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3C16DFE3-B02E-4ADD-81F3-6F1EBD81184E}" xr6:coauthVersionLast="47" xr6:coauthVersionMax="47" xr10:uidLastSave="{00000000-0000-0000-0000-000000000000}"/>
  <bookViews>
    <workbookView xWindow="-28910" yWindow="-6700" windowWidth="29020" windowHeight="15700" xr2:uid="{00000000-000D-0000-FFFF-FFFF00000000}"/>
  </bookViews>
  <sheets>
    <sheet name="申請情報一覧" sheetId="6" r:id="rId1"/>
    <sheet name="交付申請書 〈自動入力〉" sheetId="4" r:id="rId2"/>
    <sheet name="誓約書" sheetId="5" r:id="rId3"/>
    <sheet name="事業計画書" sheetId="1" r:id="rId4"/>
    <sheet name="収支予算書〈自動入力〉" sheetId="3" r:id="rId5"/>
    <sheet name="変更申請書" sheetId="25" r:id="rId6"/>
    <sheet name="収支変更比較表〈自動入力〉" sheetId="16" r:id="rId7"/>
    <sheet name="事業計画書（変更前）〈自動入力〉" sheetId="23" r:id="rId8"/>
    <sheet name="事業計画書（変更後）" sheetId="17" r:id="rId9"/>
    <sheet name="中止承認申請書" sheetId="24" r:id="rId10"/>
    <sheet name="実績報告書〈自動入力〉" sheetId="26" r:id="rId11"/>
    <sheet name="事業実績書" sheetId="18" r:id="rId12"/>
    <sheet name="収支積算書〈自動入力〉" sheetId="8" r:id="rId13"/>
    <sheet name="※変更申請有＿事業実績書" sheetId="21" r:id="rId14"/>
    <sheet name="※変更申請有＿収支積算書〈自動入力〉 " sheetId="20" r:id="rId15"/>
    <sheet name="別紙＿交通費・宿泊費詳細" sheetId="10" r:id="rId16"/>
    <sheet name="交付請求書" sheetId="11" r:id="rId17"/>
  </sheets>
  <definedNames>
    <definedName name="_xlnm.Print_Area" localSheetId="13">※変更申請有＿事業実績書!$A$1:$AA$61</definedName>
    <definedName name="_xlnm.Print_Area" localSheetId="14">'※変更申請有＿収支積算書〈自動入力〉 '!$A$1:$H$29</definedName>
    <definedName name="_xlnm.Print_Area" localSheetId="1">'交付申請書 〈自動入力〉'!$A$1:$C$40</definedName>
    <definedName name="_xlnm.Print_Area" localSheetId="16">交付請求書!$A$1:$H$37</definedName>
    <definedName name="_xlnm.Print_Area" localSheetId="3">事業計画書!$A$1:$P$43</definedName>
    <definedName name="_xlnm.Print_Area" localSheetId="8">'事業計画書（変更後）'!$A$1:$P$43</definedName>
    <definedName name="_xlnm.Print_Area" localSheetId="7">'事業計画書（変更前）〈自動入力〉'!$A$1:$P$43</definedName>
    <definedName name="_xlnm.Print_Area" localSheetId="11">事業実績書!$A$1:$AA$61</definedName>
    <definedName name="_xlnm.Print_Area" localSheetId="10">実績報告書〈自動入力〉!$A$1:$D$42</definedName>
    <definedName name="_xlnm.Print_Area" localSheetId="12">収支積算書〈自動入力〉!$A$1:$H$29</definedName>
    <definedName name="_xlnm.Print_Area" localSheetId="6">収支変更比較表〈自動入力〉!$A$1:$I$30</definedName>
    <definedName name="_xlnm.Print_Area" localSheetId="4">収支予算書〈自動入力〉!$A$1:$I$30</definedName>
    <definedName name="_xlnm.Print_Area" localSheetId="0">申請情報一覧!$A$1:$M$33</definedName>
    <definedName name="_xlnm.Print_Area" localSheetId="2">誓約書!$A$1:$F$44</definedName>
    <definedName name="_xlnm.Print_Area" localSheetId="9">中止承認申請書!$A$1:$D$42</definedName>
    <definedName name="_xlnm.Print_Area" localSheetId="15">別紙＿交通費・宿泊費詳細!$A$1:$O$53</definedName>
    <definedName name="_xlnm.Print_Area" localSheetId="5">変更申請書!$A$1:$D$41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1" l="1"/>
  <c r="N5" i="21"/>
  <c r="N3" i="21"/>
  <c r="E5" i="21"/>
  <c r="E3" i="21"/>
  <c r="E3" i="18"/>
  <c r="E5" i="18"/>
  <c r="E20" i="8"/>
  <c r="E21" i="8"/>
  <c r="E19" i="8"/>
  <c r="E11" i="8"/>
  <c r="K7" i="18"/>
  <c r="I7" i="18"/>
  <c r="N24" i="1" l="1"/>
  <c r="N32" i="1" l="1"/>
  <c r="B17" i="26"/>
  <c r="C10" i="26"/>
  <c r="C12" i="24"/>
  <c r="C11" i="24"/>
  <c r="C10" i="24"/>
  <c r="C12" i="25"/>
  <c r="C11" i="25"/>
  <c r="C10" i="25"/>
  <c r="C12" i="4"/>
  <c r="C11" i="4"/>
  <c r="C10" i="4"/>
  <c r="C12" i="26"/>
  <c r="C11" i="26"/>
  <c r="L45" i="18"/>
  <c r="D20" i="8" s="1"/>
  <c r="L45" i="21"/>
  <c r="D19" i="8"/>
  <c r="N34" i="17"/>
  <c r="N23" i="17"/>
  <c r="N24" i="17"/>
  <c r="B17" i="25"/>
  <c r="E42" i="5"/>
  <c r="E26" i="11"/>
  <c r="B5" i="11"/>
  <c r="L51" i="18"/>
  <c r="E11" i="23"/>
  <c r="B4" i="26" l="1"/>
  <c r="B4" i="24"/>
  <c r="B4" i="4"/>
  <c r="J54" i="21"/>
  <c r="E25" i="11" l="1"/>
  <c r="E24" i="11"/>
  <c r="B22" i="11"/>
  <c r="B12" i="11"/>
  <c r="D22" i="20"/>
  <c r="D21" i="20"/>
  <c r="D19" i="20"/>
  <c r="D22" i="8"/>
  <c r="D21" i="8"/>
  <c r="J54" i="18"/>
  <c r="U31" i="18"/>
  <c r="X8" i="18"/>
  <c r="V8" i="18"/>
  <c r="T8" i="18"/>
  <c r="X7" i="18"/>
  <c r="V7" i="18"/>
  <c r="T7" i="18"/>
  <c r="N5" i="18"/>
  <c r="G7" i="18"/>
  <c r="N3" i="18"/>
  <c r="E11" i="20"/>
  <c r="B4" i="25"/>
  <c r="B17" i="24"/>
  <c r="I9" i="17"/>
  <c r="N8" i="17"/>
  <c r="L8" i="17"/>
  <c r="L7" i="17"/>
  <c r="V8" i="21" s="1"/>
  <c r="J8" i="17"/>
  <c r="N7" i="17"/>
  <c r="X8" i="21" s="1"/>
  <c r="J7" i="17"/>
  <c r="T8" i="21" s="1"/>
  <c r="N5" i="17"/>
  <c r="K7" i="21" s="1"/>
  <c r="L5" i="17"/>
  <c r="I7" i="21" s="1"/>
  <c r="J5" i="17"/>
  <c r="N6" i="17"/>
  <c r="X7" i="21" s="1"/>
  <c r="L6" i="17"/>
  <c r="V7" i="21" s="1"/>
  <c r="J6" i="17"/>
  <c r="T7" i="21" s="1"/>
  <c r="I4" i="17"/>
  <c r="N35" i="23"/>
  <c r="O33" i="23"/>
  <c r="I33" i="23"/>
  <c r="N28" i="23"/>
  <c r="N29" i="23"/>
  <c r="N30" i="23"/>
  <c r="N31" i="23"/>
  <c r="N27" i="23"/>
  <c r="K28" i="23"/>
  <c r="K29" i="23"/>
  <c r="K30" i="23"/>
  <c r="K31" i="23"/>
  <c r="K27" i="23"/>
  <c r="G28" i="23"/>
  <c r="G29" i="23"/>
  <c r="G30" i="23"/>
  <c r="G31" i="23"/>
  <c r="G27" i="23"/>
  <c r="D28" i="23"/>
  <c r="D29" i="23"/>
  <c r="D30" i="23"/>
  <c r="D31" i="23"/>
  <c r="D27" i="23"/>
  <c r="I24" i="23"/>
  <c r="I23" i="23"/>
  <c r="E20" i="23"/>
  <c r="E16" i="23"/>
  <c r="I14" i="23"/>
  <c r="I9" i="23"/>
  <c r="N8" i="23"/>
  <c r="L8" i="23"/>
  <c r="J8" i="23"/>
  <c r="N7" i="23"/>
  <c r="L7" i="23"/>
  <c r="J7" i="23"/>
  <c r="N6" i="23"/>
  <c r="L6" i="23"/>
  <c r="J6" i="23"/>
  <c r="N5" i="23"/>
  <c r="L5" i="23"/>
  <c r="J5" i="23"/>
  <c r="I4" i="23"/>
  <c r="I3" i="23"/>
  <c r="I3" i="17"/>
  <c r="D21" i="16"/>
  <c r="E12" i="16"/>
  <c r="U49" i="21"/>
  <c r="U47" i="21"/>
  <c r="L51" i="21"/>
  <c r="S43" i="21"/>
  <c r="S41" i="21"/>
  <c r="S39" i="21"/>
  <c r="S37" i="21"/>
  <c r="S35" i="21"/>
  <c r="S33" i="21"/>
  <c r="U31" i="21"/>
  <c r="G11" i="20"/>
  <c r="F11" i="20"/>
  <c r="U49" i="18"/>
  <c r="U47" i="18"/>
  <c r="S43" i="18"/>
  <c r="S41" i="18"/>
  <c r="S39" i="18"/>
  <c r="S37" i="18"/>
  <c r="S35" i="18"/>
  <c r="S33" i="18"/>
  <c r="D20" i="20" l="1"/>
  <c r="D23" i="20" s="1"/>
  <c r="D13" i="20" s="1"/>
  <c r="U45" i="21"/>
  <c r="U51" i="21" s="1"/>
  <c r="J53" i="21" s="1"/>
  <c r="J57" i="21" s="1"/>
  <c r="D10" i="20" s="1"/>
  <c r="D23" i="8"/>
  <c r="D13" i="8" s="1"/>
  <c r="U45" i="18"/>
  <c r="U51" i="18" s="1"/>
  <c r="J53" i="18" s="1"/>
  <c r="J57" i="18" s="1"/>
  <c r="D10" i="8" s="1"/>
  <c r="D12" i="8" l="1"/>
  <c r="D12" i="20"/>
  <c r="N32" i="17" l="1"/>
  <c r="D20" i="16"/>
  <c r="G12" i="16"/>
  <c r="F12" i="16"/>
  <c r="C39" i="5"/>
  <c r="E40" i="5"/>
  <c r="D22" i="16" l="1"/>
  <c r="M46" i="10" l="1"/>
  <c r="M47" i="10" s="1"/>
  <c r="M49" i="10" s="1"/>
  <c r="M50" i="10" s="1"/>
  <c r="M43" i="10"/>
  <c r="M30" i="10"/>
  <c r="M31" i="10" s="1"/>
  <c r="M33" i="10" s="1"/>
  <c r="M34" i="10" s="1"/>
  <c r="M27" i="10"/>
  <c r="M14" i="10"/>
  <c r="M15" i="10" s="1"/>
  <c r="M17" i="10" s="1"/>
  <c r="M18" i="10" s="1"/>
  <c r="M11" i="10"/>
  <c r="L52" i="10" s="1"/>
  <c r="G11" i="8"/>
  <c r="F11" i="8"/>
  <c r="L53" i="10" l="1"/>
  <c r="N24" i="23" l="1"/>
  <c r="D21" i="3" l="1"/>
  <c r="E21" i="16" s="1"/>
  <c r="N23" i="1"/>
  <c r="N34" i="1"/>
  <c r="N34" i="23" s="1"/>
  <c r="D23" i="3"/>
  <c r="E22" i="8" s="1"/>
  <c r="F12" i="3"/>
  <c r="G12" i="3"/>
  <c r="N32" i="23" l="1"/>
  <c r="N36" i="1"/>
  <c r="N37" i="1" s="1"/>
  <c r="N38" i="1" s="1"/>
  <c r="N40" i="1" s="1"/>
  <c r="D20" i="3"/>
  <c r="E20" i="16" s="1"/>
  <c r="N23" i="23"/>
  <c r="F23" i="3"/>
  <c r="E23" i="16"/>
  <c r="E24" i="16" s="1"/>
  <c r="E19" i="20"/>
  <c r="F20" i="16"/>
  <c r="G20" i="16"/>
  <c r="E20" i="20"/>
  <c r="G21" i="16"/>
  <c r="F21" i="16"/>
  <c r="D22" i="3"/>
  <c r="G21" i="3"/>
  <c r="G24" i="3" s="1"/>
  <c r="F21" i="3"/>
  <c r="F20" i="3"/>
  <c r="G23" i="3"/>
  <c r="N39" i="1" l="1"/>
  <c r="N39" i="23" s="1"/>
  <c r="N36" i="23"/>
  <c r="G20" i="20"/>
  <c r="F20" i="20"/>
  <c r="G19" i="8"/>
  <c r="F19" i="8"/>
  <c r="F22" i="3"/>
  <c r="F24" i="3" s="1"/>
  <c r="E22" i="16"/>
  <c r="F19" i="20"/>
  <c r="G19" i="20"/>
  <c r="E22" i="20"/>
  <c r="G20" i="8"/>
  <c r="F20" i="8"/>
  <c r="D14" i="3"/>
  <c r="E14" i="16" s="1"/>
  <c r="G22" i="3"/>
  <c r="D24" i="3"/>
  <c r="G20" i="3"/>
  <c r="E21" i="20" l="1"/>
  <c r="E23" i="20" s="1"/>
  <c r="N37" i="23"/>
  <c r="G22" i="8"/>
  <c r="F22" i="8"/>
  <c r="G22" i="20"/>
  <c r="F22" i="20"/>
  <c r="F22" i="16"/>
  <c r="G22" i="16"/>
  <c r="N38" i="23" l="1"/>
  <c r="F21" i="20"/>
  <c r="F23" i="20" s="1"/>
  <c r="G21" i="20"/>
  <c r="G23" i="20" s="1"/>
  <c r="G21" i="8"/>
  <c r="G23" i="8" s="1"/>
  <c r="F21" i="8"/>
  <c r="F23" i="8" s="1"/>
  <c r="E23" i="8"/>
  <c r="N40" i="23" l="1"/>
  <c r="B18" i="4"/>
  <c r="B25" i="25"/>
  <c r="D11" i="3"/>
  <c r="E10" i="8" s="1"/>
  <c r="E11" i="16" l="1"/>
  <c r="G11" i="3"/>
  <c r="F11" i="3"/>
  <c r="D13" i="3"/>
  <c r="E12" i="8" s="1"/>
  <c r="E13" i="16" l="1"/>
  <c r="F13" i="3"/>
  <c r="F14" i="3" s="1"/>
  <c r="G13" i="3"/>
  <c r="G14" i="3" s="1"/>
  <c r="N36" i="17"/>
  <c r="D23" i="16"/>
  <c r="G23" i="16" s="1"/>
  <c r="G24" i="16" s="1"/>
  <c r="D24" i="16"/>
  <c r="N39" i="17" l="1"/>
  <c r="D14" i="16" s="1"/>
  <c r="N37" i="17"/>
  <c r="N38" i="17" s="1"/>
  <c r="N40" i="17" s="1"/>
  <c r="F23" i="16"/>
  <c r="F24" i="16" s="1"/>
  <c r="B24" i="25" l="1"/>
  <c r="D11" i="16"/>
  <c r="D13" i="16" s="1"/>
  <c r="F13" i="16" l="1"/>
  <c r="G13" i="16"/>
  <c r="E12" i="20"/>
  <c r="E10" i="20"/>
  <c r="F11" i="16"/>
  <c r="G11" i="16"/>
  <c r="G14" i="16" l="1"/>
  <c r="F10" i="20"/>
  <c r="G10" i="20"/>
  <c r="E13" i="20"/>
  <c r="G10" i="8"/>
  <c r="F10" i="8"/>
  <c r="F12" i="20"/>
  <c r="G12" i="20"/>
  <c r="G13" i="20" s="1"/>
  <c r="F14" i="16"/>
  <c r="E13" i="8"/>
  <c r="F12" i="8"/>
  <c r="F13" i="8" s="1"/>
  <c r="G12" i="8"/>
  <c r="G13" i="8" s="1"/>
  <c r="F13" i="20" l="1"/>
</calcChain>
</file>

<file path=xl/sharedStrings.xml><?xml version="1.0" encoding="utf-8"?>
<sst xmlns="http://schemas.openxmlformats.org/spreadsheetml/2006/main" count="1020" uniqueCount="352">
  <si>
    <t>（１）</t>
    <phoneticPr fontId="1"/>
  </si>
  <si>
    <t>（４）</t>
    <phoneticPr fontId="1"/>
  </si>
  <si>
    <t>（６）</t>
    <phoneticPr fontId="1"/>
  </si>
  <si>
    <t>※1</t>
    <phoneticPr fontId="1"/>
  </si>
  <si>
    <t>居住地住所</t>
    <rPh sb="0" eb="3">
      <t>キョジュウチ</t>
    </rPh>
    <rPh sb="3" eb="5">
      <t>ジュウショ</t>
    </rPh>
    <phoneticPr fontId="1"/>
  </si>
  <si>
    <t>契約年月日</t>
    <rPh sb="0" eb="2">
      <t>ケイヤク</t>
    </rPh>
    <rPh sb="2" eb="5">
      <t>ネンガッピ</t>
    </rPh>
    <phoneticPr fontId="1"/>
  </si>
  <si>
    <t>年</t>
    <rPh sb="0" eb="1">
      <t>ネン</t>
    </rPh>
    <phoneticPr fontId="1"/>
  </si>
  <si>
    <t>月</t>
    <rPh sb="0" eb="1">
      <t>ツキ</t>
    </rPh>
    <phoneticPr fontId="1"/>
  </si>
  <si>
    <t>就業開始予定年月日</t>
    <rPh sb="0" eb="2">
      <t>シュウギョウ</t>
    </rPh>
    <rPh sb="2" eb="4">
      <t>カイシ</t>
    </rPh>
    <rPh sb="4" eb="6">
      <t>ヨテイ</t>
    </rPh>
    <rPh sb="6" eb="9">
      <t>ネンガッピ</t>
    </rPh>
    <phoneticPr fontId="1"/>
  </si>
  <si>
    <t>従事業務内容</t>
    <rPh sb="0" eb="2">
      <t>ジュウジ</t>
    </rPh>
    <rPh sb="2" eb="4">
      <t>ギョウム</t>
    </rPh>
    <rPh sb="4" eb="6">
      <t>ナイヨウ</t>
    </rPh>
    <phoneticPr fontId="1"/>
  </si>
  <si>
    <t>（７）</t>
    <phoneticPr fontId="1"/>
  </si>
  <si>
    <t>（９）</t>
    <phoneticPr fontId="1"/>
  </si>
  <si>
    <t>主たる従事場所住所</t>
    <rPh sb="0" eb="1">
      <t>シュ</t>
    </rPh>
    <rPh sb="3" eb="5">
      <t>ジュウジ</t>
    </rPh>
    <rPh sb="5" eb="7">
      <t>バショ</t>
    </rPh>
    <rPh sb="7" eb="9">
      <t>ジュウショ</t>
    </rPh>
    <phoneticPr fontId="1"/>
  </si>
  <si>
    <t>乗車地</t>
    <rPh sb="0" eb="2">
      <t>ジョウシャ</t>
    </rPh>
    <rPh sb="2" eb="3">
      <t>チ</t>
    </rPh>
    <phoneticPr fontId="1"/>
  </si>
  <si>
    <t>下車地</t>
    <rPh sb="0" eb="2">
      <t>ゲシャ</t>
    </rPh>
    <rPh sb="2" eb="3">
      <t>チ</t>
    </rPh>
    <phoneticPr fontId="1"/>
  </si>
  <si>
    <t>円</t>
    <rPh sb="0" eb="1">
      <t>エン</t>
    </rPh>
    <phoneticPr fontId="1"/>
  </si>
  <si>
    <t>（２）</t>
    <phoneticPr fontId="1"/>
  </si>
  <si>
    <t>回</t>
    <rPh sb="0" eb="1">
      <t>カイ</t>
    </rPh>
    <phoneticPr fontId="1"/>
  </si>
  <si>
    <t>積算の根拠となる資料（インターネットで金額が表示された画面の写し、パンフレット等）を添付してください。</t>
    <rPh sb="0" eb="2">
      <t>セキサン</t>
    </rPh>
    <rPh sb="3" eb="5">
      <t>コンキョ</t>
    </rPh>
    <rPh sb="8" eb="10">
      <t>シリョウ</t>
    </rPh>
    <rPh sb="19" eb="21">
      <t>キンガク</t>
    </rPh>
    <rPh sb="22" eb="24">
      <t>ヒョウジ</t>
    </rPh>
    <rPh sb="27" eb="29">
      <t>ガメン</t>
    </rPh>
    <rPh sb="30" eb="31">
      <t>ウツ</t>
    </rPh>
    <rPh sb="39" eb="40">
      <t>トウ</t>
    </rPh>
    <rPh sb="42" eb="44">
      <t>テンプ</t>
    </rPh>
    <phoneticPr fontId="1"/>
  </si>
  <si>
    <t>宿泊料（１泊食事なし）(b)</t>
    <rPh sb="0" eb="3">
      <t>シュクハクリョウ</t>
    </rPh>
    <rPh sb="5" eb="6">
      <t>ハク</t>
    </rPh>
    <rPh sb="6" eb="8">
      <t>ショクジ</t>
    </rPh>
    <phoneticPr fontId="1"/>
  </si>
  <si>
    <t>宿泊日数(c)</t>
    <rPh sb="0" eb="2">
      <t>シュクハク</t>
    </rPh>
    <rPh sb="2" eb="4">
      <t>ニッスウ</t>
    </rPh>
    <phoneticPr fontId="1"/>
  </si>
  <si>
    <t>従事日数・回数</t>
    <rPh sb="0" eb="2">
      <t>ジュウジ</t>
    </rPh>
    <rPh sb="2" eb="4">
      <t>ニッスウ</t>
    </rPh>
    <rPh sb="5" eb="7">
      <t>カイスウ</t>
    </rPh>
    <phoneticPr fontId="1"/>
  </si>
  <si>
    <t>交通機関名</t>
    <rPh sb="0" eb="1">
      <t>コウツウ</t>
    </rPh>
    <rPh sb="2" eb="4">
      <t>キカン</t>
    </rPh>
    <rPh sb="4" eb="5">
      <t>メイ</t>
    </rPh>
    <phoneticPr fontId="1"/>
  </si>
  <si>
    <t>→</t>
  </si>
  <si>
    <t>→</t>
    <phoneticPr fontId="1"/>
  </si>
  <si>
    <t>氏　　　名</t>
    <rPh sb="0" eb="1">
      <t>シ</t>
    </rPh>
    <rPh sb="4" eb="5">
      <t>ナ</t>
    </rPh>
    <phoneticPr fontId="1"/>
  </si>
  <si>
    <t>泊</t>
    <rPh sb="0" eb="1">
      <t>ハク</t>
    </rPh>
    <phoneticPr fontId="1"/>
  </si>
  <si>
    <t>令和</t>
    <rPh sb="0" eb="2">
      <t>レイワ</t>
    </rPh>
    <phoneticPr fontId="1"/>
  </si>
  <si>
    <t>（３）</t>
    <phoneticPr fontId="1"/>
  </si>
  <si>
    <t>（５）</t>
    <phoneticPr fontId="1"/>
  </si>
  <si>
    <t>（８）</t>
    <phoneticPr fontId="1"/>
  </si>
  <si>
    <t>※2</t>
    <phoneticPr fontId="1"/>
  </si>
  <si>
    <t>※3</t>
    <phoneticPr fontId="1"/>
  </si>
  <si>
    <t>申請時点で想定される移動手段、宿泊場所について記入してください。</t>
    <rPh sb="0" eb="2">
      <t>シンセイ</t>
    </rPh>
    <rPh sb="2" eb="4">
      <t>ジテン</t>
    </rPh>
    <rPh sb="5" eb="7">
      <t>ソウテイ</t>
    </rPh>
    <rPh sb="10" eb="14">
      <t>イドウシュダン</t>
    </rPh>
    <rPh sb="15" eb="19">
      <t>シュクハクバショ</t>
    </rPh>
    <rPh sb="23" eb="25">
      <t>キニュウ</t>
    </rPh>
    <phoneticPr fontId="1"/>
  </si>
  <si>
    <t>契約（契約の内定を含む。）をした副業・兼業プロフェッショナル人材の概要</t>
    <rPh sb="0" eb="2">
      <t>ケイヤク</t>
    </rPh>
    <rPh sb="3" eb="5">
      <t>ケイヤク</t>
    </rPh>
    <rPh sb="6" eb="8">
      <t>ナイテイ</t>
    </rPh>
    <rPh sb="9" eb="10">
      <t>フク</t>
    </rPh>
    <rPh sb="16" eb="18">
      <t>フクギョウ</t>
    </rPh>
    <rPh sb="19" eb="21">
      <t>ケンギョウ</t>
    </rPh>
    <rPh sb="30" eb="32">
      <t>ジンザイ</t>
    </rPh>
    <rPh sb="33" eb="35">
      <t>ガイヨウ</t>
    </rPh>
    <phoneticPr fontId="1"/>
  </si>
  <si>
    <t>契約期間</t>
    <rPh sb="0" eb="4">
      <t>ケイヤクキカン</t>
    </rPh>
    <phoneticPr fontId="1"/>
  </si>
  <si>
    <t>（始期）</t>
    <rPh sb="1" eb="3">
      <t>シキ</t>
    </rPh>
    <phoneticPr fontId="1"/>
  </si>
  <si>
    <t>（終期）</t>
    <rPh sb="1" eb="3">
      <t>シュウキ</t>
    </rPh>
    <phoneticPr fontId="1"/>
  </si>
  <si>
    <t>補助対象経費積算</t>
    <rPh sb="0" eb="2">
      <t>ホジョ</t>
    </rPh>
    <rPh sb="2" eb="4">
      <t>タイショウ</t>
    </rPh>
    <rPh sb="4" eb="6">
      <t>ケイヒ</t>
    </rPh>
    <rPh sb="6" eb="8">
      <t>セキサン</t>
    </rPh>
    <phoneticPr fontId="1"/>
  </si>
  <si>
    <r>
      <t>交通費・宿泊費（就業１回当たり）</t>
    </r>
    <r>
      <rPr>
        <vertAlign val="superscript"/>
        <sz val="11"/>
        <color theme="1"/>
        <rFont val="ＭＳ 明朝"/>
        <family val="1"/>
        <charset val="128"/>
      </rPr>
      <t>※1,2</t>
    </r>
    <rPh sb="0" eb="3">
      <t>コウツウヒ</t>
    </rPh>
    <rPh sb="4" eb="7">
      <t>シュクハクヒ</t>
    </rPh>
    <rPh sb="8" eb="10">
      <t>シュウギョウ</t>
    </rPh>
    <rPh sb="11" eb="12">
      <t>カイ</t>
    </rPh>
    <rPh sb="12" eb="13">
      <t>ア</t>
    </rPh>
    <phoneticPr fontId="1"/>
  </si>
  <si>
    <t>補助対象期間内の移動を伴う就業回数(e)</t>
    <rPh sb="0" eb="2">
      <t>ホジョ</t>
    </rPh>
    <rPh sb="2" eb="4">
      <t>タイショウ</t>
    </rPh>
    <rPh sb="4" eb="6">
      <t>キカン</t>
    </rPh>
    <rPh sb="6" eb="7">
      <t>ナイ</t>
    </rPh>
    <rPh sb="8" eb="10">
      <t>イドウ</t>
    </rPh>
    <rPh sb="11" eb="12">
      <t>トモナ</t>
    </rPh>
    <rPh sb="13" eb="15">
      <t>シュウギョウ</t>
    </rPh>
    <rPh sb="15" eb="17">
      <t>カイスウ</t>
    </rPh>
    <phoneticPr fontId="1"/>
  </si>
  <si>
    <t>日</t>
    <rPh sb="0" eb="1">
      <t>ニチ</t>
    </rPh>
    <phoneticPr fontId="1"/>
  </si>
  <si>
    <t>月</t>
    <rPh sb="0" eb="1">
      <t>ガツ</t>
    </rPh>
    <phoneticPr fontId="1"/>
  </si>
  <si>
    <t>から</t>
    <phoneticPr fontId="1"/>
  </si>
  <si>
    <t>まで</t>
    <phoneticPr fontId="1"/>
  </si>
  <si>
    <t>（10）</t>
    <phoneticPr fontId="1"/>
  </si>
  <si>
    <r>
      <t xml:space="preserve">補助金交付申請額 ④×8/10 </t>
    </r>
    <r>
      <rPr>
        <vertAlign val="superscript"/>
        <sz val="11"/>
        <color theme="1"/>
        <rFont val="ＭＳ 明朝"/>
        <family val="1"/>
        <charset val="128"/>
      </rPr>
      <t>※3</t>
    </r>
    <rPh sb="0" eb="3">
      <t>ホジョキン</t>
    </rPh>
    <rPh sb="3" eb="5">
      <t>コウフ</t>
    </rPh>
    <rPh sb="5" eb="7">
      <t>シンセイ</t>
    </rPh>
    <rPh sb="7" eb="8">
      <t>ガク</t>
    </rPh>
    <phoneticPr fontId="1"/>
  </si>
  <si>
    <t>往復運賃（税込）</t>
    <rPh sb="0" eb="2">
      <t>オウフク</t>
    </rPh>
    <rPh sb="2" eb="4">
      <t>ウンチン</t>
    </rPh>
    <rPh sb="5" eb="7">
      <t>ゼイコ</t>
    </rPh>
    <phoneticPr fontId="1"/>
  </si>
  <si>
    <t>往復交通費計（税込）(a)</t>
    <rPh sb="0" eb="2">
      <t>オウフク</t>
    </rPh>
    <rPh sb="2" eb="5">
      <t>コウツウヒ</t>
    </rPh>
    <rPh sb="5" eb="6">
      <t>ケイ</t>
    </rPh>
    <rPh sb="7" eb="9">
      <t>ゼイコ</t>
    </rPh>
    <phoneticPr fontId="1"/>
  </si>
  <si>
    <t>宿泊料計（税込）(d)=(b)×(c)</t>
    <rPh sb="0" eb="3">
      <t>シュクハクリョウ</t>
    </rPh>
    <rPh sb="3" eb="4">
      <t>ケイ</t>
    </rPh>
    <rPh sb="5" eb="7">
      <t>ゼイコ</t>
    </rPh>
    <phoneticPr fontId="1"/>
  </si>
  <si>
    <t>交通費・宿泊料合計（税込） ③＝((a)+(d))×(e)</t>
    <rPh sb="0" eb="3">
      <t>コウツウヒ</t>
    </rPh>
    <rPh sb="4" eb="7">
      <t>シュクハクリョウ</t>
    </rPh>
    <rPh sb="7" eb="9">
      <t>ゴウケイ</t>
    </rPh>
    <rPh sb="10" eb="12">
      <t>ゼイコ</t>
    </rPh>
    <phoneticPr fontId="1"/>
  </si>
  <si>
    <t>交通費・宿泊料合計（税抜）③'＝③÷1.1</t>
    <rPh sb="0" eb="3">
      <t>コウツウヒ</t>
    </rPh>
    <rPh sb="4" eb="7">
      <t>シュクハクリョウ</t>
    </rPh>
    <rPh sb="7" eb="9">
      <t>ゴウケイ</t>
    </rPh>
    <rPh sb="10" eb="12">
      <t>ゼイヌ</t>
    </rPh>
    <phoneticPr fontId="1"/>
  </si>
  <si>
    <t>補助対象経費合計（税抜）④＝①＋②＋③'</t>
    <rPh sb="9" eb="11">
      <t>ゼイヌ</t>
    </rPh>
    <phoneticPr fontId="1"/>
  </si>
  <si>
    <t>別記第１号様式（第６条関係）</t>
    <rPh sb="0" eb="2">
      <t>ベッキ</t>
    </rPh>
    <rPh sb="2" eb="3">
      <t>ダイ</t>
    </rPh>
    <rPh sb="4" eb="5">
      <t>ゴウ</t>
    </rPh>
    <rPh sb="5" eb="7">
      <t>ヨウシキ</t>
    </rPh>
    <rPh sb="8" eb="9">
      <t>ダイ</t>
    </rPh>
    <rPh sb="10" eb="11">
      <t>ジョウ</t>
    </rPh>
    <rPh sb="11" eb="13">
      <t>カンケイ</t>
    </rPh>
    <phoneticPr fontId="1"/>
  </si>
  <si>
    <t>事業計画書</t>
    <rPh sb="0" eb="2">
      <t>ジギョウ</t>
    </rPh>
    <rPh sb="2" eb="5">
      <t>ケイカクショ</t>
    </rPh>
    <phoneticPr fontId="1"/>
  </si>
  <si>
    <t>別記第２号様式（第３条、第９条関係）</t>
    <phoneticPr fontId="1"/>
  </si>
  <si>
    <r>
      <t>収支予算書（</t>
    </r>
    <r>
      <rPr>
        <strike/>
        <sz val="12"/>
        <color theme="1"/>
        <rFont val="ＭＳ 明朝"/>
        <family val="1"/>
        <charset val="128"/>
      </rPr>
      <t>収支精算書</t>
    </r>
    <r>
      <rPr>
        <sz val="12"/>
        <color theme="1"/>
        <rFont val="ＭＳ 明朝"/>
        <family val="1"/>
        <charset val="128"/>
      </rPr>
      <t>）</t>
    </r>
    <phoneticPr fontId="1"/>
  </si>
  <si>
    <t>１　収入の部</t>
    <phoneticPr fontId="1"/>
  </si>
  <si>
    <t>単位：円</t>
    <phoneticPr fontId="1"/>
  </si>
  <si>
    <t>区　分</t>
    <phoneticPr fontId="1"/>
  </si>
  <si>
    <r>
      <t>予 算 額
（</t>
    </r>
    <r>
      <rPr>
        <strike/>
        <sz val="12"/>
        <color theme="1"/>
        <rFont val="ＭＳ 明朝"/>
        <family val="1"/>
        <charset val="128"/>
      </rPr>
      <t>精 算 額</t>
    </r>
    <r>
      <rPr>
        <sz val="12"/>
        <color theme="1"/>
        <rFont val="ＭＳ 明朝"/>
        <family val="1"/>
        <charset val="128"/>
      </rPr>
      <t>）</t>
    </r>
    <rPh sb="4" eb="5">
      <t>ガク</t>
    </rPh>
    <phoneticPr fontId="1"/>
  </si>
  <si>
    <r>
      <t>前年度予算額
（</t>
    </r>
    <r>
      <rPr>
        <strike/>
        <sz val="12"/>
        <color theme="1"/>
        <rFont val="ＭＳ 明朝"/>
        <family val="1"/>
        <charset val="128"/>
      </rPr>
      <t>予　算　額</t>
    </r>
    <r>
      <rPr>
        <sz val="12"/>
        <color theme="1"/>
        <rFont val="ＭＳ 明朝"/>
        <family val="1"/>
        <charset val="128"/>
      </rPr>
      <t>）</t>
    </r>
    <phoneticPr fontId="1"/>
  </si>
  <si>
    <t>比　　較</t>
    <phoneticPr fontId="1"/>
  </si>
  <si>
    <t>備　　　考</t>
  </si>
  <si>
    <t>増</t>
    <phoneticPr fontId="1"/>
  </si>
  <si>
    <t>減</t>
    <phoneticPr fontId="1"/>
  </si>
  <si>
    <t>県補助金</t>
    <phoneticPr fontId="1"/>
  </si>
  <si>
    <t>市町村費</t>
    <phoneticPr fontId="1"/>
  </si>
  <si>
    <t>そ の 他</t>
  </si>
  <si>
    <t>計</t>
  </si>
  <si>
    <t>２　支出の部</t>
  </si>
  <si>
    <t>紹介
手数料</t>
    <phoneticPr fontId="1"/>
  </si>
  <si>
    <t>報酬</t>
  </si>
  <si>
    <t>交通費</t>
  </si>
  <si>
    <t>宿泊費</t>
    <phoneticPr fontId="1"/>
  </si>
  <si>
    <t>（注）区分欄の記入方法</t>
    <phoneticPr fontId="1"/>
  </si>
  <si>
    <t>　１　収入の部は自己負担分を含めて記入し、支出の部は原則補助対象経費（謝金、旅費、</t>
    <phoneticPr fontId="1"/>
  </si>
  <si>
    <t xml:space="preserve">    委託料等）を記入し、計欄は事業費総額を記入する。</t>
    <phoneticPr fontId="1"/>
  </si>
  <si>
    <t>　２　間接補助事業の場合の支出の部の区分欄は、○○事業補助金、事業負担金等のほか、</t>
    <phoneticPr fontId="1"/>
  </si>
  <si>
    <t xml:space="preserve">    事務費がある場合は事務費の節区分を記入し、計欄は補助等に要する総額とする。</t>
    <phoneticPr fontId="1"/>
  </si>
  <si>
    <t>必要とする副業プロ人材の技能、経験等</t>
    <rPh sb="0" eb="2">
      <t>ヒツヨウ</t>
    </rPh>
    <rPh sb="5" eb="7">
      <t>フクギョウ</t>
    </rPh>
    <rPh sb="9" eb="11">
      <t>ジンザイ</t>
    </rPh>
    <rPh sb="12" eb="14">
      <t>ギノウ</t>
    </rPh>
    <rPh sb="15" eb="17">
      <t>ケイケン</t>
    </rPh>
    <rPh sb="17" eb="18">
      <t>トウ</t>
    </rPh>
    <phoneticPr fontId="1"/>
  </si>
  <si>
    <t>副業プロ人材を活用して目指す企業の成長戦略、達成目標等</t>
    <rPh sb="0" eb="2">
      <t>フクギョウ</t>
    </rPh>
    <rPh sb="4" eb="6">
      <t>ジンザイ</t>
    </rPh>
    <rPh sb="7" eb="9">
      <t>カツヨウ</t>
    </rPh>
    <rPh sb="11" eb="13">
      <t>メザ</t>
    </rPh>
    <rPh sb="14" eb="16">
      <t>キギョウ</t>
    </rPh>
    <rPh sb="17" eb="19">
      <t>セイチョウ</t>
    </rPh>
    <rPh sb="19" eb="21">
      <t>センリャク</t>
    </rPh>
    <rPh sb="22" eb="24">
      <t>タッセイ</t>
    </rPh>
    <rPh sb="24" eb="26">
      <t>モクヒョウ</t>
    </rPh>
    <rPh sb="26" eb="27">
      <t>トウ</t>
    </rPh>
    <phoneticPr fontId="1"/>
  </si>
  <si>
    <t>紹介手数料</t>
    <rPh sb="0" eb="2">
      <t>ショウカイ</t>
    </rPh>
    <rPh sb="2" eb="5">
      <t>テスウリョウ</t>
    </rPh>
    <phoneticPr fontId="1"/>
  </si>
  <si>
    <t>（税抜）①</t>
    <rPh sb="1" eb="3">
      <t>ゼイヌ</t>
    </rPh>
    <phoneticPr fontId="1"/>
  </si>
  <si>
    <t>（税込）①’</t>
    <rPh sb="1" eb="2">
      <t>ゼイ</t>
    </rPh>
    <rPh sb="2" eb="3">
      <t>コ</t>
    </rPh>
    <phoneticPr fontId="1"/>
  </si>
  <si>
    <t>報酬</t>
    <rPh sb="0" eb="2">
      <t>ホウシュウ</t>
    </rPh>
    <phoneticPr fontId="1"/>
  </si>
  <si>
    <t>（税抜）②</t>
    <rPh sb="1" eb="3">
      <t>ゼイヌ</t>
    </rPh>
    <phoneticPr fontId="1"/>
  </si>
  <si>
    <t>（税込）②’</t>
    <rPh sb="1" eb="2">
      <t>ゼイ</t>
    </rPh>
    <rPh sb="2" eb="3">
      <t>コ</t>
    </rPh>
    <phoneticPr fontId="1"/>
  </si>
  <si>
    <t xml:space="preserve">  補助対象経費合計（税込)  ⑤＝①'＋②'＋③</t>
    <rPh sb="11" eb="13">
      <t>ゼイコミ</t>
    </rPh>
    <phoneticPr fontId="1"/>
  </si>
  <si>
    <t>⇔</t>
    <phoneticPr fontId="1"/>
  </si>
  <si>
    <t>番　　　　　号　</t>
    <phoneticPr fontId="1"/>
  </si>
  <si>
    <t>　　　交付申請書</t>
    <phoneticPr fontId="1"/>
  </si>
  <si>
    <t xml:space="preserve">      プロベースの支援を受け副業・兼業プロフェッショナル人材を活用することで、</t>
    <phoneticPr fontId="1"/>
  </si>
  <si>
    <t xml:space="preserve">    今後の成長戦略を具現化していく。</t>
    <phoneticPr fontId="1"/>
  </si>
  <si>
    <t xml:space="preserve">    別紙のとおり</t>
    <phoneticPr fontId="1"/>
  </si>
  <si>
    <t xml:space="preserve">  ・収支予算書（要項別記第２号様式）</t>
    <phoneticPr fontId="1"/>
  </si>
  <si>
    <t xml:space="preserve">  ・事業計画書（要領別記第１号様式）</t>
    <phoneticPr fontId="1"/>
  </si>
  <si>
    <t xml:space="preserve">  ・誓約書（要領別記第２号様式）</t>
    <phoneticPr fontId="1"/>
  </si>
  <si>
    <t xml:space="preserve">  ・企業情報シート</t>
    <phoneticPr fontId="1"/>
  </si>
  <si>
    <t xml:space="preserve">  ・雇用契約、委任契約又は業務委託契約を証する書類（契約書等の写し）</t>
    <phoneticPr fontId="1"/>
  </si>
  <si>
    <t xml:space="preserve">  ・補助対象経費の算定根拠資料</t>
    <phoneticPr fontId="1"/>
  </si>
  <si>
    <t xml:space="preserve">  ・副業・兼業プロフェッショナル人材の居住地がわかるもの（自動車運転免許証や住</t>
    <phoneticPr fontId="1"/>
  </si>
  <si>
    <t xml:space="preserve">    民票等の写し）※交通費・宿泊費を申請する場合のみ</t>
    <phoneticPr fontId="1"/>
  </si>
  <si>
    <t>別記第２号様式（第６条関係）</t>
    <phoneticPr fontId="1"/>
  </si>
  <si>
    <t>誓　約　書</t>
    <phoneticPr fontId="1"/>
  </si>
  <si>
    <t>当社は、補助金の交付の申請をするに当たって、また、補助事業の実施期間内及び完了後にお</t>
    <phoneticPr fontId="1"/>
  </si>
  <si>
    <t>いて、下記の事項のすべてを誓約します。この誓約が虚偽であり、又はこの誓約に反したことに</t>
    <phoneticPr fontId="1"/>
  </si>
  <si>
    <t>より、当方が不利益を被ることとなっても、異議は一切申し立てません。</t>
    <phoneticPr fontId="1"/>
  </si>
  <si>
    <t>記</t>
    <phoneticPr fontId="1"/>
  </si>
  <si>
    <t>熊本県プロフェッショナル人材戦略拠点を通じて副業・兼業プロフェッショナル人材を活用</t>
    <phoneticPr fontId="1"/>
  </si>
  <si>
    <t>申請する事業は、国、県等から他の補助を受けている又は補助を受ける予定の事業ではない。</t>
    <phoneticPr fontId="1"/>
  </si>
  <si>
    <t>年度)以前の活用も含む。)</t>
    <phoneticPr fontId="1"/>
  </si>
  <si>
    <t>当社は、県税に未納はない。</t>
    <phoneticPr fontId="1"/>
  </si>
  <si>
    <t>当社は、暴力団（熊本県暴力団排除条例第２条第１号に規定する暴力団をいう。以下同じ。）</t>
    <phoneticPr fontId="1"/>
  </si>
  <si>
    <t>ではなく、当社の役員等（役員、又は使用人その他の従業員等、経営に参画するものをいう。</t>
    <phoneticPr fontId="1"/>
  </si>
  <si>
    <t>以下同じ。）も、暴力団員（同条第２号に規定する暴力団員をいう。以下同じ。）ではない。</t>
    <phoneticPr fontId="1"/>
  </si>
  <si>
    <t>役員等は、自己、自社若しくは第三者の不正の利益を図る目的又は第三者に損害を加える目</t>
    <phoneticPr fontId="1"/>
  </si>
  <si>
    <t>的をもって、暴力団又は暴力団員を利用していない。</t>
    <phoneticPr fontId="1"/>
  </si>
  <si>
    <t>役員等は、暴力団又は暴力団員に対して、資金等を供給し、又は便宜を供与するなど直接的</t>
    <phoneticPr fontId="1"/>
  </si>
  <si>
    <t>あるいは積極的に暴力団の維持、運営に協力し、若しくは関与していない。</t>
    <phoneticPr fontId="1"/>
  </si>
  <si>
    <t>役員等は、暴力団又は暴力団員であることを知りながらこれと社会的に非難されるべき関係</t>
    <phoneticPr fontId="1"/>
  </si>
  <si>
    <t>を有していない。</t>
    <phoneticPr fontId="1"/>
  </si>
  <si>
    <t>当社は、性風俗関連営業、接待を伴う飲食等営業又はこれらの営業の一部を受託する営業を</t>
    <phoneticPr fontId="1"/>
  </si>
  <si>
    <t>行っていない。</t>
    <phoneticPr fontId="1"/>
  </si>
  <si>
    <t>知事から検査、報告、是正のための措置の求めがあった場合は、これに応じる。</t>
    <phoneticPr fontId="1"/>
  </si>
  <si>
    <t>申請書類等に不正等が判明した場合は、補助金の返還及び会社などの情報を公表されること</t>
    <phoneticPr fontId="1"/>
  </si>
  <si>
    <t>に同意する。</t>
    <phoneticPr fontId="1"/>
  </si>
  <si>
    <t>申請に記載された情報について、国及び地方公共団体から依頼があった場合及び他の業務で</t>
    <phoneticPr fontId="1"/>
  </si>
  <si>
    <t>利用する必要が生じた場合、提供することに同意する。</t>
    <phoneticPr fontId="1"/>
  </si>
  <si>
    <t>交付要領等の規定を順守し、実績報告をはじめ、補助金額の確定のために必要な書類等につ</t>
    <phoneticPr fontId="1"/>
  </si>
  <si>
    <t>いて、遅滞なく提出する。</t>
    <phoneticPr fontId="1"/>
  </si>
  <si>
    <t>当補助金を申請・受給するにあたり、要領で提出が定められた個人情報を熊本県に提出する</t>
    <phoneticPr fontId="1"/>
  </si>
  <si>
    <t>ことについて、当該副業・兼業プロフェッショナル人材から承諾を得ている。</t>
    <phoneticPr fontId="1"/>
  </si>
  <si>
    <t>熊本県知事　木村 敬　様</t>
    <phoneticPr fontId="1"/>
  </si>
  <si>
    <t>申請者住所</t>
    <phoneticPr fontId="1"/>
  </si>
  <si>
    <t>　　　　　　　　　　　　　　　　　　　代表者</t>
    <phoneticPr fontId="1"/>
  </si>
  <si>
    <t>　　　　　　　　　　　　　　（申請者）名  称</t>
    <rPh sb="15" eb="18">
      <t>シンセイシャ</t>
    </rPh>
    <rPh sb="18" eb="19">
      <t>ギョウシャ</t>
    </rPh>
    <phoneticPr fontId="1"/>
  </si>
  <si>
    <t>　　　令和８年度（２０２６年度）熊本県副業・兼業人材活用促進事業費補助金</t>
    <phoneticPr fontId="1"/>
  </si>
  <si>
    <t xml:space="preserve"> 別記第１号様式（第３条関係）</t>
    <phoneticPr fontId="1"/>
  </si>
  <si>
    <t xml:space="preserve"> １　補助事業等の目的</t>
    <phoneticPr fontId="1"/>
  </si>
  <si>
    <t xml:space="preserve"> ２　補助事業等の内容等及び経費の配分</t>
    <phoneticPr fontId="1"/>
  </si>
  <si>
    <t xml:space="preserve"> ３　補助金等の額及びその算出基礎</t>
    <phoneticPr fontId="1"/>
  </si>
  <si>
    <t xml:space="preserve"> ４　添付書類</t>
    <phoneticPr fontId="1"/>
  </si>
  <si>
    <t xml:space="preserve"> 補助金等交付要項第３条の規定により関係書類を添えて申請します。</t>
    <phoneticPr fontId="1"/>
  </si>
  <si>
    <t>　 熊本県知事　木村　敬　様</t>
    <phoneticPr fontId="1"/>
  </si>
  <si>
    <t>交付申請日</t>
    <rPh sb="0" eb="2">
      <t>コウフ</t>
    </rPh>
    <rPh sb="2" eb="5">
      <t>シンセイビ</t>
    </rPh>
    <phoneticPr fontId="1"/>
  </si>
  <si>
    <t>交付決定日</t>
    <rPh sb="0" eb="2">
      <t>コウフ</t>
    </rPh>
    <rPh sb="2" eb="5">
      <t>ケッテイビ</t>
    </rPh>
    <phoneticPr fontId="1"/>
  </si>
  <si>
    <t>文書番号</t>
    <rPh sb="0" eb="2">
      <t>ブンショ</t>
    </rPh>
    <rPh sb="2" eb="4">
      <t>バンゴウ</t>
    </rPh>
    <phoneticPr fontId="1"/>
  </si>
  <si>
    <t>産支第</t>
    <rPh sb="0" eb="2">
      <t>サンシ</t>
    </rPh>
    <rPh sb="2" eb="3">
      <t>ダイ</t>
    </rPh>
    <phoneticPr fontId="1"/>
  </si>
  <si>
    <t>号</t>
    <rPh sb="0" eb="1">
      <t>ゴウ</t>
    </rPh>
    <phoneticPr fontId="1"/>
  </si>
  <si>
    <t>住所</t>
    <rPh sb="0" eb="2">
      <t>ジュウショ</t>
    </rPh>
    <phoneticPr fontId="1"/>
  </si>
  <si>
    <t>名称</t>
    <rPh sb="0" eb="2">
      <t>メイショウ</t>
    </rPh>
    <phoneticPr fontId="1"/>
  </si>
  <si>
    <t>申請者</t>
    <rPh sb="0" eb="3">
      <t>シンセイシャ</t>
    </rPh>
    <phoneticPr fontId="1"/>
  </si>
  <si>
    <t>年度）</t>
    <rPh sb="0" eb="2">
      <t>ネンド</t>
    </rPh>
    <phoneticPr fontId="1"/>
  </si>
  <si>
    <r>
      <rPr>
        <strike/>
        <sz val="12"/>
        <color theme="1"/>
        <rFont val="ＭＳ 明朝"/>
        <family val="1"/>
        <charset val="128"/>
      </rPr>
      <t>収支予算書</t>
    </r>
    <r>
      <rPr>
        <sz val="12"/>
        <color theme="1"/>
        <rFont val="ＭＳ 明朝"/>
        <family val="1"/>
        <charset val="128"/>
      </rPr>
      <t>（収支精算書）</t>
    </r>
    <phoneticPr fontId="1"/>
  </si>
  <si>
    <r>
      <rPr>
        <strike/>
        <sz val="12"/>
        <color theme="1"/>
        <rFont val="ＭＳ 明朝"/>
        <family val="1"/>
        <charset val="128"/>
      </rPr>
      <t>予 算 額</t>
    </r>
    <r>
      <rPr>
        <sz val="12"/>
        <color theme="1"/>
        <rFont val="ＭＳ 明朝"/>
        <family val="1"/>
        <charset val="128"/>
      </rPr>
      <t xml:space="preserve">
（精 算 額）</t>
    </r>
    <rPh sb="4" eb="5">
      <t>ガク</t>
    </rPh>
    <phoneticPr fontId="1"/>
  </si>
  <si>
    <r>
      <rPr>
        <strike/>
        <sz val="12"/>
        <color theme="1"/>
        <rFont val="ＭＳ 明朝"/>
        <family val="1"/>
        <charset val="128"/>
      </rPr>
      <t>前年度予算額</t>
    </r>
    <r>
      <rPr>
        <sz val="12"/>
        <color theme="1"/>
        <rFont val="ＭＳ 明朝"/>
        <family val="1"/>
        <charset val="128"/>
      </rPr>
      <t xml:space="preserve">
（予　算　額）</t>
    </r>
    <phoneticPr fontId="1"/>
  </si>
  <si>
    <t>年　（</t>
    <rPh sb="0" eb="1">
      <t>ネン</t>
    </rPh>
    <phoneticPr fontId="1"/>
  </si>
  <si>
    <t>熊本県副業・兼業人材活用促進事業費補助金　申請情報一覧</t>
    <rPh sb="0" eb="5">
      <t>クマモトケンフクギョウ</t>
    </rPh>
    <rPh sb="6" eb="8">
      <t>ケンギョウ</t>
    </rPh>
    <rPh sb="8" eb="20">
      <t>ジンザイカツヨウソクシンジギョウヒホジョキン</t>
    </rPh>
    <rPh sb="21" eb="23">
      <t>シンセイ</t>
    </rPh>
    <rPh sb="23" eb="25">
      <t>ジョウホウ</t>
    </rPh>
    <rPh sb="25" eb="27">
      <t>イチラン</t>
    </rPh>
    <phoneticPr fontId="1"/>
  </si>
  <si>
    <t>年）</t>
    <rPh sb="0" eb="1">
      <t>トシ</t>
    </rPh>
    <phoneticPr fontId="1"/>
  </si>
  <si>
    <t>※該当がある場合のみご記入ください</t>
    <rPh sb="1" eb="3">
      <t>ガイトウ</t>
    </rPh>
    <rPh sb="6" eb="8">
      <t>バアイ</t>
    </rPh>
    <rPh sb="11" eb="13">
      <t>キニュウ</t>
    </rPh>
    <phoneticPr fontId="1"/>
  </si>
  <si>
    <t>変更交付決定日</t>
    <rPh sb="0" eb="2">
      <t>ヘンコウ</t>
    </rPh>
    <rPh sb="2" eb="4">
      <t>コウフ</t>
    </rPh>
    <rPh sb="4" eb="7">
      <t>ケッテイビ</t>
    </rPh>
    <phoneticPr fontId="1"/>
  </si>
  <si>
    <t>請求書</t>
    <rPh sb="0" eb="3">
      <t>セイキュウショ</t>
    </rPh>
    <phoneticPr fontId="1"/>
  </si>
  <si>
    <t>交付
申請</t>
    <rPh sb="0" eb="2">
      <t>コウフ</t>
    </rPh>
    <rPh sb="3" eb="5">
      <t>シンセイ</t>
    </rPh>
    <phoneticPr fontId="1"/>
  </si>
  <si>
    <t>請求書提出日</t>
    <rPh sb="0" eb="3">
      <t>セイキュウショ</t>
    </rPh>
    <rPh sb="3" eb="5">
      <t>テイシュツ</t>
    </rPh>
    <rPh sb="5" eb="6">
      <t>ビ</t>
    </rPh>
    <phoneticPr fontId="1"/>
  </si>
  <si>
    <t>　　　実績報告書</t>
    <rPh sb="3" eb="5">
      <t>ジッセキ</t>
    </rPh>
    <rPh sb="5" eb="7">
      <t>ホウコク</t>
    </rPh>
    <phoneticPr fontId="1"/>
  </si>
  <si>
    <t xml:space="preserve"> 　・収支精算書（要項別記第２号様式を準用）</t>
    <phoneticPr fontId="1"/>
  </si>
  <si>
    <t>　 ・事業実績書（要項別記第５号様式）</t>
    <phoneticPr fontId="1"/>
  </si>
  <si>
    <t>　 ・補助対象経費を支払ったことを証する書類（振込完了明細、領収書等の写し）</t>
    <phoneticPr fontId="1"/>
  </si>
  <si>
    <t>別記第５号様式（第１０条関係）</t>
    <rPh sb="0" eb="2">
      <t>ベッキ</t>
    </rPh>
    <rPh sb="2" eb="3">
      <t>ダイ</t>
    </rPh>
    <rPh sb="4" eb="5">
      <t>ゴウ</t>
    </rPh>
    <rPh sb="5" eb="7">
      <t>ヨウシキ</t>
    </rPh>
    <rPh sb="8" eb="9">
      <t>ダイ</t>
    </rPh>
    <rPh sb="11" eb="12">
      <t>ジョウ</t>
    </rPh>
    <rPh sb="12" eb="14">
      <t>カンケイ</t>
    </rPh>
    <phoneticPr fontId="1"/>
  </si>
  <si>
    <t>事業実績書</t>
    <rPh sb="2" eb="4">
      <t>ジッセキ</t>
    </rPh>
    <phoneticPr fontId="1"/>
  </si>
  <si>
    <t>補助事業者名</t>
    <rPh sb="0" eb="5">
      <t>ホジョジギョウシャ</t>
    </rPh>
    <rPh sb="5" eb="6">
      <t>メイ</t>
    </rPh>
    <phoneticPr fontId="1"/>
  </si>
  <si>
    <t>従事場所住所</t>
    <rPh sb="0" eb="2">
      <t>ジュウジ</t>
    </rPh>
    <rPh sb="2" eb="4">
      <t>バショ</t>
    </rPh>
    <rPh sb="4" eb="6">
      <t>ジュウショ</t>
    </rPh>
    <phoneticPr fontId="1"/>
  </si>
  <si>
    <t>従事者氏名</t>
    <rPh sb="0" eb="3">
      <t>ジュウジシャ</t>
    </rPh>
    <rPh sb="3" eb="5">
      <t>シメイ</t>
    </rPh>
    <phoneticPr fontId="1"/>
  </si>
  <si>
    <t>従事者住所</t>
    <rPh sb="0" eb="3">
      <t>ジュウジシャ</t>
    </rPh>
    <rPh sb="3" eb="5">
      <t>ジュウショ</t>
    </rPh>
    <phoneticPr fontId="1"/>
  </si>
  <si>
    <t>契約日</t>
    <rPh sb="0" eb="3">
      <t>ケイヤクビ</t>
    </rPh>
    <phoneticPr fontId="1"/>
  </si>
  <si>
    <t>契約期間</t>
    <rPh sb="0" eb="2">
      <t>ケイヤク</t>
    </rPh>
    <rPh sb="2" eb="4">
      <t>キカン</t>
    </rPh>
    <phoneticPr fontId="1"/>
  </si>
  <si>
    <t>従事業務内容及び成果</t>
    <rPh sb="0" eb="2">
      <t>ジュウジ</t>
    </rPh>
    <rPh sb="2" eb="4">
      <t>ギョウム</t>
    </rPh>
    <rPh sb="4" eb="6">
      <t>ナイヨウ</t>
    </rPh>
    <rPh sb="6" eb="7">
      <t>オヨ</t>
    </rPh>
    <rPh sb="8" eb="10">
      <t>セイカ</t>
    </rPh>
    <phoneticPr fontId="1"/>
  </si>
  <si>
    <t>（税込）</t>
    <rPh sb="1" eb="3">
      <t>ゼイコ</t>
    </rPh>
    <phoneticPr fontId="1"/>
  </si>
  <si>
    <t>（税抜）</t>
    <rPh sb="1" eb="3">
      <t>ゼイヌ</t>
    </rPh>
    <phoneticPr fontId="1"/>
  </si>
  <si>
    <t>報酬</t>
    <phoneticPr fontId="1"/>
  </si>
  <si>
    <r>
      <t>交通費</t>
    </r>
    <r>
      <rPr>
        <vertAlign val="superscript"/>
        <sz val="11"/>
        <color theme="1"/>
        <rFont val="ＭＳ 明朝"/>
        <family val="1"/>
        <charset val="128"/>
      </rPr>
      <t>※1</t>
    </r>
    <rPh sb="0" eb="3">
      <t>コウツウヒ</t>
    </rPh>
    <phoneticPr fontId="1"/>
  </si>
  <si>
    <r>
      <t>宿泊費</t>
    </r>
    <r>
      <rPr>
        <vertAlign val="superscript"/>
        <sz val="11"/>
        <color theme="1"/>
        <rFont val="ＭＳ 明朝"/>
        <family val="1"/>
        <charset val="128"/>
      </rPr>
      <t>※1</t>
    </r>
    <rPh sb="0" eb="3">
      <t>シュクハクヒ</t>
    </rPh>
    <phoneticPr fontId="1"/>
  </si>
  <si>
    <t xml:space="preserve"> (税込）</t>
    <rPh sb="2" eb="4">
      <t>ゼイコミ</t>
    </rPh>
    <phoneticPr fontId="1"/>
  </si>
  <si>
    <t>（税抜）
A</t>
    <rPh sb="1" eb="3">
      <t>ゼイヌ</t>
    </rPh>
    <phoneticPr fontId="1"/>
  </si>
  <si>
    <t>※1 交通費と宿泊費については、別紙「交通費・宿泊費詳細」に詳細を入力してください。</t>
    <rPh sb="3" eb="6">
      <t>コウツウヒ</t>
    </rPh>
    <rPh sb="7" eb="10">
      <t>シュクハクヒ</t>
    </rPh>
    <rPh sb="16" eb="18">
      <t>ベッシ</t>
    </rPh>
    <rPh sb="19" eb="22">
      <t>コウツウヒ</t>
    </rPh>
    <rPh sb="23" eb="26">
      <t>シュクハクヒ</t>
    </rPh>
    <rPh sb="26" eb="28">
      <t>ショウサイ</t>
    </rPh>
    <rPh sb="30" eb="32">
      <t>ショウサイ</t>
    </rPh>
    <rPh sb="33" eb="35">
      <t>ニュウリョク</t>
    </rPh>
    <phoneticPr fontId="1"/>
  </si>
  <si>
    <t>別記第５号様式別紙（第１０条関係）</t>
    <rPh sb="0" eb="2">
      <t>ベッキ</t>
    </rPh>
    <rPh sb="2" eb="3">
      <t>ダイ</t>
    </rPh>
    <rPh sb="4" eb="5">
      <t>ゴウ</t>
    </rPh>
    <rPh sb="5" eb="7">
      <t>ヨウシキ</t>
    </rPh>
    <rPh sb="7" eb="9">
      <t>ベッシ</t>
    </rPh>
    <rPh sb="10" eb="11">
      <t>ダイ</t>
    </rPh>
    <rPh sb="13" eb="14">
      <t>ジョウ</t>
    </rPh>
    <rPh sb="14" eb="16">
      <t>カンケイ</t>
    </rPh>
    <phoneticPr fontId="1"/>
  </si>
  <si>
    <t>交通費・宿泊費詳細</t>
    <phoneticPr fontId="1"/>
  </si>
  <si>
    <t>従事日時</t>
    <rPh sb="0" eb="2">
      <t>ジュウジ</t>
    </rPh>
    <rPh sb="2" eb="4">
      <t>ニチジ</t>
    </rPh>
    <phoneticPr fontId="1"/>
  </si>
  <si>
    <t>日</t>
    <rPh sb="0" eb="1">
      <t>ヒ</t>
    </rPh>
    <phoneticPr fontId="1"/>
  </si>
  <si>
    <t>～</t>
    <phoneticPr fontId="1"/>
  </si>
  <si>
    <t>交通費</t>
    <rPh sb="0" eb="3">
      <t>コウツウヒ</t>
    </rPh>
    <phoneticPr fontId="1"/>
  </si>
  <si>
    <t>交通機関名</t>
    <rPh sb="0" eb="2">
      <t>コウツウ</t>
    </rPh>
    <rPh sb="2" eb="4">
      <t>キカン</t>
    </rPh>
    <rPh sb="4" eb="5">
      <t>メイ</t>
    </rPh>
    <phoneticPr fontId="1"/>
  </si>
  <si>
    <t>交通費計（税込）</t>
    <rPh sb="0" eb="3">
      <t>コウツウヒ</t>
    </rPh>
    <rPh sb="3" eb="4">
      <t>ケイ</t>
    </rPh>
    <rPh sb="5" eb="7">
      <t>ゼイコ</t>
    </rPh>
    <phoneticPr fontId="1"/>
  </si>
  <si>
    <t>宿泊費</t>
    <rPh sb="0" eb="3">
      <t>シュクハクヒ</t>
    </rPh>
    <phoneticPr fontId="1"/>
  </si>
  <si>
    <t>宿泊施設名</t>
    <rPh sb="0" eb="2">
      <t>シュクハク</t>
    </rPh>
    <rPh sb="2" eb="4">
      <t>シセツ</t>
    </rPh>
    <rPh sb="4" eb="5">
      <t>メイ</t>
    </rPh>
    <phoneticPr fontId="1"/>
  </si>
  <si>
    <t>宿泊費計（税込）a</t>
    <rPh sb="0" eb="2">
      <t>シュクハク</t>
    </rPh>
    <rPh sb="2" eb="3">
      <t>ヒ</t>
    </rPh>
    <rPh sb="3" eb="4">
      <t>ケイ</t>
    </rPh>
    <rPh sb="5" eb="7">
      <t>ゼイコ</t>
    </rPh>
    <phoneticPr fontId="1"/>
  </si>
  <si>
    <t>泊数 b</t>
    <rPh sb="0" eb="1">
      <t>ハク</t>
    </rPh>
    <rPh sb="1" eb="2">
      <t>スウ</t>
    </rPh>
    <phoneticPr fontId="1"/>
  </si>
  <si>
    <t>宿泊費（1泊当たり） c(a÷b)</t>
    <rPh sb="0" eb="3">
      <t>シュクハクヒ</t>
    </rPh>
    <rPh sb="5" eb="6">
      <t>パク</t>
    </rPh>
    <rPh sb="6" eb="7">
      <t>ア</t>
    </rPh>
    <phoneticPr fontId="1"/>
  </si>
  <si>
    <t>上限額(10,800円)とcを比較して低い額 d</t>
    <rPh sb="0" eb="3">
      <t>ジョウゲンガク</t>
    </rPh>
    <rPh sb="10" eb="11">
      <t>エン</t>
    </rPh>
    <rPh sb="15" eb="17">
      <t>ヒカク</t>
    </rPh>
    <rPh sb="19" eb="20">
      <t>ヒク</t>
    </rPh>
    <rPh sb="21" eb="22">
      <t>ガク</t>
    </rPh>
    <phoneticPr fontId="1"/>
  </si>
  <si>
    <t>上記のうち食費相当額（1泊当たり）e</t>
    <rPh sb="0" eb="2">
      <t>ジョウキ</t>
    </rPh>
    <rPh sb="5" eb="7">
      <t>ショクヒ</t>
    </rPh>
    <rPh sb="7" eb="10">
      <t>ソウトウガク</t>
    </rPh>
    <rPh sb="12" eb="13">
      <t>ハク</t>
    </rPh>
    <phoneticPr fontId="1"/>
  </si>
  <si>
    <t>補助対象経費(宿泊費1泊当たり) f(d-e)</t>
    <rPh sb="0" eb="6">
      <t>ホジョタイショウケイヒ</t>
    </rPh>
    <rPh sb="7" eb="10">
      <t>シュクハクヒ</t>
    </rPh>
    <rPh sb="11" eb="12">
      <t>ハク</t>
    </rPh>
    <rPh sb="12" eb="13">
      <t>ア</t>
    </rPh>
    <phoneticPr fontId="1"/>
  </si>
  <si>
    <t>宿泊費計（税込）(f×b)</t>
    <rPh sb="0" eb="3">
      <t>シュクハクヒ</t>
    </rPh>
    <rPh sb="3" eb="4">
      <t>ケイ</t>
    </rPh>
    <rPh sb="5" eb="7">
      <t>ゼイコ</t>
    </rPh>
    <phoneticPr fontId="1"/>
  </si>
  <si>
    <t>※必要に応じて適宜行を追加してください。</t>
    <phoneticPr fontId="1"/>
  </si>
  <si>
    <t>交通費合計（税込）</t>
    <rPh sb="0" eb="3">
      <t>コウツウヒ</t>
    </rPh>
    <rPh sb="3" eb="5">
      <t>ゴウケイ</t>
    </rPh>
    <rPh sb="6" eb="8">
      <t>ゼイコ</t>
    </rPh>
    <phoneticPr fontId="1"/>
  </si>
  <si>
    <t>宿泊費合計（税込）</t>
    <rPh sb="0" eb="3">
      <t>シュクハクヒ</t>
    </rPh>
    <rPh sb="3" eb="5">
      <t>ゴウケイ</t>
    </rPh>
    <rPh sb="6" eb="8">
      <t>ゼイコ</t>
    </rPh>
    <phoneticPr fontId="1"/>
  </si>
  <si>
    <t>別記第１０号様式（第１１条関係）</t>
    <phoneticPr fontId="1"/>
  </si>
  <si>
    <t xml:space="preserve"> 年度）熊本県副業・兼業人材活用促進事業費として、下記の金額を交付されるよう熊本</t>
    <phoneticPr fontId="1"/>
  </si>
  <si>
    <t xml:space="preserve"> 県補助金等交付規則第１６条及び熊本県商工労働補助金等交付要項第１１条の規定に</t>
    <phoneticPr fontId="1"/>
  </si>
  <si>
    <t xml:space="preserve"> より関係書類を添えて請求します。</t>
    <phoneticPr fontId="1"/>
  </si>
  <si>
    <t>（市町村の場合は記入不要）</t>
    <phoneticPr fontId="1"/>
  </si>
  <si>
    <t>口座振替払</t>
    <rPh sb="0" eb="2">
      <t>コウザ</t>
    </rPh>
    <rPh sb="2" eb="4">
      <t>フリカエ</t>
    </rPh>
    <rPh sb="4" eb="5">
      <t>ハラ</t>
    </rPh>
    <phoneticPr fontId="1"/>
  </si>
  <si>
    <t>金融機関名</t>
    <phoneticPr fontId="1"/>
  </si>
  <si>
    <t>預金種目</t>
    <phoneticPr fontId="1"/>
  </si>
  <si>
    <t>１普通　　２当座</t>
    <phoneticPr fontId="1"/>
  </si>
  <si>
    <t>口座番号</t>
    <phoneticPr fontId="1"/>
  </si>
  <si>
    <t>口座名義</t>
    <phoneticPr fontId="1"/>
  </si>
  <si>
    <t>直　　　接　　　払</t>
    <phoneticPr fontId="1"/>
  </si>
  <si>
    <t>送　　　金　　　払</t>
    <phoneticPr fontId="1"/>
  </si>
  <si>
    <t>　　　　　　　　　　　　　　　  　　住  所</t>
    <phoneticPr fontId="1"/>
  </si>
  <si>
    <t>　　　　　　　　　　（補助事業者）  名　称</t>
    <phoneticPr fontId="1"/>
  </si>
  <si>
    <t>　　　　　 　　　　　　　　　　　　 代表者</t>
    <phoneticPr fontId="1"/>
  </si>
  <si>
    <t>　熊本県知事　木村 敬  様</t>
    <phoneticPr fontId="1"/>
  </si>
  <si>
    <t xml:space="preserve"> 書類の提出方法</t>
    <phoneticPr fontId="1"/>
  </si>
  <si>
    <t>紙　・　電子メール　・　ファクシミリ</t>
    <phoneticPr fontId="1"/>
  </si>
  <si>
    <t xml:space="preserve"> 書類発行（作成）責任者</t>
    <phoneticPr fontId="1"/>
  </si>
  <si>
    <t>電話番号</t>
    <phoneticPr fontId="1"/>
  </si>
  <si>
    <t xml:space="preserve"> 担当者</t>
    <phoneticPr fontId="1"/>
  </si>
  <si>
    <t>するのは今回が初めてである。(令和８年度(２０２６年度)に限らず、令和７年度(２０２５</t>
    <phoneticPr fontId="1"/>
  </si>
  <si>
    <t>中止
承認
申請</t>
    <rPh sb="0" eb="2">
      <t>チュウシ</t>
    </rPh>
    <rPh sb="3" eb="5">
      <t>ショウニン</t>
    </rPh>
    <rPh sb="6" eb="8">
      <t>シンセイ</t>
    </rPh>
    <phoneticPr fontId="1"/>
  </si>
  <si>
    <t>中止承認申請日</t>
    <rPh sb="0" eb="2">
      <t>チュウシ</t>
    </rPh>
    <rPh sb="2" eb="4">
      <t>ショウニン</t>
    </rPh>
    <rPh sb="4" eb="7">
      <t>シンセイビ</t>
    </rPh>
    <phoneticPr fontId="1"/>
  </si>
  <si>
    <t>交付決定廃止日</t>
    <rPh sb="0" eb="2">
      <t>コウフ</t>
    </rPh>
    <rPh sb="2" eb="4">
      <t>ケッテイ</t>
    </rPh>
    <rPh sb="4" eb="6">
      <t>ハイシ</t>
    </rPh>
    <rPh sb="6" eb="7">
      <t>ビ</t>
    </rPh>
    <phoneticPr fontId="1"/>
  </si>
  <si>
    <t>交付
確定</t>
    <rPh sb="0" eb="2">
      <t>コウフ</t>
    </rPh>
    <rPh sb="3" eb="5">
      <t>カクテイ</t>
    </rPh>
    <phoneticPr fontId="1"/>
  </si>
  <si>
    <t>交付確定申請日</t>
    <rPh sb="0" eb="2">
      <t>コウフ</t>
    </rPh>
    <rPh sb="2" eb="4">
      <t>カクテイ</t>
    </rPh>
    <rPh sb="4" eb="6">
      <t>シンセイ</t>
    </rPh>
    <rPh sb="6" eb="7">
      <t>ビ</t>
    </rPh>
    <phoneticPr fontId="1"/>
  </si>
  <si>
    <t xml:space="preserve"> １　中止（廃止）の理由</t>
    <rPh sb="3" eb="5">
      <t>チュウシ</t>
    </rPh>
    <rPh sb="6" eb="8">
      <t>ハイシ</t>
    </rPh>
    <rPh sb="10" eb="12">
      <t>リユウ</t>
    </rPh>
    <phoneticPr fontId="1"/>
  </si>
  <si>
    <t xml:space="preserve"> ２　中止の期間（廃止の時期）</t>
    <rPh sb="3" eb="5">
      <t>チュウシ</t>
    </rPh>
    <rPh sb="6" eb="8">
      <t>キカン</t>
    </rPh>
    <rPh sb="9" eb="11">
      <t>ハイシ</t>
    </rPh>
    <rPh sb="12" eb="14">
      <t>ジキ</t>
    </rPh>
    <phoneticPr fontId="1"/>
  </si>
  <si>
    <t>変更
申請</t>
    <rPh sb="0" eb="2">
      <t>ヘンコウ</t>
    </rPh>
    <rPh sb="3" eb="5">
      <t>シンセイ</t>
    </rPh>
    <phoneticPr fontId="1"/>
  </si>
  <si>
    <t>変更申請日</t>
    <rPh sb="0" eb="2">
      <t>ヘンコウ</t>
    </rPh>
    <rPh sb="2" eb="5">
      <t>シンセイビ</t>
    </rPh>
    <phoneticPr fontId="1"/>
  </si>
  <si>
    <t>番　　　　　号　</t>
    <rPh sb="0" eb="1">
      <t>バン</t>
    </rPh>
    <rPh sb="6" eb="7">
      <t>ゴウ</t>
    </rPh>
    <phoneticPr fontId="1"/>
  </si>
  <si>
    <t>　　　変更申請書</t>
    <rPh sb="3" eb="5">
      <t>ヘンコウ</t>
    </rPh>
    <rPh sb="5" eb="8">
      <t>シンセイショ</t>
    </rPh>
    <phoneticPr fontId="1"/>
  </si>
  <si>
    <t>記</t>
    <rPh sb="0" eb="1">
      <t>キ</t>
    </rPh>
    <phoneticPr fontId="1"/>
  </si>
  <si>
    <t xml:space="preserve"> ２　変更計画の理由</t>
    <rPh sb="3" eb="5">
      <t>ヘンコウ</t>
    </rPh>
    <rPh sb="5" eb="7">
      <t>ケイカク</t>
    </rPh>
    <rPh sb="8" eb="10">
      <t>リユウ</t>
    </rPh>
    <phoneticPr fontId="1"/>
  </si>
  <si>
    <t xml:space="preserve"> ３　添付書類</t>
    <rPh sb="3" eb="5">
      <t>テンプ</t>
    </rPh>
    <rPh sb="5" eb="7">
      <t>ショルイ</t>
    </rPh>
    <phoneticPr fontId="1"/>
  </si>
  <si>
    <t>　 ・当初及び変更後の事業計画書（要領別記第１号様式）</t>
    <rPh sb="3" eb="5">
      <t>トウショ</t>
    </rPh>
    <rPh sb="5" eb="6">
      <t>オヨ</t>
    </rPh>
    <rPh sb="7" eb="10">
      <t>ヘンコウゴ</t>
    </rPh>
    <rPh sb="11" eb="13">
      <t>ジギョウ</t>
    </rPh>
    <rPh sb="13" eb="16">
      <t>ケイカクショ</t>
    </rPh>
    <rPh sb="17" eb="19">
      <t>ヨウリョウ</t>
    </rPh>
    <rPh sb="19" eb="21">
      <t>ベッキ</t>
    </rPh>
    <rPh sb="21" eb="22">
      <t>ダイ</t>
    </rPh>
    <rPh sb="23" eb="24">
      <t>ゴウ</t>
    </rPh>
    <rPh sb="24" eb="26">
      <t>ヨウシキ</t>
    </rPh>
    <phoneticPr fontId="1"/>
  </si>
  <si>
    <t>　 ・その他、変更前と変更後の内容が分かる書類</t>
    <rPh sb="5" eb="6">
      <t>ホカ</t>
    </rPh>
    <rPh sb="7" eb="10">
      <t>ヘンコウマエ</t>
    </rPh>
    <rPh sb="11" eb="13">
      <t>ヘンコウ</t>
    </rPh>
    <rPh sb="13" eb="14">
      <t>アト</t>
    </rPh>
    <rPh sb="15" eb="17">
      <t>ナイヨウ</t>
    </rPh>
    <rPh sb="18" eb="19">
      <t>ワ</t>
    </rPh>
    <rPh sb="21" eb="23">
      <t>ショルイ</t>
    </rPh>
    <phoneticPr fontId="1"/>
  </si>
  <si>
    <t>　　　　　　　　　　　　　　　　　　　住　所</t>
    <rPh sb="19" eb="20">
      <t>ジュウ</t>
    </rPh>
    <rPh sb="21" eb="22">
      <t>ショ</t>
    </rPh>
    <phoneticPr fontId="1"/>
  </si>
  <si>
    <t>千円未満は切り捨ててください。
積算の結果、補助上限額（50万円）を超える場合は上限額（500000）を入力してください。</t>
    <phoneticPr fontId="1"/>
  </si>
  <si>
    <t>代表者職名</t>
    <phoneticPr fontId="1"/>
  </si>
  <si>
    <t>氏名</t>
    <rPh sb="0" eb="2">
      <t>シメイ</t>
    </rPh>
    <phoneticPr fontId="1"/>
  </si>
  <si>
    <t>令和</t>
    <phoneticPr fontId="1"/>
  </si>
  <si>
    <t>補助対象経費</t>
    <phoneticPr fontId="1"/>
  </si>
  <si>
    <t>月分</t>
    <rPh sb="0" eb="2">
      <t>ガツブン</t>
    </rPh>
    <phoneticPr fontId="1"/>
  </si>
  <si>
    <t>合計</t>
    <rPh sb="0" eb="2">
      <t>ゴウケイ</t>
    </rPh>
    <phoneticPr fontId="1"/>
  </si>
  <si>
    <t>補助金算定額(B)
（A×8/10）</t>
    <rPh sb="3" eb="5">
      <t>サンテイ</t>
    </rPh>
    <rPh sb="5" eb="6">
      <t>ガク</t>
    </rPh>
    <phoneticPr fontId="1"/>
  </si>
  <si>
    <t>円</t>
    <phoneticPr fontId="1"/>
  </si>
  <si>
    <t>(B)</t>
    <phoneticPr fontId="1"/>
  </si>
  <si>
    <t>交付決定額(C)</t>
    <rPh sb="0" eb="2">
      <t>コウフ</t>
    </rPh>
    <rPh sb="2" eb="4">
      <t>ケッテイ</t>
    </rPh>
    <rPh sb="4" eb="5">
      <t>ガク</t>
    </rPh>
    <phoneticPr fontId="1"/>
  </si>
  <si>
    <t>(C)</t>
    <phoneticPr fontId="1"/>
  </si>
  <si>
    <t>補助金実績額 ※2
(BとCのいずれか低い額）</t>
    <rPh sb="0" eb="3">
      <t>ホジョキン</t>
    </rPh>
    <rPh sb="2" eb="3">
      <t>キン</t>
    </rPh>
    <rPh sb="3" eb="6">
      <t>ジッセキガク</t>
    </rPh>
    <rPh sb="19" eb="20">
      <t>ヒク</t>
    </rPh>
    <rPh sb="21" eb="22">
      <t>ガク</t>
    </rPh>
    <phoneticPr fontId="1"/>
  </si>
  <si>
    <t>※2 千円未満は切り捨ててください。
    補助金実績額は交付決定額を超えてはなりません。
　　積算の結果、補助金算定額と交付決定額のいずれか低い額を実績額として入力してください。</t>
    <rPh sb="23" eb="26">
      <t>ホジョキン</t>
    </rPh>
    <rPh sb="26" eb="29">
      <t>ジッセキガク</t>
    </rPh>
    <rPh sb="30" eb="32">
      <t>コウフ</t>
    </rPh>
    <rPh sb="32" eb="35">
      <t>ケッテイガク</t>
    </rPh>
    <rPh sb="36" eb="37">
      <t>コ</t>
    </rPh>
    <rPh sb="49" eb="51">
      <t>セキサン</t>
    </rPh>
    <rPh sb="52" eb="54">
      <t>ケッカ</t>
    </rPh>
    <rPh sb="55" eb="57">
      <t>ホジョ</t>
    </rPh>
    <rPh sb="57" eb="58">
      <t>キン</t>
    </rPh>
    <rPh sb="58" eb="61">
      <t>サンテイガク</t>
    </rPh>
    <rPh sb="62" eb="64">
      <t>コウフ</t>
    </rPh>
    <rPh sb="64" eb="67">
      <t>ケッテイガク</t>
    </rPh>
    <rPh sb="72" eb="73">
      <t>ヒク</t>
    </rPh>
    <rPh sb="74" eb="75">
      <t>ガク</t>
    </rPh>
    <rPh sb="76" eb="79">
      <t>ジッセキガク</t>
    </rPh>
    <rPh sb="82" eb="84">
      <t>ニュウリョク</t>
    </rPh>
    <phoneticPr fontId="1"/>
  </si>
  <si>
    <t>月</t>
    <phoneticPr fontId="1"/>
  </si>
  <si>
    <t>収支予算書(変更前、変更後比較表）</t>
    <rPh sb="6" eb="8">
      <t>ヘンコウ</t>
    </rPh>
    <rPh sb="8" eb="9">
      <t>マエ</t>
    </rPh>
    <rPh sb="10" eb="13">
      <t>ヘンコウゴ</t>
    </rPh>
    <rPh sb="13" eb="16">
      <t>ヒカクヒョウ</t>
    </rPh>
    <phoneticPr fontId="1"/>
  </si>
  <si>
    <t>予 算 額
（変 更 前）</t>
    <rPh sb="6" eb="7">
      <t>ヘン</t>
    </rPh>
    <rPh sb="8" eb="9">
      <t>サラ</t>
    </rPh>
    <rPh sb="10" eb="11">
      <t>アト</t>
    </rPh>
    <rPh sb="11" eb="12">
      <t>マエ</t>
    </rPh>
    <phoneticPr fontId="1"/>
  </si>
  <si>
    <t>予 算 額
（変 更 後）</t>
    <rPh sb="4" eb="5">
      <t>ガク</t>
    </rPh>
    <rPh sb="7" eb="8">
      <t>ヘン</t>
    </rPh>
    <rPh sb="9" eb="10">
      <t>サラ</t>
    </rPh>
    <rPh sb="11" eb="12">
      <t>アト</t>
    </rPh>
    <phoneticPr fontId="1"/>
  </si>
  <si>
    <t xml:space="preserve"> 度）熊本県副業・兼業人材活用促進事業費補助金を下記のとおり中止（廃止）したい</t>
    <rPh sb="24" eb="26">
      <t>カキ</t>
    </rPh>
    <rPh sb="30" eb="32">
      <t>チュウシ</t>
    </rPh>
    <rPh sb="33" eb="34">
      <t>ハイ</t>
    </rPh>
    <rPh sb="34" eb="35">
      <t>ト</t>
    </rPh>
    <phoneticPr fontId="1"/>
  </si>
  <si>
    <t xml:space="preserve"> ので、熊本県副業・兼業人材活用促進事業費補助金交付要領第１１条の規定により、</t>
    <rPh sb="4" eb="7">
      <t>クマモトケン</t>
    </rPh>
    <rPh sb="7" eb="9">
      <t>フクギョウ</t>
    </rPh>
    <rPh sb="10" eb="12">
      <t>ケンギョウ</t>
    </rPh>
    <rPh sb="12" eb="14">
      <t>ジンザイ</t>
    </rPh>
    <rPh sb="14" eb="16">
      <t>カツヨウ</t>
    </rPh>
    <rPh sb="16" eb="18">
      <t>ソクシン</t>
    </rPh>
    <rPh sb="18" eb="21">
      <t>ジギョウヒ</t>
    </rPh>
    <rPh sb="21" eb="24">
      <t>ホジョキン</t>
    </rPh>
    <rPh sb="24" eb="26">
      <t>コウフ</t>
    </rPh>
    <rPh sb="26" eb="28">
      <t>ヨウリョウ</t>
    </rPh>
    <rPh sb="28" eb="29">
      <t>ダイ</t>
    </rPh>
    <rPh sb="31" eb="32">
      <t>ジョウ</t>
    </rPh>
    <rPh sb="33" eb="35">
      <t>キテイ</t>
    </rPh>
    <phoneticPr fontId="1"/>
  </si>
  <si>
    <t xml:space="preserve"> 承認を申請します。</t>
    <rPh sb="1" eb="3">
      <t>ショウニン</t>
    </rPh>
    <rPh sb="4" eb="6">
      <t>シンセイ</t>
    </rPh>
    <phoneticPr fontId="1"/>
  </si>
  <si>
    <t>　　　の中止（廃止）承認申請書</t>
    <phoneticPr fontId="1"/>
  </si>
  <si>
    <t>　　　　　　　　　　住  所</t>
    <phoneticPr fontId="1"/>
  </si>
  <si>
    <t>　　（補助事業者）名  称</t>
    <rPh sb="3" eb="5">
      <t>ホジョ</t>
    </rPh>
    <rPh sb="5" eb="7">
      <t>ジギョウ</t>
    </rPh>
    <rPh sb="7" eb="8">
      <t>シャ</t>
    </rPh>
    <phoneticPr fontId="1"/>
  </si>
  <si>
    <t>　　　　　　　　　　代表者</t>
    <phoneticPr fontId="1"/>
  </si>
  <si>
    <t>自動入力欄に変更申請情報がある場合は、数式を削除し、変更内容を記載すること</t>
    <phoneticPr fontId="1"/>
  </si>
  <si>
    <t>　　　　　　　　　　　　　　住  所</t>
    <phoneticPr fontId="1"/>
  </si>
  <si>
    <t>　補助事業者）名  称</t>
    <rPh sb="1" eb="3">
      <t>ホジョ</t>
    </rPh>
    <rPh sb="3" eb="5">
      <t>ジギョウ</t>
    </rPh>
    <rPh sb="5" eb="6">
      <t>シャ</t>
    </rPh>
    <phoneticPr fontId="1"/>
  </si>
  <si>
    <t xml:space="preserve"> 添付書類</t>
  </si>
  <si>
    <t xml:space="preserve"> 　・その他知事が必要と認める書類</t>
  </si>
  <si>
    <t>円</t>
    <rPh sb="0" eb="1">
      <t>エン</t>
    </rPh>
    <phoneticPr fontId="1"/>
  </si>
  <si>
    <t>交付決定額</t>
    <phoneticPr fontId="1"/>
  </si>
  <si>
    <t>変更交付決定額</t>
    <rPh sb="0" eb="2">
      <t>ヘンコウ</t>
    </rPh>
    <rPh sb="2" eb="4">
      <t>コウフ</t>
    </rPh>
    <rPh sb="4" eb="6">
      <t>ケッテイ</t>
    </rPh>
    <rPh sb="6" eb="7">
      <t>ガク</t>
    </rPh>
    <phoneticPr fontId="1"/>
  </si>
  <si>
    <t>交付確定日</t>
    <rPh sb="0" eb="2">
      <t>コウフ</t>
    </rPh>
    <rPh sb="2" eb="4">
      <t>カクテイ</t>
    </rPh>
    <rPh sb="4" eb="5">
      <t>ビ</t>
    </rPh>
    <phoneticPr fontId="1"/>
  </si>
  <si>
    <t>交付確定額</t>
    <rPh sb="0" eb="2">
      <t>コウフ</t>
    </rPh>
    <rPh sb="2" eb="5">
      <t>カクテイガク</t>
    </rPh>
    <phoneticPr fontId="1"/>
  </si>
  <si>
    <t>別記第４号様式（第５条関係）</t>
    <phoneticPr fontId="1"/>
  </si>
  <si>
    <r>
      <t xml:space="preserve">【提出資料】
       〈Excelファイル内〉
       </t>
    </r>
    <r>
      <rPr>
        <sz val="10"/>
        <color theme="1"/>
        <rFont val="ＭＳ Ｐゴシック"/>
        <family val="3"/>
        <charset val="128"/>
        <scheme val="minor"/>
      </rPr>
      <t>1）中止（廃止）申請書（要項別記第３号様式 ）</t>
    </r>
    <rPh sb="1" eb="3">
      <t>テイシュツ</t>
    </rPh>
    <rPh sb="3" eb="5">
      <t>シリョウ</t>
    </rPh>
    <rPh sb="36" eb="38">
      <t>チュウシ</t>
    </rPh>
    <rPh sb="39" eb="41">
      <t>ハイシ</t>
    </rPh>
    <phoneticPr fontId="1"/>
  </si>
  <si>
    <r>
      <t xml:space="preserve">【提出資料】
       〈Excelファイル内〉
       </t>
    </r>
    <r>
      <rPr>
        <sz val="10"/>
        <color theme="1"/>
        <rFont val="ＭＳ Ｐゴシック"/>
        <family val="3"/>
        <charset val="128"/>
        <scheme val="minor"/>
      </rPr>
      <t>1）変更申請書（要項別記第４号様式 ）
　　　 2）収支予算書（ 要項別記第２号様式を準用　）
　　　 3）事業計画書（ 要領別記第１号様式　）</t>
    </r>
    <rPh sb="1" eb="3">
      <t>テイシュツ</t>
    </rPh>
    <rPh sb="3" eb="5">
      <t>シリョウ</t>
    </rPh>
    <rPh sb="24" eb="25">
      <t>ナイ</t>
    </rPh>
    <rPh sb="36" eb="38">
      <t>ヘンコウ</t>
    </rPh>
    <rPh sb="42" eb="44">
      <t>ヨウコウ</t>
    </rPh>
    <rPh sb="44" eb="46">
      <t>ベッキ</t>
    </rPh>
    <rPh sb="77" eb="79">
      <t>ジュンヨウ</t>
    </rPh>
    <rPh sb="90" eb="93">
      <t>ケイカクショ</t>
    </rPh>
    <phoneticPr fontId="1"/>
  </si>
  <si>
    <r>
      <t xml:space="preserve">【提出資料】
　　　〈Excelファイル内〉
       </t>
    </r>
    <r>
      <rPr>
        <sz val="10"/>
        <color theme="1"/>
        <rFont val="ＭＳ Ｐゴシック"/>
        <family val="3"/>
        <charset val="128"/>
        <scheme val="minor"/>
      </rPr>
      <t>1）交付請求書（ 要項別記第１０号様式 ）</t>
    </r>
    <rPh sb="1" eb="3">
      <t>テイシュツ</t>
    </rPh>
    <rPh sb="3" eb="5">
      <t>シリョウ</t>
    </rPh>
    <rPh sb="32" eb="34">
      <t>コウフ</t>
    </rPh>
    <rPh sb="34" eb="37">
      <t>セイキュウショ</t>
    </rPh>
    <phoneticPr fontId="1"/>
  </si>
  <si>
    <t>ふ り が な</t>
    <phoneticPr fontId="1"/>
  </si>
  <si>
    <t>法人名</t>
    <phoneticPr fontId="1"/>
  </si>
  <si>
    <t>代表者職・氏名</t>
    <phoneticPr fontId="1"/>
  </si>
  <si>
    <t xml:space="preserve"> 関係書類を添えて申請します。</t>
    <phoneticPr fontId="1"/>
  </si>
  <si>
    <t xml:space="preserve"> 補助金等交付規則第７条及び熊本県商工労働補助金等交付要項第５条の規定により</t>
    <rPh sb="1" eb="4">
      <t>ホジョキン</t>
    </rPh>
    <rPh sb="4" eb="5">
      <t>トウ</t>
    </rPh>
    <rPh sb="5" eb="7">
      <t>コウフ</t>
    </rPh>
    <rPh sb="7" eb="9">
      <t>キソク</t>
    </rPh>
    <rPh sb="9" eb="10">
      <t>ダイ</t>
    </rPh>
    <rPh sb="11" eb="12">
      <t>ジョウ</t>
    </rPh>
    <rPh sb="12" eb="13">
      <t>オヨ</t>
    </rPh>
    <rPh sb="14" eb="17">
      <t>クマモトケン</t>
    </rPh>
    <rPh sb="17" eb="19">
      <t>ショウコウ</t>
    </rPh>
    <rPh sb="19" eb="21">
      <t>ロウドウ</t>
    </rPh>
    <rPh sb="21" eb="24">
      <t>ホジョキン</t>
    </rPh>
    <rPh sb="24" eb="25">
      <t>トウ</t>
    </rPh>
    <rPh sb="25" eb="27">
      <t>コウフ</t>
    </rPh>
    <rPh sb="27" eb="29">
      <t>ヨウコウ</t>
    </rPh>
    <rPh sb="29" eb="30">
      <t>ダイ</t>
    </rPh>
    <rPh sb="31" eb="32">
      <t>ジョウ</t>
    </rPh>
    <rPh sb="33" eb="35">
      <t>キテイ</t>
    </rPh>
    <phoneticPr fontId="1"/>
  </si>
  <si>
    <t xml:space="preserve"> 熊本県副業・兼業人材活用促進事業費補助金を下記のとおり変更したいので、熊本県</t>
    <rPh sb="22" eb="24">
      <t>カキ</t>
    </rPh>
    <rPh sb="28" eb="30">
      <t>ヘンコウ</t>
    </rPh>
    <rPh sb="36" eb="38">
      <t>クマモト</t>
    </rPh>
    <rPh sb="38" eb="39">
      <t>ケン</t>
    </rPh>
    <phoneticPr fontId="1"/>
  </si>
  <si>
    <t>事業計画書（変更前）</t>
    <rPh sb="0" eb="2">
      <t>ジギョウ</t>
    </rPh>
    <rPh sb="2" eb="5">
      <t>ケイカクショ</t>
    </rPh>
    <rPh sb="6" eb="9">
      <t>ヘンコウマエ</t>
    </rPh>
    <phoneticPr fontId="1"/>
  </si>
  <si>
    <t>事業計画書（変更後）</t>
    <rPh sb="0" eb="2">
      <t>ジギョウ</t>
    </rPh>
    <rPh sb="2" eb="5">
      <t>ケイカクショ</t>
    </rPh>
    <rPh sb="6" eb="8">
      <t>ヘンコウ</t>
    </rPh>
    <rPh sb="8" eb="9">
      <t>アト</t>
    </rPh>
    <phoneticPr fontId="1"/>
  </si>
  <si>
    <t>　 令和８年度において、熊本県副業・兼業人材活用促進事業費補助金を実施したいので、</t>
    <phoneticPr fontId="1"/>
  </si>
  <si>
    <t>別記第３号様式（第９条関係)</t>
    <phoneticPr fontId="1"/>
  </si>
  <si>
    <t>別記第８号様式（第９条関係）</t>
    <phoneticPr fontId="1"/>
  </si>
  <si>
    <t xml:space="preserve"> 書類を添えてその実績を報告します。</t>
    <rPh sb="1" eb="3">
      <t>ショルイ</t>
    </rPh>
    <phoneticPr fontId="1"/>
  </si>
  <si>
    <t xml:space="preserve"> 金等交付規則第１３条及び熊本県商工労働補助金等交付要項第９条の規定により、関係</t>
    <rPh sb="1" eb="2">
      <t>キン</t>
    </rPh>
    <rPh sb="2" eb="3">
      <t>トウ</t>
    </rPh>
    <phoneticPr fontId="1"/>
  </si>
  <si>
    <t xml:space="preserve"> ０２６年度）熊本県副業・兼業人材活用促進事業費補助金を実施したので、熊本県補助</t>
    <rPh sb="4" eb="5">
      <t>ネン</t>
    </rPh>
    <rPh sb="28" eb="30">
      <t>ジッシ</t>
    </rPh>
    <rPh sb="35" eb="38">
      <t>クマモトケン</t>
    </rPh>
    <rPh sb="38" eb="40">
      <t>ホジョ</t>
    </rPh>
    <phoneticPr fontId="1"/>
  </si>
  <si>
    <t>　（補助事業者）名  称</t>
    <rPh sb="2" eb="4">
      <t>ホジョ</t>
    </rPh>
    <rPh sb="4" eb="6">
      <t>ジギョウ</t>
    </rPh>
    <rPh sb="6" eb="7">
      <t>シャ</t>
    </rPh>
    <phoneticPr fontId="1"/>
  </si>
  <si>
    <t xml:space="preserve">  令和８年度（２０２６年度）熊本県副業・兼業人材活用促進事業費補助金交付請求書</t>
    <phoneticPr fontId="1"/>
  </si>
  <si>
    <t>日</t>
    <phoneticPr fontId="1"/>
  </si>
  <si>
    <t>【記入要領】</t>
    <rPh sb="1" eb="3">
      <t>キニュウ</t>
    </rPh>
    <rPh sb="3" eb="5">
      <t>ヨウリョウ</t>
    </rPh>
    <phoneticPr fontId="1"/>
  </si>
  <si>
    <t>　色付けされた欄のみご記入ください。</t>
    <rPh sb="1" eb="2">
      <t>イロ</t>
    </rPh>
    <rPh sb="2" eb="3">
      <t>ヅ</t>
    </rPh>
    <phoneticPr fontId="1"/>
  </si>
  <si>
    <t>申請者</t>
    <rPh sb="0" eb="3">
      <t>シンセイシャ</t>
    </rPh>
    <phoneticPr fontId="1"/>
  </si>
  <si>
    <t>住所</t>
    <rPh sb="0" eb="2">
      <t>ジュウショ</t>
    </rPh>
    <phoneticPr fontId="1"/>
  </si>
  <si>
    <t>名称</t>
    <rPh sb="0" eb="2">
      <t>メイショウ</t>
    </rPh>
    <phoneticPr fontId="1"/>
  </si>
  <si>
    <t>代表者職名</t>
    <rPh sb="0" eb="3">
      <t>ダイヒョウシャ</t>
    </rPh>
    <rPh sb="3" eb="5">
      <t>ショクメイ</t>
    </rPh>
    <phoneticPr fontId="1"/>
  </si>
  <si>
    <t>氏名</t>
    <rPh sb="0" eb="2">
      <t>シメイ</t>
    </rPh>
    <phoneticPr fontId="1"/>
  </si>
  <si>
    <t>熊本県熊本市～～～～～</t>
    <rPh sb="0" eb="3">
      <t>クマモトケン</t>
    </rPh>
    <rPh sb="3" eb="6">
      <t>クマモトシ</t>
    </rPh>
    <phoneticPr fontId="1"/>
  </si>
  <si>
    <t>株式会社〇〇〇</t>
    <rPh sb="0" eb="4">
      <t>カブシキガイシャ</t>
    </rPh>
    <phoneticPr fontId="1"/>
  </si>
  <si>
    <t>代表取締役</t>
    <rPh sb="0" eb="2">
      <t>ダイヒョウ</t>
    </rPh>
    <rPh sb="2" eb="5">
      <t>トリシマリヤク</t>
    </rPh>
    <phoneticPr fontId="1"/>
  </si>
  <si>
    <t>熊本　太郎</t>
    <rPh sb="0" eb="2">
      <t>クマモト</t>
    </rPh>
    <rPh sb="3" eb="5">
      <t>タロウ</t>
    </rPh>
    <phoneticPr fontId="1"/>
  </si>
  <si>
    <t>（記入例）</t>
    <rPh sb="1" eb="4">
      <t>キニュウレイ</t>
    </rPh>
    <phoneticPr fontId="1"/>
  </si>
  <si>
    <t>➙プロベースへ提出資料を提出する日付をご記入ください</t>
    <rPh sb="7" eb="9">
      <t>テイシュツ</t>
    </rPh>
    <rPh sb="9" eb="11">
      <t>シリョウ</t>
    </rPh>
    <rPh sb="12" eb="14">
      <t>テイシュツ</t>
    </rPh>
    <rPh sb="16" eb="18">
      <t>ヒヅケ</t>
    </rPh>
    <rPh sb="20" eb="22">
      <t>キニュウ</t>
    </rPh>
    <phoneticPr fontId="1"/>
  </si>
  <si>
    <t>　　　　提出書類が揃っているか確認する際にご利用ください。</t>
    <phoneticPr fontId="1"/>
  </si>
  <si>
    <t>　　　　（※交付申請の記入要領に基づき、ご記入ください。）</t>
    <phoneticPr fontId="1"/>
  </si>
  <si>
    <t>　　　　県から交付決定通知書が届き次第、通知に記載の内容をご記入ください。</t>
    <rPh sb="13" eb="14">
      <t>ショ</t>
    </rPh>
    <phoneticPr fontId="1"/>
  </si>
  <si>
    <r>
      <t xml:space="preserve">【提出資料】　
　　　〈Excelファイル内〉
     </t>
    </r>
    <r>
      <rPr>
        <sz val="10"/>
        <color theme="1"/>
        <rFont val="ＭＳ Ｐゴシック"/>
        <family val="3"/>
        <charset val="128"/>
        <scheme val="minor"/>
      </rPr>
      <t xml:space="preserve">  1）交付申請書（ 要項別記第１号様式 ）
　　　 2）収支予算書（ 要項別記第２号様式　）
　　　 3）事業計画書（ 要領別記第１号様式　）
</t>
    </r>
    <r>
      <rPr>
        <b/>
        <sz val="10"/>
        <color theme="1"/>
        <rFont val="ＭＳ Ｐゴシック"/>
        <family val="3"/>
        <charset val="128"/>
        <scheme val="minor"/>
      </rPr>
      <t>　　　</t>
    </r>
    <r>
      <rPr>
        <sz val="10"/>
        <color theme="1"/>
        <rFont val="ＭＳ Ｐゴシック"/>
        <family val="3"/>
        <charset val="128"/>
        <scheme val="minor"/>
      </rPr>
      <t xml:space="preserve"> 4）誓約書（　要領別記第２号様式　）
　　　</t>
    </r>
    <r>
      <rPr>
        <b/>
        <sz val="10"/>
        <color theme="1"/>
        <rFont val="ＭＳ Ｐゴシック"/>
        <family val="3"/>
        <charset val="128"/>
        <scheme val="minor"/>
      </rPr>
      <t>〈その他）</t>
    </r>
    <r>
      <rPr>
        <sz val="10"/>
        <color theme="1"/>
        <rFont val="ＭＳ Ｐゴシック"/>
        <family val="3"/>
        <charset val="128"/>
        <scheme val="minor"/>
      </rPr>
      <t xml:space="preserve">
　　　 5)企業情報シート　※プロベースの支援を受ける際に事前に提出したもの
　　　 6)雇用契約、委任契約又は業務委託契約を証する書類（契約書等の写し）
　　　 7)補助対象経費の算定根拠資料
　　　 8)副業・兼業プロフェショナル人材の居住地がわかるもの（自動車運転免許証や
　　　　　住民票の写し）　</t>
    </r>
    <r>
      <rPr>
        <u/>
        <sz val="10"/>
        <color theme="1"/>
        <rFont val="ＭＳ Ｐゴシック"/>
        <family val="3"/>
        <charset val="128"/>
        <scheme val="minor"/>
      </rPr>
      <t>※交通費・宿泊費を申請する場合のみ</t>
    </r>
    <rPh sb="1" eb="3">
      <t>テイシュツ</t>
    </rPh>
    <rPh sb="3" eb="5">
      <t>シリョウ</t>
    </rPh>
    <rPh sb="21" eb="22">
      <t>ナイ</t>
    </rPh>
    <rPh sb="33" eb="35">
      <t>コウフ</t>
    </rPh>
    <rPh sb="35" eb="38">
      <t>シンセイショ</t>
    </rPh>
    <rPh sb="40" eb="42">
      <t>ヨウコウ</t>
    </rPh>
    <rPh sb="58" eb="60">
      <t>シュウシ</t>
    </rPh>
    <rPh sb="60" eb="63">
      <t>ヨサンショ</t>
    </rPh>
    <rPh sb="65" eb="67">
      <t>ヨウコウ</t>
    </rPh>
    <rPh sb="67" eb="69">
      <t>ベッキ</t>
    </rPh>
    <rPh sb="69" eb="70">
      <t>ダイ</t>
    </rPh>
    <rPh sb="71" eb="72">
      <t>ゴウ</t>
    </rPh>
    <rPh sb="72" eb="74">
      <t>ヨウシキ</t>
    </rPh>
    <rPh sb="83" eb="85">
      <t>ジギョウ</t>
    </rPh>
    <rPh sb="85" eb="88">
      <t>ケイカクショ</t>
    </rPh>
    <rPh sb="90" eb="92">
      <t>ヨウリョウ</t>
    </rPh>
    <rPh sb="92" eb="94">
      <t>ベッキ</t>
    </rPh>
    <rPh sb="94" eb="95">
      <t>ダイ</t>
    </rPh>
    <rPh sb="96" eb="97">
      <t>ゴウ</t>
    </rPh>
    <rPh sb="97" eb="99">
      <t>ヨウシキ</t>
    </rPh>
    <rPh sb="108" eb="111">
      <t>セイヤクショ</t>
    </rPh>
    <rPh sb="113" eb="115">
      <t>ヨウリョウ</t>
    </rPh>
    <rPh sb="115" eb="117">
      <t>ベッキ</t>
    </rPh>
    <rPh sb="117" eb="118">
      <t>ダイ</t>
    </rPh>
    <rPh sb="119" eb="120">
      <t>ゴウ</t>
    </rPh>
    <rPh sb="120" eb="122">
      <t>ヨウシキ</t>
    </rPh>
    <rPh sb="132" eb="133">
      <t>ホカ</t>
    </rPh>
    <rPh sb="141" eb="143">
      <t>キギョウ</t>
    </rPh>
    <rPh sb="143" eb="145">
      <t>ジョウホウ</t>
    </rPh>
    <rPh sb="156" eb="158">
      <t>シエン</t>
    </rPh>
    <rPh sb="159" eb="160">
      <t>ウ</t>
    </rPh>
    <rPh sb="162" eb="163">
      <t>サイ</t>
    </rPh>
    <rPh sb="164" eb="166">
      <t>ジゼン</t>
    </rPh>
    <rPh sb="167" eb="169">
      <t>テイシュツ</t>
    </rPh>
    <rPh sb="180" eb="182">
      <t>コヨウ</t>
    </rPh>
    <rPh sb="182" eb="184">
      <t>ケイヤク</t>
    </rPh>
    <rPh sb="185" eb="187">
      <t>イニン</t>
    </rPh>
    <rPh sb="187" eb="189">
      <t>ケイヤク</t>
    </rPh>
    <rPh sb="189" eb="190">
      <t>マタ</t>
    </rPh>
    <rPh sb="191" eb="193">
      <t>ギョウム</t>
    </rPh>
    <rPh sb="193" eb="195">
      <t>イタク</t>
    </rPh>
    <rPh sb="195" eb="197">
      <t>ケイヤク</t>
    </rPh>
    <rPh sb="219" eb="221">
      <t>ホジョ</t>
    </rPh>
    <rPh sb="221" eb="223">
      <t>タイショウ</t>
    </rPh>
    <rPh sb="223" eb="225">
      <t>ケイヒ</t>
    </rPh>
    <rPh sb="226" eb="228">
      <t>サンテイ</t>
    </rPh>
    <rPh sb="228" eb="230">
      <t>コンキョ</t>
    </rPh>
    <rPh sb="230" eb="232">
      <t>シリョウ</t>
    </rPh>
    <rPh sb="239" eb="241">
      <t>フクギョウ</t>
    </rPh>
    <rPh sb="242" eb="244">
      <t>ケンギョウ</t>
    </rPh>
    <rPh sb="252" eb="254">
      <t>ジンザイ</t>
    </rPh>
    <rPh sb="255" eb="258">
      <t>キョジュウチ</t>
    </rPh>
    <rPh sb="265" eb="268">
      <t>ジドウシャ</t>
    </rPh>
    <rPh sb="268" eb="270">
      <t>ウンテン</t>
    </rPh>
    <rPh sb="282" eb="283">
      <t>ヒョウ</t>
    </rPh>
    <rPh sb="293" eb="296">
      <t>シュクハクヒ</t>
    </rPh>
    <rPh sb="297" eb="299">
      <t>シンセイ</t>
    </rPh>
    <rPh sb="301" eb="303">
      <t>バアイ</t>
    </rPh>
    <phoneticPr fontId="1"/>
  </si>
  <si>
    <r>
      <t xml:space="preserve">【提出資料】
　　　〈Excelファイル内〉
   </t>
    </r>
    <r>
      <rPr>
        <sz val="10"/>
        <color theme="1"/>
        <rFont val="ＭＳ Ｐゴシック"/>
        <family val="3"/>
        <charset val="128"/>
        <scheme val="minor"/>
      </rPr>
      <t xml:space="preserve">    1）事業報告書（ 要項別記第８号様式 ）
　　　 2）収支精算書（ 要項別記第２号様式を準用　）
　　　 3）事業実績書（ 要領別記第５号様式　）
</t>
    </r>
    <r>
      <rPr>
        <b/>
        <sz val="10"/>
        <color theme="1"/>
        <rFont val="ＭＳ Ｐゴシック"/>
        <family val="3"/>
        <charset val="128"/>
        <scheme val="minor"/>
      </rPr>
      <t xml:space="preserve">
　　　〈その他）
</t>
    </r>
    <r>
      <rPr>
        <sz val="10"/>
        <color theme="1"/>
        <rFont val="ＭＳ Ｐゴシック"/>
        <family val="3"/>
        <charset val="128"/>
        <scheme val="minor"/>
      </rPr>
      <t>　　　 4)補助対象経費を支払ったことを証する書類（振込完了明細、領収書等の写し）</t>
    </r>
    <rPh sb="1" eb="3">
      <t>テイシュツ</t>
    </rPh>
    <rPh sb="3" eb="5">
      <t>シリョウ</t>
    </rPh>
    <rPh sb="32" eb="34">
      <t>ジギョウ</t>
    </rPh>
    <rPh sb="34" eb="37">
      <t>ホウコクショ</t>
    </rPh>
    <rPh sb="39" eb="41">
      <t>ヨウコウ</t>
    </rPh>
    <rPh sb="59" eb="61">
      <t>セイサン</t>
    </rPh>
    <rPh sb="74" eb="76">
      <t>ジュンヨウ</t>
    </rPh>
    <rPh sb="87" eb="89">
      <t>ジッセキ</t>
    </rPh>
    <phoneticPr fontId="1"/>
  </si>
  <si>
    <t>【記入要領】</t>
    <rPh sb="0" eb="6">
      <t>(キニュウヨウリョウ)</t>
    </rPh>
    <phoneticPr fontId="1"/>
  </si>
  <si>
    <t>※法人名・代表者職・氏名すべてのふりがなをご記入ください。</t>
    <rPh sb="1" eb="4">
      <t>ホウジンメイ</t>
    </rPh>
    <rPh sb="5" eb="8">
      <t>ダイヒョウシャ</t>
    </rPh>
    <rPh sb="8" eb="9">
      <t>ショク</t>
    </rPh>
    <rPh sb="10" eb="12">
      <t>シメイ</t>
    </rPh>
    <rPh sb="22" eb="24">
      <t>キニュウ</t>
    </rPh>
    <phoneticPr fontId="1"/>
  </si>
  <si>
    <t>　　　変更計画の理由についてご記入ください。</t>
    <rPh sb="3" eb="5">
      <t>ヘンコウ</t>
    </rPh>
    <rPh sb="5" eb="7">
      <t>ケイカク</t>
    </rPh>
    <rPh sb="8" eb="10">
      <t>リユウ</t>
    </rPh>
    <rPh sb="15" eb="17">
      <t>キニュウ</t>
    </rPh>
    <phoneticPr fontId="1"/>
  </si>
  <si>
    <t>色付けされた欄のみご記入ください</t>
  </si>
  <si>
    <t>　　　　副業プロ人材の従事業務内容及び成果をご記入ください。</t>
    <rPh sb="4" eb="6">
      <t>フクギョウ</t>
    </rPh>
    <rPh sb="8" eb="10">
      <t>ジンザイ</t>
    </rPh>
    <rPh sb="11" eb="13">
      <t>ジュウジ</t>
    </rPh>
    <rPh sb="13" eb="15">
      <t>ギョウム</t>
    </rPh>
    <rPh sb="15" eb="17">
      <t>ナイヨウ</t>
    </rPh>
    <rPh sb="17" eb="18">
      <t>オヨ</t>
    </rPh>
    <rPh sb="19" eb="21">
      <t>セイカ</t>
    </rPh>
    <rPh sb="23" eb="25">
      <t>キニュウ</t>
    </rPh>
    <phoneticPr fontId="1"/>
  </si>
  <si>
    <t>　　　　実績に基づき色付けされた箇所をご記入ください。</t>
    <rPh sb="4" eb="6">
      <t>ジッセキ</t>
    </rPh>
    <rPh sb="7" eb="8">
      <t>モト</t>
    </rPh>
    <rPh sb="10" eb="12">
      <t>イロヅ</t>
    </rPh>
    <rPh sb="16" eb="18">
      <t>カショ</t>
    </rPh>
    <rPh sb="20" eb="22">
      <t>キニュウ</t>
    </rPh>
    <phoneticPr fontId="1"/>
  </si>
  <si>
    <t>　　　　副業プロ人材の従事業務内容及び成果をご記入ください。</t>
    <phoneticPr fontId="1"/>
  </si>
  <si>
    <t>　　　　色付けされた箇所をご記入ください。</t>
    <rPh sb="4" eb="6">
      <t>イロヅ</t>
    </rPh>
    <rPh sb="10" eb="12">
      <t>カショ</t>
    </rPh>
    <rPh sb="14" eb="16">
      <t>キニュウ</t>
    </rPh>
    <phoneticPr fontId="1"/>
  </si>
  <si>
    <t>000-1111-2222</t>
    <phoneticPr fontId="1"/>
  </si>
  <si>
    <t>熊本　花子</t>
    <rPh sb="0" eb="2">
      <t>クマモト</t>
    </rPh>
    <rPh sb="3" eb="5">
      <t>ハナコ</t>
    </rPh>
    <phoneticPr fontId="1"/>
  </si>
  <si>
    <t>●●銀行●●支店</t>
    <rPh sb="2" eb="4">
      <t>ギンコウ</t>
    </rPh>
    <rPh sb="6" eb="8">
      <t>シテン</t>
    </rPh>
    <phoneticPr fontId="1"/>
  </si>
  <si>
    <t>該当する支払方法を丸で囲んでください</t>
    <rPh sb="0" eb="2">
      <t>ガイトウ</t>
    </rPh>
    <rPh sb="4" eb="6">
      <t>シハライ</t>
    </rPh>
    <rPh sb="6" eb="8">
      <t>ホウホウ</t>
    </rPh>
    <rPh sb="9" eb="10">
      <t>マル</t>
    </rPh>
    <rPh sb="11" eb="12">
      <t>カコ</t>
    </rPh>
    <phoneticPr fontId="1"/>
  </si>
  <si>
    <t>　　　該当する預金種目を丸で囲んでください。</t>
    <rPh sb="3" eb="5">
      <t>ガイトウ</t>
    </rPh>
    <rPh sb="7" eb="9">
      <t>ヨキン</t>
    </rPh>
    <rPh sb="9" eb="11">
      <t>シュモク</t>
    </rPh>
    <rPh sb="12" eb="13">
      <t>マル</t>
    </rPh>
    <rPh sb="14" eb="15">
      <t>カコ</t>
    </rPh>
    <phoneticPr fontId="1"/>
  </si>
  <si>
    <t>カ）クマモト</t>
    <phoneticPr fontId="1"/>
  </si>
  <si>
    <t>該当する提出方法を丸で禍根dえください。</t>
    <rPh sb="0" eb="2">
      <t>ガイトウ</t>
    </rPh>
    <rPh sb="4" eb="6">
      <t>テイシュツ</t>
    </rPh>
    <rPh sb="6" eb="8">
      <t>ホウホウ</t>
    </rPh>
    <rPh sb="9" eb="10">
      <t>マル</t>
    </rPh>
    <rPh sb="11" eb="13">
      <t>カコン</t>
    </rPh>
    <phoneticPr fontId="1"/>
  </si>
  <si>
    <t>　色付けされた欄のみご記入ください。</t>
    <phoneticPr fontId="1"/>
  </si>
  <si>
    <t>※自動入力のため、記入不要</t>
  </si>
  <si>
    <t>※自動入力のため、記入不要</t>
    <rPh sb="1" eb="3">
      <t>ジドウ</t>
    </rPh>
    <rPh sb="3" eb="5">
      <t>ニュウリョク</t>
    </rPh>
    <rPh sb="9" eb="11">
      <t>キニュウ</t>
    </rPh>
    <rPh sb="11" eb="13">
      <t>フヨウ</t>
    </rPh>
    <phoneticPr fontId="1"/>
  </si>
  <si>
    <t>※自動入力のため記入不要</t>
    <rPh sb="1" eb="5">
      <t>ジドウニュウリョク</t>
    </rPh>
    <rPh sb="8" eb="10">
      <t>キニュウ</t>
    </rPh>
    <rPh sb="10" eb="12">
      <t>フヨウ</t>
    </rPh>
    <phoneticPr fontId="1"/>
  </si>
  <si>
    <t>※自動入力のため、記入不要</t>
    <rPh sb="1" eb="5">
      <t>ジドウニュウリョク</t>
    </rPh>
    <rPh sb="9" eb="11">
      <t>キニュウ</t>
    </rPh>
    <rPh sb="11" eb="13">
      <t>フヨウ</t>
    </rPh>
    <phoneticPr fontId="1"/>
  </si>
  <si>
    <t xml:space="preserve">【記入要領】
</t>
    <rPh sb="0" eb="6">
      <t>(キニュウヨウリョウ)</t>
    </rPh>
    <phoneticPr fontId="1"/>
  </si>
  <si>
    <t>　　　内容をご確認の上、チェック欄に印を付けてください。</t>
    <phoneticPr fontId="1"/>
  </si>
  <si>
    <t>　　　　変更内容に基づき、色付けされた欄のみご記入ください。</t>
    <phoneticPr fontId="1"/>
  </si>
  <si>
    <t>※□欄をクリックすると、自動的にチェックが入ります。</t>
    <rPh sb="2" eb="3">
      <t>ラン</t>
    </rPh>
    <rPh sb="12" eb="15">
      <t>ジドウテキ</t>
    </rPh>
    <rPh sb="21" eb="22">
      <t>ハイ</t>
    </rPh>
    <phoneticPr fontId="1"/>
  </si>
  <si>
    <t>●来熊回数が当初計画より減少した場合</t>
    <phoneticPr fontId="1"/>
  </si>
  <si>
    <t>●副業プロ人材の都合により契約期間が短縮した場合</t>
    <rPh sb="1" eb="3">
      <t>フクギョウ</t>
    </rPh>
    <rPh sb="5" eb="7">
      <t>ジンザイ</t>
    </rPh>
    <rPh sb="8" eb="10">
      <t>ツゴウ</t>
    </rPh>
    <rPh sb="13" eb="15">
      <t>ケイヤク</t>
    </rPh>
    <rPh sb="15" eb="17">
      <t>キカン</t>
    </rPh>
    <rPh sb="18" eb="20">
      <t>タンシュク</t>
    </rPh>
    <rPh sb="22" eb="24">
      <t>バアイ</t>
    </rPh>
    <phoneticPr fontId="1"/>
  </si>
  <si>
    <t>　●人事評価制度整備により、若手社員育成施策の構築に従事してもらった場合</t>
    <phoneticPr fontId="1"/>
  </si>
  <si>
    <t>●市場分析により、販促施策の立案に従事してもらった場合</t>
    <phoneticPr fontId="1"/>
  </si>
  <si>
    <t>　　　　　　具体的かつ分かりやすくご記載ください。</t>
    <phoneticPr fontId="1"/>
  </si>
  <si>
    <t>　　　　※ 可能な範囲で、売上高や件数などの数値を用い、</t>
  </si>
  <si>
    <t>　　　　※ 可能な範囲で、売上高や件数などの数値を用い、</t>
    <phoneticPr fontId="1"/>
  </si>
  <si>
    <t>予　算　額
（変 更 前）</t>
    <rPh sb="7" eb="8">
      <t>ヘン</t>
    </rPh>
    <rPh sb="9" eb="10">
      <t>サラ</t>
    </rPh>
    <rPh sb="11" eb="12">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</si>
</sst>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vertAlign val="superscript"/>
      <sz val="11"/>
      <color theme="1"/>
      <name val="ＭＳ 明朝"/>
      <family val="1"/>
      <charset val="128"/>
    </font>
    <font>
      <b/>
      <sz val="12"/>
      <color theme="1"/>
      <name val="ＭＳ ゴシック"/>
      <family val="3"/>
      <charset val="128"/>
    </font>
    <font>
      <sz val="11"/>
      <color theme="1"/>
      <name val="ＭＳ Ｐゴシック"/>
      <family val="2"/>
      <charset val="128"/>
      <scheme val="minor"/>
    </font>
    <font>
      <sz val="12"/>
      <color theme="1"/>
      <name val="ＭＳ 明朝"/>
      <family val="1"/>
      <charset val="128"/>
    </font>
    <font>
      <strike/>
      <sz val="12"/>
      <color theme="1"/>
      <name val="ＭＳ 明朝"/>
      <family val="1"/>
      <charset val="128"/>
    </font>
    <font>
      <sz val="12"/>
      <color theme="1"/>
      <name val="ＭＳ Ｐゴシック"/>
      <family val="2"/>
      <charset val="128"/>
      <scheme val="minor"/>
    </font>
    <font>
      <sz val="14"/>
      <color theme="1"/>
      <name val="ＭＳ 明朝"/>
      <family val="1"/>
      <charset val="128"/>
    </font>
    <font>
      <sz val="10"/>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b/>
      <sz val="14"/>
      <color theme="1"/>
      <name val="ＭＳ ゴシック"/>
      <family val="3"/>
      <charset val="128"/>
    </font>
    <font>
      <sz val="9"/>
      <color theme="1"/>
      <name val="ＭＳ 明朝"/>
      <family val="1"/>
      <charset val="128"/>
    </font>
    <font>
      <sz val="11"/>
      <name val="ＭＳ 明朝"/>
      <family val="1"/>
      <charset val="128"/>
    </font>
    <font>
      <sz val="11"/>
      <color theme="1"/>
      <name val="Century"/>
      <family val="1"/>
    </font>
    <font>
      <b/>
      <sz val="11"/>
      <color theme="1"/>
      <name val="ＭＳ 明朝"/>
      <family val="1"/>
      <charset val="128"/>
    </font>
    <font>
      <u/>
      <sz val="12"/>
      <color theme="1"/>
      <name val="ＭＳ 明朝"/>
      <family val="1"/>
      <charset val="128"/>
    </font>
    <font>
      <b/>
      <sz val="10"/>
      <color theme="1"/>
      <name val="ＭＳ Ｐゴシック"/>
      <family val="3"/>
      <charset val="128"/>
      <scheme val="minor"/>
    </font>
    <font>
      <sz val="18"/>
      <color theme="1"/>
      <name val="ＭＳ 明朝"/>
      <family val="1"/>
      <charset val="128"/>
    </font>
    <font>
      <sz val="9"/>
      <color rgb="FF000000"/>
      <name val="Meiryo UI"/>
      <family val="3"/>
      <charset val="128"/>
    </font>
    <font>
      <sz val="10"/>
      <color theme="1"/>
      <name val="ＭＳ 明朝"/>
      <family val="1"/>
      <charset val="128"/>
    </font>
    <font>
      <sz val="9"/>
      <color theme="1"/>
      <name val="ＭＳ Ｐゴシック"/>
      <family val="2"/>
      <charset val="128"/>
      <scheme val="minor"/>
    </font>
    <font>
      <u/>
      <sz val="10"/>
      <color theme="1"/>
      <name val="ＭＳ Ｐゴシック"/>
      <family val="3"/>
      <charset val="128"/>
      <scheme val="minor"/>
    </font>
    <font>
      <sz val="12"/>
      <color theme="1"/>
      <name val="ＭＳ Ｐゴシック"/>
      <family val="3"/>
      <charset val="128"/>
    </font>
    <font>
      <sz val="11"/>
      <color theme="1"/>
      <name val="ＭＳ Ｐゴシック"/>
      <family val="3"/>
      <charset val="128"/>
    </font>
    <font>
      <b/>
      <sz val="12"/>
      <color theme="1"/>
      <name val="ＭＳ Ｐゴシック"/>
      <family val="3"/>
      <charset val="128"/>
      <scheme val="minor"/>
    </font>
  </fonts>
  <fills count="1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FF5050"/>
        <bgColor indexed="64"/>
      </patternFill>
    </fill>
    <fill>
      <patternFill patternType="solid">
        <fgColor rgb="FFFED7D0"/>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dashed">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style="medium">
        <color auto="1"/>
      </bottom>
      <diagonal/>
    </border>
    <border>
      <left/>
      <right style="medium">
        <color auto="1"/>
      </right>
      <top/>
      <bottom style="medium">
        <color auto="1"/>
      </bottom>
      <diagonal/>
    </border>
    <border>
      <left/>
      <right style="dashed">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medium">
        <color auto="1"/>
      </left>
      <right/>
      <top style="medium">
        <color auto="1"/>
      </top>
      <bottom style="thin">
        <color auto="1"/>
      </bottom>
      <diagonal/>
    </border>
    <border>
      <left style="thin">
        <color auto="1"/>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indexed="64"/>
      </top>
      <bottom/>
      <diagonal/>
    </border>
    <border>
      <left/>
      <right style="thin">
        <color theme="1"/>
      </right>
      <top/>
      <bottom/>
      <diagonal/>
    </border>
    <border>
      <left style="thin">
        <color theme="1"/>
      </left>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3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quotePrefix="1" applyFont="1" applyBorder="1" applyAlignment="1">
      <alignment horizontal="center" vertical="center"/>
    </xf>
    <xf numFmtId="0" fontId="2" fillId="0" borderId="2" xfId="0" applyFont="1" applyBorder="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right" vertical="center"/>
    </xf>
    <xf numFmtId="0" fontId="2" fillId="0" borderId="10" xfId="0" applyFont="1" applyBorder="1">
      <alignment vertical="center"/>
    </xf>
    <xf numFmtId="0" fontId="2" fillId="0" borderId="11" xfId="0" quotePrefix="1" applyFont="1" applyBorder="1" applyAlignment="1">
      <alignment horizontal="center" vertical="center"/>
    </xf>
    <xf numFmtId="0" fontId="2" fillId="0" borderId="17" xfId="0" quotePrefix="1"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lignment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2" borderId="36" xfId="0" applyFont="1" applyFill="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177" fontId="2" fillId="0" borderId="2" xfId="0" applyNumberFormat="1" applyFont="1" applyBorder="1" applyAlignment="1">
      <alignment horizontal="center" vertical="center"/>
    </xf>
    <xf numFmtId="177" fontId="2" fillId="0" borderId="7" xfId="0" applyNumberFormat="1"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right" vertical="center" shrinkToFit="1"/>
    </xf>
    <xf numFmtId="0" fontId="6" fillId="0" borderId="40" xfId="0" applyFont="1" applyBorder="1" applyAlignment="1">
      <alignment horizontal="center" vertical="center" shrinkToFit="1"/>
    </xf>
    <xf numFmtId="0" fontId="6" fillId="0" borderId="40" xfId="0" applyFont="1" applyBorder="1" applyAlignment="1">
      <alignment vertical="center" shrinkToFit="1"/>
    </xf>
    <xf numFmtId="0" fontId="6" fillId="0" borderId="0" xfId="0" applyFont="1" applyAlignment="1">
      <alignment horizontal="justify" vertical="center"/>
    </xf>
    <xf numFmtId="0" fontId="6" fillId="0" borderId="0" xfId="0" applyFont="1" applyAlignment="1">
      <alignment horizontal="right" vertical="center"/>
    </xf>
    <xf numFmtId="0" fontId="6" fillId="0" borderId="40" xfId="0" applyFont="1" applyBorder="1" applyAlignment="1">
      <alignment horizontal="center" vertical="center" wrapText="1"/>
    </xf>
    <xf numFmtId="0" fontId="6" fillId="0" borderId="40" xfId="0" applyFont="1" applyBorder="1">
      <alignment vertical="center"/>
    </xf>
    <xf numFmtId="0" fontId="6" fillId="0" borderId="40" xfId="0" applyFont="1" applyBorder="1" applyAlignment="1">
      <alignment horizontal="center" vertical="center"/>
    </xf>
    <xf numFmtId="38" fontId="6" fillId="0" borderId="40" xfId="1" applyFont="1" applyBorder="1" applyAlignment="1">
      <alignment vertical="center" shrinkToFit="1"/>
    </xf>
    <xf numFmtId="38" fontId="6" fillId="0" borderId="40" xfId="1" applyFont="1" applyBorder="1" applyAlignment="1">
      <alignment horizontal="right" vertical="center" shrinkToFit="1"/>
    </xf>
    <xf numFmtId="38" fontId="6" fillId="0" borderId="40" xfId="1" applyFont="1" applyBorder="1" applyAlignment="1">
      <alignment horizontal="right" vertical="center"/>
    </xf>
    <xf numFmtId="0" fontId="2" fillId="0" borderId="29" xfId="0" applyFont="1" applyBorder="1">
      <alignment vertical="center"/>
    </xf>
    <xf numFmtId="0" fontId="2" fillId="0" borderId="18" xfId="0" applyFont="1" applyBorder="1">
      <alignment vertical="center"/>
    </xf>
    <xf numFmtId="0" fontId="2" fillId="0" borderId="12" xfId="0" applyFont="1" applyBorder="1">
      <alignment vertical="center"/>
    </xf>
    <xf numFmtId="0" fontId="2" fillId="0" borderId="13" xfId="0" applyFont="1" applyBorder="1">
      <alignment vertical="center"/>
    </xf>
    <xf numFmtId="0" fontId="6" fillId="0" borderId="0" xfId="0" applyFont="1" applyAlignment="1">
      <alignment horizontal="center" vertical="center"/>
    </xf>
    <xf numFmtId="0" fontId="6" fillId="0" borderId="42" xfId="0" applyFont="1" applyBorder="1">
      <alignment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9" borderId="0" xfId="0" applyFill="1">
      <alignment vertical="center"/>
    </xf>
    <xf numFmtId="0" fontId="2" fillId="0" borderId="0" xfId="0" applyFont="1" applyProtection="1">
      <alignment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22"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21" xfId="0" applyFont="1" applyBorder="1" applyProtection="1">
      <alignment vertical="center"/>
      <protection locked="0"/>
    </xf>
    <xf numFmtId="0" fontId="2" fillId="0" borderId="16" xfId="0" applyFont="1" applyBorder="1" applyAlignment="1" applyProtection="1">
      <alignment horizontal="center" vertical="center"/>
      <protection locked="0"/>
    </xf>
    <xf numFmtId="0" fontId="2" fillId="0" borderId="0" xfId="0" applyFont="1" applyAlignment="1" applyProtection="1">
      <alignment horizontal="center" vertical="top"/>
      <protection locked="0"/>
    </xf>
    <xf numFmtId="0" fontId="16" fillId="0" borderId="0" xfId="0" applyFont="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176" fontId="2" fillId="0" borderId="12" xfId="0" applyNumberFormat="1" applyFont="1" applyBorder="1">
      <alignment vertical="center"/>
    </xf>
    <xf numFmtId="0" fontId="2" fillId="0" borderId="11" xfId="0" applyFont="1" applyBorder="1" applyAlignment="1" applyProtection="1">
      <alignment vertical="center" shrinkToFit="1"/>
      <protection locked="0"/>
    </xf>
    <xf numFmtId="0" fontId="15" fillId="0" borderId="13"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7" fillId="0" borderId="0" xfId="0" applyFont="1" applyProtection="1">
      <alignment vertical="center"/>
      <protection locked="0"/>
    </xf>
    <xf numFmtId="0" fontId="2" fillId="0" borderId="30"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6" fillId="0" borderId="1"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4" xfId="0" applyFont="1" applyBorder="1" applyAlignment="1">
      <alignment vertical="center" shrinkToFit="1"/>
    </xf>
    <xf numFmtId="0" fontId="6" fillId="0" borderId="5" xfId="0" applyFont="1" applyBorder="1" applyAlignment="1">
      <alignment vertical="center" shrinkToFit="1"/>
    </xf>
    <xf numFmtId="0" fontId="6" fillId="0" borderId="38"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11" fillId="0" borderId="11" xfId="0" applyFont="1" applyBorder="1" applyAlignment="1">
      <alignment horizontal="center" vertical="center"/>
    </xf>
    <xf numFmtId="0" fontId="11" fillId="0" borderId="12" xfId="0" applyFont="1" applyBorder="1">
      <alignmen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lignment vertical="center"/>
    </xf>
    <xf numFmtId="0" fontId="11" fillId="0" borderId="13" xfId="0" applyFont="1" applyBorder="1">
      <alignment vertical="center"/>
    </xf>
    <xf numFmtId="0" fontId="6" fillId="0" borderId="3" xfId="0" applyFont="1"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11" fillId="0" borderId="2" xfId="0" applyFont="1" applyBorder="1" applyAlignment="1">
      <alignment horizontal="center" vertical="center"/>
    </xf>
    <xf numFmtId="38" fontId="2" fillId="10" borderId="12" xfId="1" applyFont="1" applyFill="1" applyBorder="1" applyAlignment="1" applyProtection="1">
      <alignment horizontal="center" vertical="center"/>
      <protection locked="0"/>
    </xf>
    <xf numFmtId="38" fontId="2" fillId="10" borderId="13" xfId="1" applyFont="1" applyFill="1" applyBorder="1" applyAlignment="1" applyProtection="1">
      <alignment horizontal="center" vertical="center"/>
      <protection locked="0"/>
    </xf>
    <xf numFmtId="0" fontId="2" fillId="10" borderId="10"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177" fontId="2" fillId="10" borderId="11" xfId="0" applyNumberFormat="1" applyFont="1" applyFill="1" applyBorder="1" applyAlignment="1">
      <alignment horizontal="right" vertical="center"/>
    </xf>
    <xf numFmtId="0" fontId="2" fillId="10" borderId="20" xfId="0" applyFont="1" applyFill="1" applyBorder="1" applyAlignment="1">
      <alignment horizontal="center" vertical="center"/>
    </xf>
    <xf numFmtId="177" fontId="2" fillId="10" borderId="12" xfId="0" applyNumberFormat="1" applyFont="1" applyFill="1" applyBorder="1" applyAlignment="1">
      <alignment horizontal="center" vertical="center"/>
    </xf>
    <xf numFmtId="0" fontId="2" fillId="10" borderId="1" xfId="0" applyFont="1" applyFill="1" applyBorder="1" applyAlignment="1">
      <alignment horizontal="center" vertical="center"/>
    </xf>
    <xf numFmtId="177" fontId="2" fillId="10" borderId="2" xfId="0" applyNumberFormat="1" applyFont="1" applyFill="1" applyBorder="1" applyAlignment="1">
      <alignment horizontal="center" vertical="center"/>
    </xf>
    <xf numFmtId="0" fontId="2" fillId="10" borderId="2" xfId="0" applyFont="1" applyFill="1" applyBorder="1" applyAlignment="1">
      <alignment horizontal="center" vertical="center"/>
    </xf>
    <xf numFmtId="0" fontId="2" fillId="10" borderId="22" xfId="0" applyFont="1" applyFill="1" applyBorder="1" applyAlignment="1">
      <alignment horizontal="center" vertical="center"/>
    </xf>
    <xf numFmtId="0" fontId="2" fillId="10" borderId="6" xfId="0" applyFont="1" applyFill="1" applyBorder="1" applyAlignment="1">
      <alignment horizontal="center" vertical="center"/>
    </xf>
    <xf numFmtId="177" fontId="2" fillId="10" borderId="7" xfId="0" applyNumberFormat="1" applyFont="1" applyFill="1" applyBorder="1" applyAlignment="1">
      <alignment horizontal="center" vertical="center"/>
    </xf>
    <xf numFmtId="0" fontId="2" fillId="10" borderId="7" xfId="0" applyFont="1" applyFill="1" applyBorder="1" applyAlignment="1">
      <alignment horizontal="center" vertical="center"/>
    </xf>
    <xf numFmtId="0" fontId="2" fillId="10" borderId="23" xfId="0" applyFont="1" applyFill="1" applyBorder="1" applyAlignment="1">
      <alignment horizontal="center" vertical="center"/>
    </xf>
    <xf numFmtId="0" fontId="2" fillId="10" borderId="2" xfId="0" applyFont="1" applyFill="1" applyBorder="1">
      <alignment vertical="center"/>
    </xf>
    <xf numFmtId="0" fontId="2" fillId="10" borderId="22" xfId="0" applyFont="1" applyFill="1" applyBorder="1">
      <alignment vertical="center"/>
    </xf>
    <xf numFmtId="0" fontId="2" fillId="0" borderId="29" xfId="0" quotePrefix="1" applyFont="1" applyBorder="1" applyAlignment="1">
      <alignment horizontal="center" vertical="center"/>
    </xf>
    <xf numFmtId="0" fontId="2" fillId="0" borderId="12" xfId="0" quotePrefix="1" applyFont="1" applyBorder="1" applyAlignment="1">
      <alignment horizontal="center" vertical="center"/>
    </xf>
    <xf numFmtId="0" fontId="2" fillId="0" borderId="0" xfId="0" applyFont="1" applyAlignment="1">
      <alignment vertical="center" wrapText="1"/>
    </xf>
    <xf numFmtId="0" fontId="2" fillId="0" borderId="2" xfId="0" quotePrefix="1" applyFont="1" applyBorder="1" applyAlignment="1">
      <alignment horizontal="center" vertical="center"/>
    </xf>
    <xf numFmtId="0" fontId="2" fillId="0" borderId="26" xfId="0" applyFont="1" applyBorder="1" applyAlignment="1">
      <alignment horizontal="center" vertical="center"/>
    </xf>
    <xf numFmtId="0" fontId="0" fillId="0" borderId="5" xfId="0" applyBorder="1">
      <alignment vertical="center"/>
    </xf>
    <xf numFmtId="0" fontId="6" fillId="0" borderId="57" xfId="0" applyFont="1" applyBorder="1">
      <alignment vertical="center"/>
    </xf>
    <xf numFmtId="0" fontId="6" fillId="0" borderId="58" xfId="0" applyFont="1" applyBorder="1" applyAlignment="1">
      <alignment horizontal="right" vertical="center"/>
    </xf>
    <xf numFmtId="0" fontId="0" fillId="0" borderId="4" xfId="0" applyBorder="1">
      <alignment vertical="center"/>
    </xf>
    <xf numFmtId="0" fontId="11" fillId="0" borderId="2" xfId="0" applyFont="1" applyBorder="1">
      <alignment vertical="center"/>
    </xf>
    <xf numFmtId="0" fontId="11" fillId="0" borderId="3" xfId="0" applyFont="1" applyBorder="1" applyAlignment="1">
      <alignment horizontal="center" vertical="center"/>
    </xf>
    <xf numFmtId="38" fontId="6" fillId="10" borderId="40" xfId="1" applyFont="1" applyFill="1" applyBorder="1" applyAlignment="1">
      <alignment horizontal="right" vertical="center" shrinkToFit="1"/>
    </xf>
    <xf numFmtId="38" fontId="6" fillId="10" borderId="40" xfId="1" applyFont="1" applyFill="1" applyBorder="1" applyAlignment="1">
      <alignment horizontal="right" vertical="center"/>
    </xf>
    <xf numFmtId="0" fontId="6" fillId="10" borderId="40" xfId="0" applyFont="1" applyFill="1" applyBorder="1" applyAlignment="1">
      <alignment vertical="center" shrinkToFit="1"/>
    </xf>
    <xf numFmtId="0" fontId="6" fillId="10" borderId="40" xfId="0" applyFont="1" applyFill="1" applyBorder="1">
      <alignment vertical="center"/>
    </xf>
    <xf numFmtId="0" fontId="2" fillId="10" borderId="0" xfId="0" applyFont="1" applyFill="1">
      <alignment vertical="center"/>
    </xf>
    <xf numFmtId="0" fontId="2" fillId="10" borderId="2"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0" fillId="3" borderId="12" xfId="0" applyFill="1" applyBorder="1" applyAlignment="1">
      <alignment horizontal="center" vertical="center"/>
    </xf>
    <xf numFmtId="0" fontId="11" fillId="3" borderId="12" xfId="0" applyFont="1" applyFill="1" applyBorder="1" applyAlignment="1">
      <alignment horizontal="center" vertical="center"/>
    </xf>
    <xf numFmtId="0" fontId="6" fillId="0" borderId="4" xfId="0" applyFont="1" applyBorder="1" applyAlignment="1">
      <alignment horizontal="right" vertical="center"/>
    </xf>
    <xf numFmtId="0" fontId="2" fillId="0" borderId="40" xfId="0" applyFont="1" applyBorder="1">
      <alignment vertical="center"/>
    </xf>
    <xf numFmtId="0" fontId="2" fillId="0" borderId="40" xfId="0" applyFont="1" applyBorder="1" applyAlignment="1">
      <alignment horizontal="center" vertical="center"/>
    </xf>
    <xf numFmtId="0" fontId="0" fillId="3" borderId="0" xfId="0" applyFill="1" applyAlignment="1">
      <alignment horizontal="center" vertical="center"/>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11" fillId="0" borderId="7" xfId="0" applyFont="1" applyBorder="1" applyAlignment="1">
      <alignment horizontal="center" vertical="center"/>
    </xf>
    <xf numFmtId="0" fontId="22" fillId="0" borderId="40" xfId="0" applyFont="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16" xfId="0" applyFont="1" applyBorder="1" applyAlignment="1">
      <alignment horizontal="right" vertical="center"/>
    </xf>
    <xf numFmtId="0" fontId="6" fillId="0" borderId="0" xfId="0" applyFont="1" applyAlignment="1"/>
    <xf numFmtId="0" fontId="0" fillId="0" borderId="0" xfId="0" applyAlignment="1"/>
    <xf numFmtId="0" fontId="2" fillId="0" borderId="1" xfId="0" applyFont="1" applyBorder="1">
      <alignment vertical="center"/>
    </xf>
    <xf numFmtId="0" fontId="2" fillId="0" borderId="12" xfId="0" applyFont="1" applyBorder="1" applyProtection="1">
      <alignment vertical="center"/>
      <protection locked="0"/>
    </xf>
    <xf numFmtId="0" fontId="15" fillId="0" borderId="12" xfId="0" applyFont="1" applyBorder="1" applyProtection="1">
      <alignment vertical="center"/>
      <protection locked="0"/>
    </xf>
    <xf numFmtId="0" fontId="0" fillId="0" borderId="40" xfId="0" applyBorder="1" applyAlignment="1">
      <alignment horizontal="center" vertical="center"/>
    </xf>
    <xf numFmtId="0" fontId="12" fillId="0" borderId="0" xfId="0" applyFont="1">
      <alignment vertical="center"/>
    </xf>
    <xf numFmtId="0" fontId="23" fillId="0" borderId="0" xfId="0" applyFont="1">
      <alignment vertical="center"/>
    </xf>
    <xf numFmtId="0" fontId="25" fillId="0" borderId="0" xfId="0" applyFont="1" applyAlignment="1">
      <alignment horizontal="left" vertical="center"/>
    </xf>
    <xf numFmtId="0" fontId="25" fillId="0" borderId="0" xfId="0" applyFont="1">
      <alignment vertical="center"/>
    </xf>
    <xf numFmtId="0" fontId="26" fillId="0" borderId="0" xfId="0" applyFont="1">
      <alignment vertical="center"/>
    </xf>
    <xf numFmtId="0" fontId="8" fillId="0" borderId="0" xfId="0" applyFont="1">
      <alignment vertical="center"/>
    </xf>
    <xf numFmtId="0" fontId="6" fillId="0" borderId="40" xfId="0" applyFont="1" applyBorder="1" applyAlignment="1">
      <alignment horizontal="left" vertical="center"/>
    </xf>
    <xf numFmtId="0" fontId="6" fillId="10" borderId="40" xfId="0" applyFont="1" applyFill="1" applyBorder="1" applyAlignment="1">
      <alignment horizontal="left" vertical="center" shrinkToFit="1"/>
    </xf>
    <xf numFmtId="0" fontId="6" fillId="0" borderId="40" xfId="0" applyFont="1" applyBorder="1" applyAlignment="1">
      <alignment horizontal="left" vertical="center" shrinkToFit="1"/>
    </xf>
    <xf numFmtId="0" fontId="6" fillId="10" borderId="40" xfId="0" applyFont="1" applyFill="1" applyBorder="1" applyAlignment="1">
      <alignment horizontal="left" vertical="center"/>
    </xf>
    <xf numFmtId="0" fontId="6" fillId="0" borderId="5" xfId="0" applyFont="1" applyBorder="1" applyAlignment="1">
      <alignment horizontal="left" vertical="center" wrapText="1"/>
    </xf>
    <xf numFmtId="0" fontId="27" fillId="0" borderId="0" xfId="0" applyFont="1">
      <alignment vertical="center"/>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8" fillId="0" borderId="0" xfId="0" applyFont="1" applyAlignment="1">
      <alignment vertical="center" shrinkToFit="1"/>
    </xf>
    <xf numFmtId="0" fontId="8" fillId="0" borderId="0" xfId="0" applyFont="1">
      <alignment vertical="center"/>
    </xf>
    <xf numFmtId="0" fontId="6" fillId="0" borderId="38"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0" xfId="0" applyFont="1" applyAlignment="1">
      <alignment horizontal="justify" vertical="center" shrinkToFit="1"/>
    </xf>
    <xf numFmtId="0" fontId="6" fillId="0" borderId="0" xfId="0" applyFont="1">
      <alignment vertical="center"/>
    </xf>
    <xf numFmtId="0" fontId="0" fillId="0" borderId="0" xfId="0">
      <alignment vertical="center"/>
    </xf>
    <xf numFmtId="0" fontId="0" fillId="0" borderId="38"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2" fillId="0" borderId="38"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1" fillId="0" borderId="0" xfId="0" applyFont="1" applyAlignment="1">
      <alignment horizontal="center" vertical="center"/>
    </xf>
    <xf numFmtId="0" fontId="12" fillId="0" borderId="40"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10" fillId="0" borderId="11"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1" fillId="6" borderId="38"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9" fillId="11" borderId="40" xfId="0" applyFont="1" applyFill="1" applyBorder="1" applyAlignment="1">
      <alignment horizontal="center" vertical="center"/>
    </xf>
    <xf numFmtId="0" fontId="19" fillId="10" borderId="11" xfId="0" applyFont="1" applyFill="1" applyBorder="1" applyAlignment="1">
      <alignment horizontal="left" vertical="top" wrapText="1"/>
    </xf>
    <xf numFmtId="0" fontId="19" fillId="10" borderId="12" xfId="0" applyFont="1" applyFill="1" applyBorder="1" applyAlignment="1">
      <alignment horizontal="left" vertical="top" wrapText="1"/>
    </xf>
    <xf numFmtId="0" fontId="19" fillId="10" borderId="13" xfId="0" applyFont="1" applyFill="1" applyBorder="1" applyAlignment="1">
      <alignment horizontal="left" vertical="top" wrapText="1"/>
    </xf>
    <xf numFmtId="0" fontId="12" fillId="0" borderId="40" xfId="0" applyFont="1" applyBorder="1" applyAlignment="1">
      <alignment horizontal="center" vertical="center"/>
    </xf>
    <xf numFmtId="0" fontId="10" fillId="0" borderId="40" xfId="0" applyFont="1" applyBorder="1" applyAlignment="1">
      <alignment horizontal="center" vertical="center"/>
    </xf>
    <xf numFmtId="3" fontId="11" fillId="3" borderId="40" xfId="0" applyNumberFormat="1" applyFont="1" applyFill="1" applyBorder="1" applyAlignment="1">
      <alignment horizontal="center" vertical="center"/>
    </xf>
    <xf numFmtId="0" fontId="11" fillId="3" borderId="40" xfId="0" applyFont="1" applyFill="1" applyBorder="1" applyAlignment="1">
      <alignment horizontal="center" vertical="center"/>
    </xf>
    <xf numFmtId="0" fontId="11" fillId="3" borderId="11" xfId="0" applyFont="1" applyFill="1" applyBorder="1" applyAlignment="1">
      <alignment horizontal="center" vertical="center"/>
    </xf>
    <xf numFmtId="0" fontId="19" fillId="4" borderId="40"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0" xfId="0" applyFont="1" applyFill="1" applyAlignment="1">
      <alignment horizontal="center" vertical="center"/>
    </xf>
    <xf numFmtId="0" fontId="19" fillId="10" borderId="12" xfId="0" applyFont="1" applyFill="1" applyBorder="1" applyAlignment="1">
      <alignment horizontal="left" vertical="top"/>
    </xf>
    <xf numFmtId="0" fontId="19" fillId="10" borderId="13" xfId="0" applyFont="1" applyFill="1" applyBorder="1" applyAlignment="1">
      <alignment horizontal="left" vertical="top"/>
    </xf>
    <xf numFmtId="0" fontId="0" fillId="0" borderId="0" xfId="0" applyAlignment="1">
      <alignment horizontal="center" vertical="center"/>
    </xf>
    <xf numFmtId="0" fontId="19" fillId="4" borderId="11" xfId="0" applyFont="1" applyFill="1" applyBorder="1" applyAlignment="1">
      <alignment horizontal="center" vertical="center"/>
    </xf>
    <xf numFmtId="0" fontId="19" fillId="4" borderId="13" xfId="0" applyFont="1" applyFill="1" applyBorder="1" applyAlignment="1">
      <alignment horizontal="center" vertical="center"/>
    </xf>
    <xf numFmtId="38" fontId="11" fillId="3" borderId="11" xfId="1" applyFont="1" applyFill="1" applyBorder="1" applyAlignment="1">
      <alignment horizontal="center" vertical="center"/>
    </xf>
    <xf numFmtId="38" fontId="11" fillId="3" borderId="12" xfId="1" applyFont="1" applyFill="1" applyBorder="1" applyAlignment="1">
      <alignment horizontal="center" vertical="center"/>
    </xf>
    <xf numFmtId="0" fontId="11" fillId="13" borderId="38" xfId="0" applyFont="1" applyFill="1" applyBorder="1" applyAlignment="1">
      <alignment horizontal="center" vertical="center" wrapText="1"/>
    </xf>
    <xf numFmtId="0" fontId="11" fillId="13" borderId="42" xfId="0" applyFont="1" applyFill="1" applyBorder="1" applyAlignment="1">
      <alignment horizontal="center" vertical="center" wrapText="1"/>
    </xf>
    <xf numFmtId="0" fontId="11" fillId="13" borderId="39" xfId="0" applyFont="1" applyFill="1" applyBorder="1" applyAlignment="1">
      <alignment horizontal="center" vertical="center" wrapText="1"/>
    </xf>
    <xf numFmtId="0" fontId="19" fillId="14" borderId="40" xfId="0" applyFont="1" applyFill="1" applyBorder="1" applyAlignment="1">
      <alignment horizontal="center" vertical="center"/>
    </xf>
    <xf numFmtId="0" fontId="19" fillId="10" borderId="1" xfId="0" applyFont="1" applyFill="1" applyBorder="1" applyAlignment="1">
      <alignment horizontal="left" vertical="top" wrapText="1"/>
    </xf>
    <xf numFmtId="0" fontId="19" fillId="10" borderId="2" xfId="0" applyFont="1" applyFill="1" applyBorder="1" applyAlignment="1">
      <alignment horizontal="left" vertical="top"/>
    </xf>
    <xf numFmtId="0" fontId="19" fillId="10" borderId="3" xfId="0" applyFont="1" applyFill="1" applyBorder="1" applyAlignment="1">
      <alignment horizontal="left" vertical="top"/>
    </xf>
    <xf numFmtId="0" fontId="19" fillId="14" borderId="11" xfId="0" applyFont="1" applyFill="1" applyBorder="1" applyAlignment="1">
      <alignment horizontal="center" vertical="center"/>
    </xf>
    <xf numFmtId="0" fontId="19" fillId="14" borderId="13" xfId="0" applyFont="1" applyFill="1" applyBorder="1" applyAlignment="1">
      <alignment horizontal="center" vertical="center"/>
    </xf>
    <xf numFmtId="0" fontId="0" fillId="0" borderId="0" xfId="0" applyAlignment="1">
      <alignment horizontal="center" vertical="top" wrapText="1"/>
    </xf>
    <xf numFmtId="0" fontId="10" fillId="0" borderId="0" xfId="0" applyFont="1" applyAlignment="1">
      <alignment horizontal="center" vertical="center"/>
    </xf>
    <xf numFmtId="0" fontId="11" fillId="5" borderId="38"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9" fillId="12" borderId="40"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7" borderId="38"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20" fillId="0" borderId="4" xfId="0" applyFont="1" applyBorder="1" applyAlignment="1">
      <alignment horizontal="left" vertical="center" shrinkToFit="1"/>
    </xf>
    <xf numFmtId="0" fontId="20" fillId="0" borderId="5"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right" vertical="center"/>
    </xf>
    <xf numFmtId="0" fontId="0" fillId="0" borderId="0" xfId="0" applyAlignment="1">
      <alignment horizontal="righ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0" xfId="0" applyFont="1" applyAlignment="1">
      <alignment horizontal="left" vertical="top" wrapText="1"/>
    </xf>
    <xf numFmtId="0" fontId="2" fillId="10" borderId="0" xfId="0" applyFont="1" applyFill="1" applyAlignment="1">
      <alignment horizontal="left" vertical="top" wrapText="1"/>
    </xf>
    <xf numFmtId="0" fontId="2" fillId="10" borderId="21" xfId="0" applyFont="1" applyFill="1" applyBorder="1" applyAlignment="1">
      <alignment horizontal="left" vertical="top" wrapText="1"/>
    </xf>
    <xf numFmtId="0" fontId="2" fillId="10" borderId="26" xfId="0" applyFont="1" applyFill="1" applyBorder="1" applyAlignment="1">
      <alignment horizontal="left" vertical="top" wrapText="1"/>
    </xf>
    <xf numFmtId="0" fontId="2" fillId="10" borderId="32" xfId="0" applyFont="1" applyFill="1" applyBorder="1" applyAlignment="1">
      <alignment horizontal="left" vertical="top" wrapText="1"/>
    </xf>
    <xf numFmtId="176" fontId="2" fillId="10" borderId="11" xfId="0" applyNumberFormat="1" applyFont="1" applyFill="1" applyBorder="1" applyAlignment="1">
      <alignment horizontal="right" vertical="center"/>
    </xf>
    <xf numFmtId="176" fontId="2" fillId="10" borderId="12" xfId="0" applyNumberFormat="1" applyFont="1" applyFill="1" applyBorder="1" applyAlignment="1">
      <alignment horizontal="right" vertical="center"/>
    </xf>
    <xf numFmtId="0" fontId="2" fillId="0" borderId="12" xfId="0" applyFont="1" applyBorder="1" applyAlignment="1">
      <alignment horizontal="left" vertical="center"/>
    </xf>
    <xf numFmtId="0" fontId="2" fillId="0" borderId="20" xfId="0" applyFont="1" applyBorder="1" applyAlignment="1">
      <alignment horizontal="left" vertical="center"/>
    </xf>
    <xf numFmtId="0" fontId="2" fillId="10" borderId="9" xfId="0" applyFont="1" applyFill="1" applyBorder="1" applyAlignment="1">
      <alignment horizontal="center" vertical="center"/>
    </xf>
    <xf numFmtId="0" fontId="2" fillId="10" borderId="10"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33" xfId="0" applyFont="1" applyFill="1" applyBorder="1" applyAlignment="1">
      <alignment horizontal="center" vertical="center"/>
    </xf>
    <xf numFmtId="0" fontId="2" fillId="10" borderId="14" xfId="0" applyFont="1" applyFill="1" applyBorder="1" applyAlignment="1">
      <alignment horizontal="center" vertical="center"/>
    </xf>
    <xf numFmtId="0" fontId="2" fillId="0" borderId="10" xfId="0" applyFont="1" applyBorder="1" applyAlignment="1">
      <alignment horizontal="center" vertical="center"/>
    </xf>
    <xf numFmtId="176" fontId="2" fillId="10" borderId="10" xfId="0" applyNumberFormat="1" applyFont="1" applyFill="1" applyBorder="1" applyAlignment="1">
      <alignment horizontal="right" vertical="center"/>
    </xf>
    <xf numFmtId="176" fontId="2" fillId="10" borderId="14" xfId="0" applyNumberFormat="1" applyFont="1" applyFill="1" applyBorder="1" applyAlignment="1">
      <alignment horizontal="right"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10" borderId="2" xfId="0" applyFont="1" applyFill="1" applyBorder="1" applyAlignment="1">
      <alignment horizontal="center" vertical="center"/>
    </xf>
    <xf numFmtId="0" fontId="2" fillId="10" borderId="22" xfId="0" applyFont="1" applyFill="1" applyBorder="1" applyAlignment="1">
      <alignment horizontal="center" vertical="center"/>
    </xf>
    <xf numFmtId="0" fontId="2" fillId="10" borderId="7" xfId="0" applyFont="1" applyFill="1" applyBorder="1" applyAlignment="1">
      <alignment horizontal="left" vertical="top" wrapText="1"/>
    </xf>
    <xf numFmtId="0" fontId="2" fillId="10" borderId="23" xfId="0" applyFont="1" applyFill="1" applyBorder="1" applyAlignment="1">
      <alignment horizontal="left" vertical="top" wrapText="1"/>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10" borderId="20" xfId="0" applyFont="1" applyFill="1" applyBorder="1" applyAlignment="1">
      <alignment horizontal="center" vertical="center"/>
    </xf>
    <xf numFmtId="0" fontId="2" fillId="0" borderId="1" xfId="0" quotePrefix="1" applyFont="1" applyBorder="1" applyAlignment="1">
      <alignment horizontal="center" vertical="center"/>
    </xf>
    <xf numFmtId="0" fontId="2" fillId="0" borderId="6" xfId="0" quotePrefix="1" applyFont="1" applyBorder="1" applyAlignment="1">
      <alignment horizontal="center" vertical="center"/>
    </xf>
    <xf numFmtId="0" fontId="2" fillId="0" borderId="12" xfId="0" applyFont="1" applyBorder="1">
      <alignment vertical="center"/>
    </xf>
    <xf numFmtId="176" fontId="2" fillId="0" borderId="29" xfId="0" applyNumberFormat="1" applyFont="1" applyBorder="1" applyAlignment="1">
      <alignment horizontal="right" vertical="center"/>
    </xf>
    <xf numFmtId="3" fontId="2" fillId="10" borderId="17" xfId="0" applyNumberFormat="1" applyFont="1" applyFill="1" applyBorder="1" applyAlignment="1">
      <alignment horizontal="right" vertical="center"/>
    </xf>
    <xf numFmtId="0" fontId="2" fillId="10" borderId="29" xfId="0" applyFont="1" applyFill="1" applyBorder="1" applyAlignment="1">
      <alignment horizontal="right" vertical="center"/>
    </xf>
    <xf numFmtId="176" fontId="2" fillId="0" borderId="12" xfId="0" applyNumberFormat="1" applyFont="1" applyBorder="1" applyAlignment="1">
      <alignment horizontal="right" vertical="center"/>
    </xf>
    <xf numFmtId="3" fontId="2" fillId="10" borderId="11" xfId="0" applyNumberFormat="1" applyFont="1" applyFill="1" applyBorder="1" applyAlignment="1">
      <alignment horizontal="right" vertical="center"/>
    </xf>
    <xf numFmtId="0" fontId="2" fillId="10" borderId="12" xfId="0" applyFont="1" applyFill="1" applyBorder="1" applyAlignment="1">
      <alignment horizontal="righ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9" xfId="0" quotePrefix="1" applyFont="1" applyBorder="1" applyAlignment="1">
      <alignment horizontal="center" vertical="center"/>
    </xf>
    <xf numFmtId="0" fontId="2" fillId="0" borderId="10" xfId="0" quotePrefix="1" applyFont="1" applyBorder="1" applyAlignment="1">
      <alignment horizontal="center" vertical="center"/>
    </xf>
    <xf numFmtId="0" fontId="2" fillId="0" borderId="0" xfId="0" applyFont="1" applyAlignment="1">
      <alignment horizontal="left" vertical="center"/>
    </xf>
    <xf numFmtId="0" fontId="2" fillId="0" borderId="24" xfId="0" applyFont="1"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7"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8" xfId="0" applyFont="1" applyBorder="1" applyAlignment="1">
      <alignment horizontal="left" vertical="center" wrapText="1"/>
    </xf>
    <xf numFmtId="0" fontId="4" fillId="0" borderId="0" xfId="0" applyFont="1" applyAlignment="1">
      <alignment horizontal="center" vertical="center"/>
    </xf>
    <xf numFmtId="0" fontId="2" fillId="0" borderId="29" xfId="0" applyFont="1" applyBorder="1" applyAlignment="1">
      <alignment horizontal="distributed" vertical="center"/>
    </xf>
    <xf numFmtId="0" fontId="2" fillId="0" borderId="18" xfId="0" applyFont="1" applyBorder="1" applyAlignment="1">
      <alignment horizontal="distributed" vertical="center"/>
    </xf>
    <xf numFmtId="0" fontId="2" fillId="0" borderId="2"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 xfId="0" applyFont="1" applyBorder="1" applyAlignment="1">
      <alignment horizontal="left" vertical="center"/>
    </xf>
    <xf numFmtId="0" fontId="2" fillId="10" borderId="17"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0" borderId="30"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20" xfId="0" applyFont="1" applyFill="1" applyBorder="1" applyAlignment="1">
      <alignment horizontal="center" vertical="center" wrapText="1"/>
    </xf>
    <xf numFmtId="176" fontId="2" fillId="0" borderId="41" xfId="0" applyNumberFormat="1" applyFont="1" applyBorder="1" applyAlignment="1">
      <alignment horizontal="right" vertical="center"/>
    </xf>
    <xf numFmtId="176" fontId="2" fillId="0" borderId="35" xfId="0" applyNumberFormat="1" applyFont="1" applyBorder="1" applyAlignment="1">
      <alignment horizontal="right" vertical="center"/>
    </xf>
    <xf numFmtId="0" fontId="2" fillId="0" borderId="0" xfId="0" applyFont="1" applyAlignment="1">
      <alignment vertical="top" wrapText="1"/>
    </xf>
    <xf numFmtId="0" fontId="2" fillId="0" borderId="0" xfId="0" applyFont="1" applyAlignment="1">
      <alignment vertical="center" wrapText="1"/>
    </xf>
    <xf numFmtId="0" fontId="2" fillId="0" borderId="16" xfId="0" applyFont="1" applyBorder="1" applyAlignment="1">
      <alignment vertical="center" wrapText="1"/>
    </xf>
    <xf numFmtId="176" fontId="2" fillId="0" borderId="2" xfId="0" applyNumberFormat="1" applyFont="1" applyBorder="1" applyAlignment="1">
      <alignment horizontal="right"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176" fontId="2" fillId="10" borderId="2" xfId="0" applyNumberFormat="1" applyFont="1" applyFill="1" applyBorder="1" applyAlignment="1">
      <alignment horizontal="right" vertical="center"/>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34" xfId="0" applyFont="1" applyFill="1" applyBorder="1" applyAlignment="1">
      <alignment horizontal="left" vertical="center" shrinkToFit="1"/>
    </xf>
    <xf numFmtId="0" fontId="2" fillId="2" borderId="35" xfId="0" applyFont="1" applyFill="1" applyBorder="1" applyAlignment="1">
      <alignment horizontal="left" vertical="center" shrinkToFit="1"/>
    </xf>
    <xf numFmtId="0" fontId="2" fillId="2" borderId="37" xfId="0" applyFont="1" applyFill="1" applyBorder="1" applyAlignment="1">
      <alignment horizontal="left" vertical="center" shrinkToFit="1"/>
    </xf>
    <xf numFmtId="38" fontId="2" fillId="2" borderId="35" xfId="1" applyFont="1" applyFill="1" applyBorder="1" applyAlignment="1">
      <alignment horizontal="right" vertical="center" inden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38" fontId="6" fillId="0" borderId="4" xfId="1" applyFont="1" applyBorder="1" applyAlignment="1">
      <alignment horizontal="left" vertical="center"/>
    </xf>
    <xf numFmtId="38" fontId="6" fillId="0" borderId="5" xfId="1" applyFont="1" applyBorder="1" applyAlignment="1">
      <alignment horizontal="left" vertical="center"/>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xf>
    <xf numFmtId="0" fontId="6" fillId="0" borderId="1" xfId="0" applyFont="1" applyBorder="1" applyAlignment="1">
      <alignment horizontal="center" vertical="center"/>
    </xf>
    <xf numFmtId="0" fontId="6" fillId="0" borderId="3" xfId="0" applyFont="1" applyBorder="1" applyAlignment="1">
      <alignment horizontal="center" vertical="center"/>
    </xf>
    <xf numFmtId="176" fontId="2" fillId="0" borderId="51" xfId="0" applyNumberFormat="1" applyFont="1" applyBorder="1" applyAlignment="1">
      <alignment horizontal="right" vertical="center"/>
    </xf>
    <xf numFmtId="176" fontId="2" fillId="0" borderId="16" xfId="0" applyNumberFormat="1" applyFont="1" applyBorder="1" applyAlignment="1">
      <alignment horizontal="right" vertical="center"/>
    </xf>
    <xf numFmtId="176" fontId="2" fillId="2" borderId="41" xfId="0" applyNumberFormat="1" applyFont="1" applyFill="1" applyBorder="1" applyAlignment="1">
      <alignment horizontal="right" vertical="center"/>
    </xf>
    <xf numFmtId="176" fontId="2" fillId="2" borderId="35" xfId="0" applyNumberFormat="1" applyFont="1" applyFill="1" applyBorder="1" applyAlignment="1">
      <alignment horizontal="right" vertical="center"/>
    </xf>
    <xf numFmtId="0" fontId="2" fillId="10" borderId="13" xfId="0" applyFont="1" applyFill="1" applyBorder="1" applyAlignment="1">
      <alignment horizontal="center" vertical="center"/>
    </xf>
    <xf numFmtId="0" fontId="2" fillId="0" borderId="56"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32" xfId="0" applyBorder="1" applyAlignment="1">
      <alignment horizontal="center" vertical="center" wrapText="1"/>
    </xf>
    <xf numFmtId="0" fontId="2" fillId="0" borderId="33" xfId="0" quotePrefix="1" applyFont="1" applyBorder="1" applyAlignment="1">
      <alignment horizontal="center" vertical="center"/>
    </xf>
    <xf numFmtId="0" fontId="2" fillId="10" borderId="2" xfId="0" applyFont="1" applyFill="1" applyBorder="1" applyAlignment="1">
      <alignment horizontal="distributed" vertical="center"/>
    </xf>
    <xf numFmtId="0" fontId="2" fillId="10" borderId="12" xfId="0" applyFont="1" applyFill="1" applyBorder="1" applyAlignment="1">
      <alignment horizontal="distributed" vertical="center"/>
    </xf>
    <xf numFmtId="0" fontId="2" fillId="10" borderId="13" xfId="0" applyFont="1" applyFill="1" applyBorder="1" applyAlignment="1">
      <alignment horizontal="distributed" vertical="center"/>
    </xf>
    <xf numFmtId="0" fontId="2" fillId="10" borderId="2" xfId="0" applyFont="1" applyFill="1" applyBorder="1" applyAlignment="1">
      <alignment horizontal="left" vertical="center"/>
    </xf>
    <xf numFmtId="0" fontId="2" fillId="0" borderId="56" xfId="0" applyFont="1" applyBorder="1" applyAlignment="1">
      <alignment horizontal="left" vertical="center" wrapText="1"/>
    </xf>
    <xf numFmtId="0" fontId="2" fillId="0" borderId="21" xfId="0" applyFont="1" applyBorder="1" applyAlignment="1">
      <alignment horizontal="left" vertical="center" wrapText="1"/>
    </xf>
    <xf numFmtId="0" fontId="2" fillId="0" borderId="32" xfId="0" applyFont="1" applyBorder="1" applyAlignment="1">
      <alignment horizontal="left" vertical="center" wrapText="1"/>
    </xf>
    <xf numFmtId="0" fontId="2" fillId="10" borderId="29" xfId="0" applyFont="1" applyFill="1" applyBorder="1" applyAlignment="1">
      <alignment horizontal="distributed" vertical="center"/>
    </xf>
    <xf numFmtId="0" fontId="2" fillId="10" borderId="18" xfId="0" applyFont="1" applyFill="1" applyBorder="1" applyAlignment="1">
      <alignment horizontal="distributed" vertical="center"/>
    </xf>
    <xf numFmtId="0" fontId="2" fillId="0" borderId="2" xfId="0" quotePrefix="1" applyFont="1" applyBorder="1" applyAlignment="1">
      <alignment horizontal="center" vertical="center"/>
    </xf>
    <xf numFmtId="0" fontId="2" fillId="0" borderId="7" xfId="0" quotePrefix="1" applyFont="1" applyBorder="1" applyAlignment="1">
      <alignment horizontal="center" vertical="center"/>
    </xf>
    <xf numFmtId="0" fontId="2" fillId="10" borderId="7" xfId="0" applyFont="1" applyFill="1" applyBorder="1" applyAlignment="1">
      <alignment horizontal="distributed" vertical="center"/>
    </xf>
    <xf numFmtId="0" fontId="2" fillId="10" borderId="2" xfId="0" applyFont="1" applyFill="1" applyBorder="1" applyAlignment="1">
      <alignment horizontal="left" vertical="center" shrinkToFit="1"/>
    </xf>
    <xf numFmtId="0" fontId="2" fillId="10" borderId="22" xfId="0" applyFont="1" applyFill="1" applyBorder="1" applyAlignment="1">
      <alignment horizontal="left" vertical="center" shrinkToFit="1"/>
    </xf>
    <xf numFmtId="0" fontId="2" fillId="10" borderId="3" xfId="0" applyFont="1" applyFill="1" applyBorder="1" applyAlignment="1">
      <alignment horizontal="distributed" vertical="center"/>
    </xf>
    <xf numFmtId="0" fontId="2" fillId="10" borderId="8" xfId="0" applyFont="1" applyFill="1" applyBorder="1" applyAlignment="1">
      <alignment horizontal="distributed" vertical="center"/>
    </xf>
    <xf numFmtId="0" fontId="0" fillId="0" borderId="19" xfId="0" applyBorder="1" applyAlignment="1">
      <alignment horizontal="center" vertical="center" wrapText="1"/>
    </xf>
    <xf numFmtId="0" fontId="0" fillId="0" borderId="0" xfId="0" applyAlignment="1">
      <alignment horizontal="center" vertical="center" wrapText="1"/>
    </xf>
    <xf numFmtId="3" fontId="2" fillId="10" borderId="17" xfId="0" applyNumberFormat="1" applyFont="1" applyFill="1" applyBorder="1" applyAlignment="1">
      <alignment horizontal="center" vertical="center"/>
    </xf>
    <xf numFmtId="0" fontId="2" fillId="10" borderId="29" xfId="0" applyFont="1" applyFill="1" applyBorder="1" applyAlignment="1">
      <alignment horizontal="center" vertical="center"/>
    </xf>
    <xf numFmtId="3" fontId="2" fillId="10" borderId="11" xfId="0" applyNumberFormat="1" applyFont="1" applyFill="1" applyBorder="1" applyAlignment="1">
      <alignment horizontal="center" vertical="center"/>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0" borderId="0" xfId="0" applyFont="1" applyAlignment="1">
      <alignment horizontal="left" vertical="center"/>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176" fontId="2" fillId="2" borderId="51" xfId="0" applyNumberFormat="1" applyFont="1" applyFill="1" applyBorder="1" applyAlignment="1" applyProtection="1">
      <alignment horizontal="center" vertical="center"/>
      <protection locked="0"/>
    </xf>
    <xf numFmtId="176" fontId="2" fillId="2" borderId="16" xfId="0" applyNumberFormat="1" applyFont="1" applyFill="1" applyBorder="1" applyAlignment="1" applyProtection="1">
      <alignment horizontal="center" vertical="center"/>
      <protection locked="0"/>
    </xf>
    <xf numFmtId="176" fontId="2" fillId="2" borderId="4" xfId="0" applyNumberFormat="1" applyFont="1" applyFill="1" applyBorder="1" applyAlignment="1" applyProtection="1">
      <alignment horizontal="center" vertical="center"/>
      <protection locked="0"/>
    </xf>
    <xf numFmtId="176" fontId="2" fillId="2" borderId="0" xfId="0" applyNumberFormat="1" applyFont="1" applyFill="1" applyAlignment="1" applyProtection="1">
      <alignment horizontal="center" vertical="center"/>
      <protection locked="0"/>
    </xf>
    <xf numFmtId="176" fontId="2" fillId="2" borderId="31" xfId="0" applyNumberFormat="1" applyFont="1" applyFill="1" applyBorder="1" applyAlignment="1" applyProtection="1">
      <alignment horizontal="center" vertical="center"/>
      <protection locked="0"/>
    </xf>
    <xf numFmtId="176" fontId="2" fillId="2" borderId="26" xfId="0" applyNumberFormat="1" applyFont="1" applyFill="1" applyBorder="1" applyAlignment="1" applyProtection="1">
      <alignment horizontal="center" vertical="center"/>
      <protection locked="0"/>
    </xf>
    <xf numFmtId="0" fontId="2" fillId="2" borderId="56"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0" borderId="16" xfId="0" applyFont="1" applyBorder="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10" borderId="13" xfId="0" applyFont="1" applyFill="1" applyBorder="1" applyAlignment="1" applyProtection="1">
      <alignment horizontal="center" vertical="center" wrapText="1"/>
      <protection locked="0"/>
    </xf>
    <xf numFmtId="0" fontId="2" fillId="10" borderId="40" xfId="0" applyFont="1" applyFill="1" applyBorder="1" applyAlignment="1" applyProtection="1">
      <alignment horizontal="center" vertical="center"/>
      <protection locked="0"/>
    </xf>
    <xf numFmtId="38" fontId="2" fillId="10" borderId="11" xfId="1" applyFont="1" applyFill="1" applyBorder="1" applyAlignment="1" applyProtection="1">
      <alignment horizontal="center" vertical="center"/>
      <protection locked="0"/>
    </xf>
    <xf numFmtId="38" fontId="2" fillId="10" borderId="12" xfId="1" applyFont="1" applyFill="1" applyBorder="1" applyAlignment="1" applyProtection="1">
      <alignment horizontal="center" vertical="center"/>
      <protection locked="0"/>
    </xf>
    <xf numFmtId="0" fontId="2" fillId="12" borderId="48" xfId="0" applyFont="1" applyFill="1" applyBorder="1" applyAlignment="1" applyProtection="1">
      <alignment horizontal="center" vertical="center"/>
      <protection locked="0"/>
    </xf>
    <xf numFmtId="0" fontId="2" fillId="12" borderId="2" xfId="0" applyFont="1" applyFill="1" applyBorder="1" applyAlignment="1" applyProtection="1">
      <alignment horizontal="center" vertical="center"/>
      <protection locked="0"/>
    </xf>
    <xf numFmtId="0" fontId="2" fillId="12" borderId="3" xfId="0" applyFont="1" applyFill="1" applyBorder="1" applyAlignment="1" applyProtection="1">
      <alignment horizontal="center" vertical="center"/>
      <protection locked="0"/>
    </xf>
    <xf numFmtId="0" fontId="2" fillId="12" borderId="19" xfId="0" applyFont="1" applyFill="1" applyBorder="1" applyAlignment="1" applyProtection="1">
      <alignment horizontal="center" vertical="center"/>
      <protection locked="0"/>
    </xf>
    <xf numFmtId="0" fontId="2" fillId="12" borderId="0" xfId="0" applyFont="1" applyFill="1" applyAlignment="1" applyProtection="1">
      <alignment horizontal="center" vertical="center"/>
      <protection locked="0"/>
    </xf>
    <xf numFmtId="0" fontId="2" fillId="12" borderId="5" xfId="0" applyFont="1" applyFill="1" applyBorder="1" applyAlignment="1" applyProtection="1">
      <alignment horizontal="center" vertical="center"/>
      <protection locked="0"/>
    </xf>
    <xf numFmtId="0" fontId="2" fillId="12" borderId="25" xfId="0" applyFont="1" applyFill="1" applyBorder="1" applyAlignment="1" applyProtection="1">
      <alignment horizontal="center" vertical="center"/>
      <protection locked="0"/>
    </xf>
    <xf numFmtId="0" fontId="2" fillId="12" borderId="26" xfId="0" applyFont="1" applyFill="1" applyBorder="1" applyAlignment="1" applyProtection="1">
      <alignment horizontal="center" vertical="center"/>
      <protection locked="0"/>
    </xf>
    <xf numFmtId="0" fontId="2" fillId="12" borderId="28" xfId="0" applyFont="1" applyFill="1" applyBorder="1" applyAlignment="1" applyProtection="1">
      <alignment horizontal="center" vertical="center"/>
      <protection locked="0"/>
    </xf>
    <xf numFmtId="176" fontId="2" fillId="12" borderId="1" xfId="0" applyNumberFormat="1" applyFont="1" applyFill="1" applyBorder="1" applyAlignment="1" applyProtection="1">
      <alignment horizontal="center" vertical="center"/>
      <protection locked="0"/>
    </xf>
    <xf numFmtId="176" fontId="2" fillId="12" borderId="2" xfId="0" applyNumberFormat="1" applyFont="1" applyFill="1" applyBorder="1" applyAlignment="1" applyProtection="1">
      <alignment horizontal="center" vertical="center"/>
      <protection locked="0"/>
    </xf>
    <xf numFmtId="176" fontId="2" fillId="12" borderId="4" xfId="0" applyNumberFormat="1" applyFont="1" applyFill="1" applyBorder="1" applyAlignment="1" applyProtection="1">
      <alignment horizontal="center" vertical="center"/>
      <protection locked="0"/>
    </xf>
    <xf numFmtId="176" fontId="2" fillId="12" borderId="0" xfId="0" applyNumberFormat="1" applyFont="1" applyFill="1" applyAlignment="1" applyProtection="1">
      <alignment horizontal="center" vertical="center"/>
      <protection locked="0"/>
    </xf>
    <xf numFmtId="176" fontId="2" fillId="12" borderId="31" xfId="0" applyNumberFormat="1" applyFont="1" applyFill="1" applyBorder="1" applyAlignment="1" applyProtection="1">
      <alignment horizontal="center" vertical="center"/>
      <protection locked="0"/>
    </xf>
    <xf numFmtId="176" fontId="2" fillId="12" borderId="26" xfId="0" applyNumberFormat="1" applyFont="1" applyFill="1" applyBorder="1" applyAlignment="1" applyProtection="1">
      <alignment horizontal="center" vertical="center"/>
      <protection locked="0"/>
    </xf>
    <xf numFmtId="0" fontId="2" fillId="12" borderId="13" xfId="0" applyFont="1" applyFill="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38" fontId="2" fillId="0" borderId="1" xfId="1" applyFont="1" applyFill="1" applyBorder="1" applyAlignment="1" applyProtection="1">
      <alignment vertical="center"/>
      <protection locked="0"/>
    </xf>
    <xf numFmtId="38" fontId="2" fillId="0" borderId="2" xfId="1" applyFont="1" applyFill="1" applyBorder="1" applyAlignment="1" applyProtection="1">
      <alignment vertical="center"/>
      <protection locked="0"/>
    </xf>
    <xf numFmtId="38" fontId="2" fillId="0" borderId="6" xfId="1" applyFont="1" applyFill="1" applyBorder="1" applyAlignment="1" applyProtection="1">
      <alignment vertical="center"/>
      <protection locked="0"/>
    </xf>
    <xf numFmtId="38" fontId="2" fillId="0" borderId="7" xfId="1" applyFont="1" applyFill="1" applyBorder="1" applyAlignment="1" applyProtection="1">
      <alignment vertical="center"/>
      <protection locked="0"/>
    </xf>
    <xf numFmtId="176" fontId="2" fillId="0" borderId="2" xfId="0" applyNumberFormat="1" applyFont="1" applyBorder="1" applyAlignment="1" applyProtection="1">
      <alignment horizontal="right" vertical="center"/>
      <protection locked="0"/>
    </xf>
    <xf numFmtId="176" fontId="2" fillId="0" borderId="7" xfId="0" applyNumberFormat="1" applyFont="1" applyBorder="1" applyAlignment="1" applyProtection="1">
      <alignment horizontal="right" vertical="center"/>
      <protection locked="0"/>
    </xf>
    <xf numFmtId="176" fontId="2" fillId="0" borderId="3"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176" fontId="14" fillId="0" borderId="2" xfId="0" applyNumberFormat="1" applyFont="1" applyBorder="1" applyAlignment="1" applyProtection="1">
      <alignment horizontal="center" vertical="center" wrapText="1"/>
      <protection locked="0"/>
    </xf>
    <xf numFmtId="176" fontId="14" fillId="0" borderId="6" xfId="0" applyNumberFormat="1" applyFont="1" applyBorder="1" applyAlignment="1" applyProtection="1">
      <alignment horizontal="center" vertical="center" wrapText="1"/>
      <protection locked="0"/>
    </xf>
    <xf numFmtId="176" fontId="14" fillId="0" borderId="7"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176" fontId="2" fillId="10" borderId="2" xfId="0" applyNumberFormat="1" applyFont="1" applyFill="1" applyBorder="1" applyAlignment="1" applyProtection="1">
      <alignment horizontal="right" vertical="center"/>
      <protection locked="0"/>
    </xf>
    <xf numFmtId="176" fontId="2" fillId="10" borderId="7" xfId="0" applyNumberFormat="1" applyFont="1" applyFill="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10" borderId="0" xfId="0" applyFont="1" applyFill="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38" fontId="2" fillId="10" borderId="1" xfId="1" applyFont="1" applyFill="1" applyBorder="1" applyAlignment="1" applyProtection="1">
      <alignment horizontal="center" vertical="center"/>
      <protection locked="0"/>
    </xf>
    <xf numFmtId="38" fontId="2" fillId="10" borderId="2" xfId="1" applyFont="1" applyFill="1" applyBorder="1" applyAlignment="1" applyProtection="1">
      <alignment horizontal="center" vertical="center"/>
      <protection locked="0"/>
    </xf>
    <xf numFmtId="38" fontId="2" fillId="10" borderId="6" xfId="1" applyFont="1" applyFill="1" applyBorder="1" applyAlignment="1" applyProtection="1">
      <alignment horizontal="center" vertical="center"/>
      <protection locked="0"/>
    </xf>
    <xf numFmtId="38" fontId="2" fillId="10" borderId="7" xfId="1" applyFont="1" applyFill="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10" borderId="19" xfId="0" applyFont="1" applyFill="1" applyBorder="1" applyAlignment="1" applyProtection="1">
      <alignment horizontal="left" vertical="top" wrapText="1"/>
      <protection locked="0"/>
    </xf>
    <xf numFmtId="0" fontId="2" fillId="10" borderId="0" xfId="0" applyFont="1" applyFill="1" applyAlignment="1" applyProtection="1">
      <alignment horizontal="left" vertical="top"/>
      <protection locked="0"/>
    </xf>
    <xf numFmtId="0" fontId="2" fillId="10" borderId="21" xfId="0" applyFont="1" applyFill="1" applyBorder="1" applyAlignment="1" applyProtection="1">
      <alignment horizontal="left" vertical="top"/>
      <protection locked="0"/>
    </xf>
    <xf numFmtId="0" fontId="2" fillId="10" borderId="19" xfId="0" applyFont="1" applyFill="1" applyBorder="1" applyAlignment="1" applyProtection="1">
      <alignment horizontal="left" vertical="top"/>
      <protection locked="0"/>
    </xf>
    <xf numFmtId="0" fontId="2" fillId="10" borderId="49" xfId="0" applyFont="1" applyFill="1" applyBorder="1" applyAlignment="1" applyProtection="1">
      <alignment horizontal="left" vertical="top"/>
      <protection locked="0"/>
    </xf>
    <xf numFmtId="0" fontId="2" fillId="10" borderId="7" xfId="0" applyFont="1" applyFill="1" applyBorder="1" applyAlignment="1" applyProtection="1">
      <alignment horizontal="left" vertical="top"/>
      <protection locked="0"/>
    </xf>
    <xf numFmtId="0" fontId="2" fillId="10" borderId="23" xfId="0" applyFont="1" applyFill="1" applyBorder="1" applyAlignment="1" applyProtection="1">
      <alignment horizontal="left" vertical="top"/>
      <protection locked="0"/>
    </xf>
    <xf numFmtId="0" fontId="2" fillId="0" borderId="46" xfId="0" applyFont="1" applyBorder="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2" fillId="10" borderId="44" xfId="0" applyFont="1" applyFill="1" applyBorder="1" applyAlignment="1" applyProtection="1">
      <alignment horizontal="center" vertical="center" wrapText="1"/>
      <protection locked="0"/>
    </xf>
    <xf numFmtId="0" fontId="22" fillId="10" borderId="40" xfId="0" applyFont="1" applyFill="1" applyBorder="1" applyAlignment="1" applyProtection="1">
      <alignment horizontal="center" vertical="center" wrapText="1"/>
      <protection locked="0"/>
    </xf>
    <xf numFmtId="0" fontId="2" fillId="10" borderId="44" xfId="0" applyFont="1" applyFill="1" applyBorder="1" applyAlignment="1" applyProtection="1">
      <alignment horizontal="left" vertical="center" wrapText="1"/>
      <protection locked="0"/>
    </xf>
    <xf numFmtId="0" fontId="2" fillId="10" borderId="45" xfId="0" applyFont="1" applyFill="1" applyBorder="1" applyAlignment="1" applyProtection="1">
      <alignment horizontal="left" vertical="center" wrapText="1"/>
      <protection locked="0"/>
    </xf>
    <xf numFmtId="0" fontId="2" fillId="10" borderId="40" xfId="0" applyFont="1" applyFill="1" applyBorder="1" applyAlignment="1" applyProtection="1">
      <alignment horizontal="left" vertical="center" wrapText="1"/>
      <protection locked="0"/>
    </xf>
    <xf numFmtId="0" fontId="2" fillId="10" borderId="47" xfId="0" applyFont="1" applyFill="1" applyBorder="1" applyAlignment="1" applyProtection="1">
      <alignment horizontal="left" vertical="center" wrapText="1"/>
      <protection locked="0"/>
    </xf>
    <xf numFmtId="0" fontId="2" fillId="10" borderId="40" xfId="0" applyFont="1" applyFill="1" applyBorder="1" applyAlignment="1" applyProtection="1">
      <alignment horizontal="center" vertical="center" wrapText="1"/>
      <protection locked="0"/>
    </xf>
    <xf numFmtId="0" fontId="22" fillId="10" borderId="44" xfId="0" applyFont="1" applyFill="1" applyBorder="1" applyAlignment="1" applyProtection="1">
      <alignment horizontal="center" vertical="center"/>
      <protection locked="0"/>
    </xf>
    <xf numFmtId="0" fontId="22" fillId="10" borderId="40" xfId="0" applyFont="1" applyFill="1" applyBorder="1" applyAlignment="1" applyProtection="1">
      <alignment horizontal="center" vertical="center"/>
      <protection locked="0"/>
    </xf>
    <xf numFmtId="0" fontId="2" fillId="10" borderId="44" xfId="0" applyFont="1" applyFill="1" applyBorder="1" applyAlignment="1" applyProtection="1">
      <alignment horizontal="left" vertical="center"/>
      <protection locked="0"/>
    </xf>
    <xf numFmtId="0" fontId="2" fillId="10" borderId="45" xfId="0" applyFont="1" applyFill="1" applyBorder="1" applyAlignment="1" applyProtection="1">
      <alignment horizontal="left" vertical="center"/>
      <protection locked="0"/>
    </xf>
    <xf numFmtId="0" fontId="2" fillId="10" borderId="40" xfId="0" applyFont="1" applyFill="1" applyBorder="1" applyAlignment="1" applyProtection="1">
      <alignment horizontal="left" vertical="center"/>
      <protection locked="0"/>
    </xf>
    <xf numFmtId="0" fontId="2" fillId="10" borderId="47" xfId="0" applyFont="1" applyFill="1" applyBorder="1" applyAlignment="1" applyProtection="1">
      <alignment horizontal="left" vertical="center"/>
      <protection locked="0"/>
    </xf>
    <xf numFmtId="0" fontId="2" fillId="0" borderId="1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176" fontId="2" fillId="0" borderId="14" xfId="0" applyNumberFormat="1" applyFont="1" applyBorder="1" applyAlignment="1" applyProtection="1">
      <alignment horizontal="right" vertical="center"/>
      <protection locked="0"/>
    </xf>
    <xf numFmtId="176" fontId="2" fillId="0" borderId="12" xfId="0" applyNumberFormat="1" applyFont="1" applyBorder="1" applyAlignment="1" applyProtection="1">
      <alignment horizontal="right" vertical="center"/>
      <protection locked="0"/>
    </xf>
    <xf numFmtId="0" fontId="13" fillId="0" borderId="0" xfId="0" applyFont="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1" xfId="0" applyFont="1" applyBorder="1" applyAlignment="1">
      <alignment horizontal="left" vertical="center"/>
    </xf>
    <xf numFmtId="0" fontId="2" fillId="0" borderId="13" xfId="0" applyFont="1" applyBorder="1" applyAlignment="1">
      <alignment horizontal="left" vertical="center"/>
    </xf>
    <xf numFmtId="176" fontId="2" fillId="0" borderId="11" xfId="0" applyNumberFormat="1" applyFont="1" applyBorder="1" applyAlignment="1">
      <alignment horizontal="right" vertical="center"/>
    </xf>
    <xf numFmtId="176" fontId="15" fillId="0" borderId="12" xfId="0" applyNumberFormat="1" applyFont="1" applyBorder="1" applyProtection="1">
      <alignment vertical="center"/>
      <protection locked="0"/>
    </xf>
    <xf numFmtId="0" fontId="15" fillId="0" borderId="11"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176" fontId="15" fillId="0" borderId="12" xfId="0" applyNumberFormat="1" applyFont="1" applyBorder="1" applyAlignment="1">
      <alignment horizontal="right" vertical="center"/>
    </xf>
    <xf numFmtId="0" fontId="2" fillId="0" borderId="4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176" fontId="2" fillId="0" borderId="11" xfId="0" applyNumberFormat="1" applyFont="1" applyBorder="1">
      <alignment vertical="center"/>
    </xf>
    <xf numFmtId="176" fontId="2" fillId="0" borderId="12" xfId="0" applyNumberFormat="1" applyFont="1" applyBorder="1">
      <alignment vertical="center"/>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1" xfId="0" applyFont="1" applyBorder="1" applyAlignment="1" applyProtection="1">
      <alignmen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176" fontId="15" fillId="0" borderId="11" xfId="0" applyNumberFormat="1" applyFont="1" applyBorder="1">
      <alignment vertical="center"/>
    </xf>
    <xf numFmtId="176" fontId="15" fillId="0" borderId="12" xfId="0" applyNumberFormat="1" applyFont="1" applyBorder="1">
      <alignment vertical="center"/>
    </xf>
    <xf numFmtId="0" fontId="2" fillId="0" borderId="50"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176" fontId="2" fillId="0" borderId="51" xfId="0" applyNumberFormat="1" applyFont="1" applyBorder="1">
      <alignment vertical="center"/>
    </xf>
    <xf numFmtId="0" fontId="2" fillId="0" borderId="16" xfId="0" applyFont="1" applyBorder="1">
      <alignment vertical="center"/>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176" fontId="2" fillId="0" borderId="54" xfId="0" applyNumberFormat="1" applyFont="1" applyBorder="1" applyAlignment="1">
      <alignment horizontal="right" vertical="center"/>
    </xf>
    <xf numFmtId="0" fontId="2" fillId="0" borderId="53" xfId="0" applyFont="1" applyBorder="1" applyAlignment="1">
      <alignment horizontal="right" vertical="center"/>
    </xf>
    <xf numFmtId="0" fontId="2" fillId="0" borderId="0" xfId="0" applyFont="1" applyAlignment="1" applyProtection="1">
      <alignment horizontal="left" vertical="top" wrapText="1"/>
      <protection locked="0"/>
    </xf>
    <xf numFmtId="0" fontId="6" fillId="0" borderId="40" xfId="0" applyFont="1" applyBorder="1" applyAlignment="1">
      <alignment horizontal="center" vertical="center"/>
    </xf>
    <xf numFmtId="0" fontId="2" fillId="0" borderId="40" xfId="0" applyFont="1" applyBorder="1" applyAlignment="1">
      <alignment horizontal="center" vertical="center"/>
    </xf>
    <xf numFmtId="0" fontId="2" fillId="0" borderId="40" xfId="0" applyFont="1" applyBorder="1">
      <alignment vertical="center"/>
    </xf>
    <xf numFmtId="0" fontId="6" fillId="0" borderId="40" xfId="0" applyFont="1" applyBorder="1" applyAlignment="1">
      <alignment horizontal="left" vertical="center"/>
    </xf>
    <xf numFmtId="0" fontId="6" fillId="0" borderId="11" xfId="0" applyFont="1" applyBorder="1" applyAlignment="1">
      <alignment horizontal="center" vertical="center"/>
    </xf>
    <xf numFmtId="0" fontId="6" fillId="0" borderId="40" xfId="0" applyFont="1" applyBorder="1" applyAlignment="1">
      <alignment vertical="center" textRotation="255"/>
    </xf>
    <xf numFmtId="0" fontId="2" fillId="0" borderId="40" xfId="0" applyFont="1" applyBorder="1" applyAlignment="1">
      <alignment vertical="center" textRotation="255"/>
    </xf>
    <xf numFmtId="0" fontId="6" fillId="0" borderId="4" xfId="0" applyFont="1" applyBorder="1">
      <alignment vertical="center"/>
    </xf>
    <xf numFmtId="0" fontId="2" fillId="0" borderId="5" xfId="0" applyFont="1" applyBorder="1">
      <alignment vertical="center"/>
    </xf>
    <xf numFmtId="0" fontId="6"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pplyAlignment="1">
      <alignment horizontal="center" vertical="center"/>
    </xf>
    <xf numFmtId="38" fontId="18" fillId="0" borderId="4" xfId="1" applyFont="1" applyBorder="1" applyAlignment="1">
      <alignment horizontal="center" vertical="center"/>
    </xf>
    <xf numFmtId="38" fontId="6" fillId="0" borderId="0" xfId="1" applyFont="1" applyAlignment="1">
      <alignment horizontal="center" vertical="center"/>
    </xf>
    <xf numFmtId="38" fontId="6" fillId="0" borderId="5" xfId="1" applyFont="1" applyBorder="1" applyAlignment="1">
      <alignment horizontal="center" vertical="center"/>
    </xf>
    <xf numFmtId="0" fontId="2" fillId="0" borderId="40" xfId="0" applyFont="1" applyBorder="1" applyAlignment="1">
      <alignment horizontal="left" vertical="center"/>
    </xf>
    <xf numFmtId="0" fontId="2" fillId="0" borderId="5" xfId="0" applyFont="1" applyBorder="1" applyAlignment="1">
      <alignment horizontal="left" vertical="center"/>
    </xf>
  </cellXfs>
  <cellStyles count="2">
    <cellStyle name="桁区切り" xfId="1" builtinId="6"/>
    <cellStyle name="標準" xfId="0" builtinId="0"/>
  </cellStyles>
  <dxfs count="2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ED7D0"/>
      <color rgb="FFFF9999"/>
      <color rgb="FFFF5050"/>
      <color rgb="FF12A5F6"/>
      <color rgb="FFF0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9</xdr:row>
          <xdr:rowOff>266700</xdr:rowOff>
        </xdr:from>
        <xdr:to>
          <xdr:col>1</xdr:col>
          <xdr:colOff>285750</xdr:colOff>
          <xdr:row>9</xdr:row>
          <xdr:rowOff>508000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444500</xdr:rowOff>
        </xdr:from>
        <xdr:to>
          <xdr:col>1</xdr:col>
          <xdr:colOff>266700</xdr:colOff>
          <xdr:row>9</xdr:row>
          <xdr:rowOff>654050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596900</xdr:rowOff>
        </xdr:from>
        <xdr:to>
          <xdr:col>1</xdr:col>
          <xdr:colOff>304800</xdr:colOff>
          <xdr:row>9</xdr:row>
          <xdr:rowOff>806450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0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444500</xdr:rowOff>
        </xdr:from>
        <xdr:to>
          <xdr:col>2</xdr:col>
          <xdr:colOff>196850</xdr:colOff>
          <xdr:row>9</xdr:row>
          <xdr:rowOff>654050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0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755650</xdr:rowOff>
        </xdr:from>
        <xdr:to>
          <xdr:col>1</xdr:col>
          <xdr:colOff>311150</xdr:colOff>
          <xdr:row>9</xdr:row>
          <xdr:rowOff>965200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0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1193800</xdr:rowOff>
        </xdr:from>
        <xdr:to>
          <xdr:col>1</xdr:col>
          <xdr:colOff>311150</xdr:colOff>
          <xdr:row>9</xdr:row>
          <xdr:rowOff>1403350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0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1358900</xdr:rowOff>
        </xdr:from>
        <xdr:to>
          <xdr:col>1</xdr:col>
          <xdr:colOff>311150</xdr:colOff>
          <xdr:row>9</xdr:row>
          <xdr:rowOff>1568450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0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1524000</xdr:rowOff>
        </xdr:from>
        <xdr:to>
          <xdr:col>1</xdr:col>
          <xdr:colOff>311150</xdr:colOff>
          <xdr:row>9</xdr:row>
          <xdr:rowOff>1733550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0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1689100</xdr:rowOff>
        </xdr:from>
        <xdr:to>
          <xdr:col>1</xdr:col>
          <xdr:colOff>311150</xdr:colOff>
          <xdr:row>9</xdr:row>
          <xdr:rowOff>1898650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0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15</xdr:row>
          <xdr:rowOff>285750</xdr:rowOff>
        </xdr:from>
        <xdr:to>
          <xdr:col>1</xdr:col>
          <xdr:colOff>323850</xdr:colOff>
          <xdr:row>15</xdr:row>
          <xdr:rowOff>495300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0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15</xdr:row>
          <xdr:rowOff>457200</xdr:rowOff>
        </xdr:from>
        <xdr:to>
          <xdr:col>1</xdr:col>
          <xdr:colOff>323850</xdr:colOff>
          <xdr:row>15</xdr:row>
          <xdr:rowOff>666750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0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15</xdr:row>
          <xdr:rowOff>615950</xdr:rowOff>
        </xdr:from>
        <xdr:to>
          <xdr:col>1</xdr:col>
          <xdr:colOff>330200</xdr:colOff>
          <xdr:row>16</xdr:row>
          <xdr:rowOff>12700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0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285750</xdr:rowOff>
        </xdr:from>
        <xdr:to>
          <xdr:col>1</xdr:col>
          <xdr:colOff>336550</xdr:colOff>
          <xdr:row>22</xdr:row>
          <xdr:rowOff>12700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0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26</xdr:row>
          <xdr:rowOff>273050</xdr:rowOff>
        </xdr:from>
        <xdr:to>
          <xdr:col>1</xdr:col>
          <xdr:colOff>323850</xdr:colOff>
          <xdr:row>26</xdr:row>
          <xdr:rowOff>488950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0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26</xdr:row>
          <xdr:rowOff>444500</xdr:rowOff>
        </xdr:from>
        <xdr:to>
          <xdr:col>1</xdr:col>
          <xdr:colOff>330200</xdr:colOff>
          <xdr:row>26</xdr:row>
          <xdr:rowOff>660400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0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615950</xdr:rowOff>
        </xdr:from>
        <xdr:to>
          <xdr:col>1</xdr:col>
          <xdr:colOff>336550</xdr:colOff>
          <xdr:row>26</xdr:row>
          <xdr:rowOff>831850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0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1041400</xdr:rowOff>
        </xdr:from>
        <xdr:to>
          <xdr:col>1</xdr:col>
          <xdr:colOff>336550</xdr:colOff>
          <xdr:row>26</xdr:row>
          <xdr:rowOff>1257300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0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31</xdr:row>
          <xdr:rowOff>285750</xdr:rowOff>
        </xdr:from>
        <xdr:to>
          <xdr:col>1</xdr:col>
          <xdr:colOff>336550</xdr:colOff>
          <xdr:row>31</xdr:row>
          <xdr:rowOff>501650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0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24422</xdr:colOff>
      <xdr:row>9</xdr:row>
      <xdr:rowOff>34192</xdr:rowOff>
    </xdr:from>
    <xdr:to>
      <xdr:col>13</xdr:col>
      <xdr:colOff>297961</xdr:colOff>
      <xdr:row>9</xdr:row>
      <xdr:rowOff>2139461</xdr:rowOff>
    </xdr:to>
    <xdr:sp macro="" textlink="">
      <xdr:nvSpPr>
        <xdr:cNvPr id="2" name="右中かっこ 1">
          <a:extLst>
            <a:ext uri="{FF2B5EF4-FFF2-40B4-BE49-F238E27FC236}">
              <a16:creationId xmlns:a16="http://schemas.microsoft.com/office/drawing/2014/main" id="{1CF205F7-6857-EE4C-0344-3DD4DDB13FE6}"/>
            </a:ext>
          </a:extLst>
        </xdr:cNvPr>
        <xdr:cNvSpPr/>
      </xdr:nvSpPr>
      <xdr:spPr>
        <a:xfrm>
          <a:off x="5539153" y="1660769"/>
          <a:ext cx="273539" cy="2105269"/>
        </a:xfrm>
        <a:prstGeom prst="rightBrace">
          <a:avLst>
            <a:gd name="adj1" fmla="val 8333"/>
            <a:gd name="adj2" fmla="val 5046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25399</xdr:colOff>
      <xdr:row>9</xdr:row>
      <xdr:rowOff>2164862</xdr:rowOff>
    </xdr:from>
    <xdr:to>
      <xdr:col>13</xdr:col>
      <xdr:colOff>298938</xdr:colOff>
      <xdr:row>12</xdr:row>
      <xdr:rowOff>34194</xdr:rowOff>
    </xdr:to>
    <xdr:sp macro="" textlink="">
      <xdr:nvSpPr>
        <xdr:cNvPr id="3" name="右中かっこ 2">
          <a:extLst>
            <a:ext uri="{FF2B5EF4-FFF2-40B4-BE49-F238E27FC236}">
              <a16:creationId xmlns:a16="http://schemas.microsoft.com/office/drawing/2014/main" id="{AEC84AC0-D16F-4A5F-8AA1-1EE381AAE76E}"/>
            </a:ext>
          </a:extLst>
        </xdr:cNvPr>
        <xdr:cNvSpPr/>
      </xdr:nvSpPr>
      <xdr:spPr>
        <a:xfrm>
          <a:off x="5540130" y="3791439"/>
          <a:ext cx="273539" cy="380024"/>
        </a:xfrm>
        <a:prstGeom prst="rightBrace">
          <a:avLst>
            <a:gd name="adj1" fmla="val 8333"/>
            <a:gd name="adj2" fmla="val 3375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49822</xdr:colOff>
      <xdr:row>14</xdr:row>
      <xdr:rowOff>10745</xdr:rowOff>
    </xdr:from>
    <xdr:to>
      <xdr:col>13</xdr:col>
      <xdr:colOff>323361</xdr:colOff>
      <xdr:row>32</xdr:row>
      <xdr:rowOff>24422</xdr:rowOff>
    </xdr:to>
    <xdr:sp macro="" textlink="">
      <xdr:nvSpPr>
        <xdr:cNvPr id="4" name="右中かっこ 3">
          <a:extLst>
            <a:ext uri="{FF2B5EF4-FFF2-40B4-BE49-F238E27FC236}">
              <a16:creationId xmlns:a16="http://schemas.microsoft.com/office/drawing/2014/main" id="{D6FF92A7-0B64-41E6-8548-AC4630A42283}"/>
            </a:ext>
          </a:extLst>
        </xdr:cNvPr>
        <xdr:cNvSpPr/>
      </xdr:nvSpPr>
      <xdr:spPr>
        <a:xfrm>
          <a:off x="5564553" y="4480168"/>
          <a:ext cx="273539" cy="5728677"/>
        </a:xfrm>
        <a:prstGeom prst="rightBrace">
          <a:avLst>
            <a:gd name="adj1" fmla="val 8333"/>
            <a:gd name="adj2" fmla="val 488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10</xdr:row>
          <xdr:rowOff>0</xdr:rowOff>
        </xdr:from>
        <xdr:to>
          <xdr:col>3</xdr:col>
          <xdr:colOff>298450</xdr:colOff>
          <xdr:row>11</xdr:row>
          <xdr:rowOff>12700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12</xdr:row>
          <xdr:rowOff>228600</xdr:rowOff>
        </xdr:from>
        <xdr:to>
          <xdr:col>3</xdr:col>
          <xdr:colOff>158750</xdr:colOff>
          <xdr:row>14</xdr:row>
          <xdr:rowOff>12700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15</xdr:row>
          <xdr:rowOff>12700</xdr:rowOff>
        </xdr:from>
        <xdr:to>
          <xdr:col>3</xdr:col>
          <xdr:colOff>285750</xdr:colOff>
          <xdr:row>16</xdr:row>
          <xdr:rowOff>12700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6350</xdr:rowOff>
        </xdr:from>
        <xdr:to>
          <xdr:col>3</xdr:col>
          <xdr:colOff>273050</xdr:colOff>
          <xdr:row>19</xdr:row>
          <xdr:rowOff>12700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2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19</xdr:row>
          <xdr:rowOff>222250</xdr:rowOff>
        </xdr:from>
        <xdr:to>
          <xdr:col>3</xdr:col>
          <xdr:colOff>279400</xdr:colOff>
          <xdr:row>21</xdr:row>
          <xdr:rowOff>6350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2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22</xdr:row>
          <xdr:rowOff>38100</xdr:rowOff>
        </xdr:from>
        <xdr:to>
          <xdr:col>3</xdr:col>
          <xdr:colOff>285750</xdr:colOff>
          <xdr:row>22</xdr:row>
          <xdr:rowOff>215900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2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xdr:row>
          <xdr:rowOff>6350</xdr:rowOff>
        </xdr:from>
        <xdr:to>
          <xdr:col>3</xdr:col>
          <xdr:colOff>355600</xdr:colOff>
          <xdr:row>25</xdr:row>
          <xdr:rowOff>6350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2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26</xdr:row>
          <xdr:rowOff>12700</xdr:rowOff>
        </xdr:from>
        <xdr:to>
          <xdr:col>3</xdr:col>
          <xdr:colOff>355600</xdr:colOff>
          <xdr:row>27</xdr:row>
          <xdr:rowOff>19050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2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27</xdr:row>
          <xdr:rowOff>0</xdr:rowOff>
        </xdr:from>
        <xdr:to>
          <xdr:col>3</xdr:col>
          <xdr:colOff>361950</xdr:colOff>
          <xdr:row>28</xdr:row>
          <xdr:rowOff>12700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2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120650</xdr:colOff>
          <xdr:row>28</xdr:row>
          <xdr:rowOff>215900</xdr:rowOff>
        </xdr:from>
        <xdr:to>
          <xdr:col>3</xdr:col>
          <xdr:colOff>355600</xdr:colOff>
          <xdr:row>30</xdr:row>
          <xdr:rowOff>6350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2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31</xdr:row>
          <xdr:rowOff>6350</xdr:rowOff>
        </xdr:from>
        <xdr:to>
          <xdr:col>3</xdr:col>
          <xdr:colOff>361950</xdr:colOff>
          <xdr:row>32</xdr:row>
          <xdr:rowOff>25400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2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222250</xdr:rowOff>
        </xdr:from>
        <xdr:to>
          <xdr:col>3</xdr:col>
          <xdr:colOff>368300</xdr:colOff>
          <xdr:row>34</xdr:row>
          <xdr:rowOff>12700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2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3</xdr:col>
          <xdr:colOff>158750</xdr:colOff>
          <xdr:row>15</xdr:row>
          <xdr:rowOff>12700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2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43963</xdr:colOff>
      <xdr:row>9</xdr:row>
      <xdr:rowOff>146539</xdr:rowOff>
    </xdr:from>
    <xdr:to>
      <xdr:col>7</xdr:col>
      <xdr:colOff>29309</xdr:colOff>
      <xdr:row>34</xdr:row>
      <xdr:rowOff>219808</xdr:rowOff>
    </xdr:to>
    <xdr:sp macro="" textlink="">
      <xdr:nvSpPr>
        <xdr:cNvPr id="2" name="右中かっこ 1">
          <a:extLst>
            <a:ext uri="{FF2B5EF4-FFF2-40B4-BE49-F238E27FC236}">
              <a16:creationId xmlns:a16="http://schemas.microsoft.com/office/drawing/2014/main" id="{1E747DE6-D6F1-4FB0-A6E2-CE46018F4FF9}"/>
            </a:ext>
          </a:extLst>
        </xdr:cNvPr>
        <xdr:cNvSpPr/>
      </xdr:nvSpPr>
      <xdr:spPr>
        <a:xfrm>
          <a:off x="6467232" y="2110154"/>
          <a:ext cx="273539" cy="5812692"/>
        </a:xfrm>
        <a:prstGeom prst="rightBrace">
          <a:avLst>
            <a:gd name="adj1" fmla="val 8333"/>
            <a:gd name="adj2" fmla="val 51052"/>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16564</xdr:colOff>
      <xdr:row>27</xdr:row>
      <xdr:rowOff>16565</xdr:rowOff>
    </xdr:from>
    <xdr:to>
      <xdr:col>4</xdr:col>
      <xdr:colOff>290103</xdr:colOff>
      <xdr:row>33</xdr:row>
      <xdr:rowOff>154608</xdr:rowOff>
    </xdr:to>
    <xdr:sp macro="" textlink="">
      <xdr:nvSpPr>
        <xdr:cNvPr id="2" name="右中かっこ 1">
          <a:extLst>
            <a:ext uri="{FF2B5EF4-FFF2-40B4-BE49-F238E27FC236}">
              <a16:creationId xmlns:a16="http://schemas.microsoft.com/office/drawing/2014/main" id="{C63EC951-2B9D-40A0-86CA-4B29B11481C2}"/>
            </a:ext>
          </a:extLst>
        </xdr:cNvPr>
        <xdr:cNvSpPr/>
      </xdr:nvSpPr>
      <xdr:spPr>
        <a:xfrm>
          <a:off x="6377607" y="6896652"/>
          <a:ext cx="273539" cy="1385956"/>
        </a:xfrm>
        <a:prstGeom prst="rightBrace">
          <a:avLst>
            <a:gd name="adj1" fmla="val 8333"/>
            <a:gd name="adj2" fmla="val 55036"/>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196574</xdr:colOff>
      <xdr:row>19</xdr:row>
      <xdr:rowOff>218660</xdr:rowOff>
    </xdr:from>
    <xdr:to>
      <xdr:col>13</xdr:col>
      <xdr:colOff>93870</xdr:colOff>
      <xdr:row>23</xdr:row>
      <xdr:rowOff>82826</xdr:rowOff>
    </xdr:to>
    <xdr:sp macro="" textlink="">
      <xdr:nvSpPr>
        <xdr:cNvPr id="4" name="正方形/長方形 3">
          <a:extLst>
            <a:ext uri="{FF2B5EF4-FFF2-40B4-BE49-F238E27FC236}">
              <a16:creationId xmlns:a16="http://schemas.microsoft.com/office/drawing/2014/main" id="{AA0EB300-EF2D-4ED9-9BF0-BAEDE2735D95}"/>
            </a:ext>
          </a:extLst>
        </xdr:cNvPr>
        <xdr:cNvSpPr/>
      </xdr:nvSpPr>
      <xdr:spPr>
        <a:xfrm>
          <a:off x="7772400" y="5050182"/>
          <a:ext cx="4149035" cy="847035"/>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Ｐゴシック 本文"/>
            </a:rPr>
            <a:t>当初計画では来熊のうえ弊社にて５回の打合せを予定しておりましたが、</a:t>
          </a:r>
        </a:p>
        <a:p>
          <a:pPr algn="l"/>
          <a:r>
            <a:rPr kumimoji="1" lang="ja-JP" altLang="en-US" sz="1000">
              <a:solidFill>
                <a:schemeClr val="tx1"/>
              </a:solidFill>
              <a:latin typeface="ＭＳ Ｐゴシック 本文"/>
            </a:rPr>
            <a:t>３回の打合せで具体的な実施内容を整理でき、今後の活動は遠隔対応で</a:t>
          </a:r>
          <a:endParaRPr kumimoji="1" lang="en-US" altLang="ja-JP" sz="1000">
            <a:solidFill>
              <a:schemeClr val="tx1"/>
            </a:solidFill>
            <a:latin typeface="ＭＳ Ｐゴシック 本文"/>
          </a:endParaRPr>
        </a:p>
        <a:p>
          <a:pPr algn="l"/>
          <a:r>
            <a:rPr kumimoji="1" lang="ja-JP" altLang="en-US" sz="1000">
              <a:solidFill>
                <a:schemeClr val="tx1"/>
              </a:solidFill>
              <a:latin typeface="ＭＳ Ｐゴシック 本文"/>
            </a:rPr>
            <a:t>業務遂行が可能と判断したため、移動費補助の対象回数を５回から３回へ</a:t>
          </a:r>
          <a:endParaRPr kumimoji="1" lang="en-US" altLang="ja-JP" sz="1000">
            <a:solidFill>
              <a:schemeClr val="tx1"/>
            </a:solidFill>
            <a:latin typeface="ＭＳ Ｐゴシック 本文"/>
          </a:endParaRPr>
        </a:p>
        <a:p>
          <a:pPr algn="l"/>
          <a:r>
            <a:rPr kumimoji="1" lang="ja-JP" altLang="en-US" sz="1000">
              <a:solidFill>
                <a:schemeClr val="tx1"/>
              </a:solidFill>
              <a:latin typeface="ＭＳ Ｐゴシック 本文"/>
            </a:rPr>
            <a:t>変更いたします。</a:t>
          </a:r>
        </a:p>
      </xdr:txBody>
    </xdr:sp>
    <xdr:clientData/>
  </xdr:twoCellAnchor>
  <xdr:twoCellAnchor>
    <xdr:from>
      <xdr:col>6</xdr:col>
      <xdr:colOff>205410</xdr:colOff>
      <xdr:row>25</xdr:row>
      <xdr:rowOff>1104</xdr:rowOff>
    </xdr:from>
    <xdr:to>
      <xdr:col>14</xdr:col>
      <xdr:colOff>325783</xdr:colOff>
      <xdr:row>28</xdr:row>
      <xdr:rowOff>99392</xdr:rowOff>
    </xdr:to>
    <xdr:sp macro="" textlink="">
      <xdr:nvSpPr>
        <xdr:cNvPr id="5" name="正方形/長方形 4">
          <a:extLst>
            <a:ext uri="{FF2B5EF4-FFF2-40B4-BE49-F238E27FC236}">
              <a16:creationId xmlns:a16="http://schemas.microsoft.com/office/drawing/2014/main" id="{94FAC9D4-91FB-4912-9F28-E504449C1BC1}"/>
            </a:ext>
          </a:extLst>
        </xdr:cNvPr>
        <xdr:cNvSpPr/>
      </xdr:nvSpPr>
      <xdr:spPr>
        <a:xfrm>
          <a:off x="7781236" y="6351104"/>
          <a:ext cx="4979504" cy="992810"/>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chemeClr val="tx1"/>
              </a:solidFill>
            </a:rPr>
            <a:t>弊社では、副業者へ〇〇（目的）を達成するための業務を委託しておりましたが、</a:t>
          </a:r>
          <a:endParaRPr lang="en-US" altLang="ja-JP" sz="1000">
            <a:solidFill>
              <a:schemeClr val="tx1"/>
            </a:solidFill>
          </a:endParaRPr>
        </a:p>
        <a:p>
          <a:pPr algn="l"/>
          <a:r>
            <a:rPr lang="ja-JP" altLang="en-US" sz="1000">
              <a:solidFill>
                <a:schemeClr val="tx1"/>
              </a:solidFill>
            </a:rPr>
            <a:t>副業者が多忙となり、業務委託期間の４か月目以降は委託業務の遂行が困難な状況と</a:t>
          </a:r>
          <a:endParaRPr lang="en-US" altLang="ja-JP" sz="1000">
            <a:solidFill>
              <a:schemeClr val="tx1"/>
            </a:solidFill>
          </a:endParaRPr>
        </a:p>
        <a:p>
          <a:pPr algn="l"/>
          <a:r>
            <a:rPr lang="ja-JP" altLang="en-US" sz="1000">
              <a:solidFill>
                <a:schemeClr val="tx1"/>
              </a:solidFill>
            </a:rPr>
            <a:t>なりました。</a:t>
          </a:r>
          <a:endParaRPr lang="en-US" altLang="ja-JP" sz="1000">
            <a:solidFill>
              <a:schemeClr val="tx1"/>
            </a:solidFill>
          </a:endParaRPr>
        </a:p>
        <a:p>
          <a:pPr algn="l"/>
          <a:r>
            <a:rPr lang="ja-JP" altLang="en-US" sz="1000">
              <a:solidFill>
                <a:schemeClr val="tx1"/>
              </a:solidFill>
            </a:rPr>
            <a:t>副業者には業務継続に向けた調整を依頼しましたが、完全な再開の見込みが立たない</a:t>
          </a:r>
          <a:endParaRPr lang="en-US" altLang="ja-JP" sz="1000">
            <a:solidFill>
              <a:schemeClr val="tx1"/>
            </a:solidFill>
          </a:endParaRPr>
        </a:p>
        <a:p>
          <a:pPr algn="l"/>
          <a:r>
            <a:rPr lang="ja-JP" altLang="en-US" sz="1000">
              <a:solidFill>
                <a:schemeClr val="tx1"/>
              </a:solidFill>
            </a:rPr>
            <a:t>ことから、委託期間を当初計画の４か月から３か月へ短縮し、契約を終了するに至りました。</a:t>
          </a:r>
          <a:endParaRPr kumimoji="1" lang="ja-JP" altLang="en-US" sz="1000">
            <a:solidFill>
              <a:schemeClr val="tx1"/>
            </a:solidFill>
          </a:endParaRPr>
        </a:p>
      </xdr:txBody>
    </xdr:sp>
    <xdr:clientData/>
  </xdr:twoCellAnchor>
  <xdr:twoCellAnchor>
    <xdr:from>
      <xdr:col>5</xdr:col>
      <xdr:colOff>297656</xdr:colOff>
      <xdr:row>26</xdr:row>
      <xdr:rowOff>205408</xdr:rowOff>
    </xdr:from>
    <xdr:to>
      <xdr:col>6</xdr:col>
      <xdr:colOff>194365</xdr:colOff>
      <xdr:row>26</xdr:row>
      <xdr:rowOff>213105</xdr:rowOff>
    </xdr:to>
    <xdr:cxnSp macro="">
      <xdr:nvCxnSpPr>
        <xdr:cNvPr id="8" name="直線コネクタ 7">
          <a:extLst>
            <a:ext uri="{FF2B5EF4-FFF2-40B4-BE49-F238E27FC236}">
              <a16:creationId xmlns:a16="http://schemas.microsoft.com/office/drawing/2014/main" id="{E82C636B-E98C-435E-9AD7-10EFF1180501}"/>
            </a:ext>
          </a:extLst>
        </xdr:cNvPr>
        <xdr:cNvCxnSpPr/>
      </xdr:nvCxnSpPr>
      <xdr:spPr>
        <a:xfrm flipH="1">
          <a:off x="7266091" y="6792843"/>
          <a:ext cx="504100" cy="76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301487</xdr:colOff>
      <xdr:row>21</xdr:row>
      <xdr:rowOff>202096</xdr:rowOff>
    </xdr:from>
    <xdr:to>
      <xdr:col>6</xdr:col>
      <xdr:colOff>186635</xdr:colOff>
      <xdr:row>21</xdr:row>
      <xdr:rowOff>203200</xdr:rowOff>
    </xdr:to>
    <xdr:cxnSp macro="">
      <xdr:nvCxnSpPr>
        <xdr:cNvPr id="10" name="直線コネクタ 9">
          <a:extLst>
            <a:ext uri="{FF2B5EF4-FFF2-40B4-BE49-F238E27FC236}">
              <a16:creationId xmlns:a16="http://schemas.microsoft.com/office/drawing/2014/main" id="{9CA87BEE-0CE3-4AA6-97F5-5448E13FDDD9}"/>
            </a:ext>
          </a:extLst>
        </xdr:cNvPr>
        <xdr:cNvCxnSpPr/>
      </xdr:nvCxnSpPr>
      <xdr:spPr>
        <a:xfrm flipH="1" flipV="1">
          <a:off x="7269922" y="5469835"/>
          <a:ext cx="492539" cy="11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281781</xdr:colOff>
      <xdr:row>21</xdr:row>
      <xdr:rowOff>210930</xdr:rowOff>
    </xdr:from>
    <xdr:to>
      <xdr:col>5</xdr:col>
      <xdr:colOff>301521</xdr:colOff>
      <xdr:row>28</xdr:row>
      <xdr:rowOff>174625</xdr:rowOff>
    </xdr:to>
    <xdr:cxnSp macro="">
      <xdr:nvCxnSpPr>
        <xdr:cNvPr id="11" name="直線コネクタ 10">
          <a:extLst>
            <a:ext uri="{FF2B5EF4-FFF2-40B4-BE49-F238E27FC236}">
              <a16:creationId xmlns:a16="http://schemas.microsoft.com/office/drawing/2014/main" id="{71D21631-5B4F-4825-8A44-DA9F1B9B878C}"/>
            </a:ext>
          </a:extLst>
        </xdr:cNvPr>
        <xdr:cNvCxnSpPr/>
      </xdr:nvCxnSpPr>
      <xdr:spPr>
        <a:xfrm flipV="1">
          <a:off x="7254875" y="5497305"/>
          <a:ext cx="19740" cy="19321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114300</xdr:colOff>
      <xdr:row>2</xdr:row>
      <xdr:rowOff>50800</xdr:rowOff>
    </xdr:from>
    <xdr:to>
      <xdr:col>17</xdr:col>
      <xdr:colOff>0</xdr:colOff>
      <xdr:row>8</xdr:row>
      <xdr:rowOff>260350</xdr:rowOff>
    </xdr:to>
    <xdr:sp macro="" textlink="">
      <xdr:nvSpPr>
        <xdr:cNvPr id="2" name="右中かっこ 1">
          <a:extLst>
            <a:ext uri="{FF2B5EF4-FFF2-40B4-BE49-F238E27FC236}">
              <a16:creationId xmlns:a16="http://schemas.microsoft.com/office/drawing/2014/main" id="{F2C229E1-D72B-FE39-4BC7-2A3362562B46}"/>
            </a:ext>
          </a:extLst>
        </xdr:cNvPr>
        <xdr:cNvSpPr/>
      </xdr:nvSpPr>
      <xdr:spPr>
        <a:xfrm>
          <a:off x="6483350" y="495300"/>
          <a:ext cx="241300" cy="1885950"/>
        </a:xfrm>
        <a:prstGeom prst="rightBrace">
          <a:avLst>
            <a:gd name="adj1" fmla="val 8333"/>
            <a:gd name="adj2" fmla="val 49327"/>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127000</xdr:colOff>
      <xdr:row>9</xdr:row>
      <xdr:rowOff>50800</xdr:rowOff>
    </xdr:from>
    <xdr:to>
      <xdr:col>17</xdr:col>
      <xdr:colOff>12700</xdr:colOff>
      <xdr:row>34</xdr:row>
      <xdr:rowOff>6350</xdr:rowOff>
    </xdr:to>
    <xdr:sp macro="" textlink="">
      <xdr:nvSpPr>
        <xdr:cNvPr id="3" name="右中かっこ 2">
          <a:extLst>
            <a:ext uri="{FF2B5EF4-FFF2-40B4-BE49-F238E27FC236}">
              <a16:creationId xmlns:a16="http://schemas.microsoft.com/office/drawing/2014/main" id="{2242C445-1C17-4039-9D1B-B6B66932C5C5}"/>
            </a:ext>
          </a:extLst>
        </xdr:cNvPr>
        <xdr:cNvSpPr/>
      </xdr:nvSpPr>
      <xdr:spPr>
        <a:xfrm>
          <a:off x="6496050" y="2451100"/>
          <a:ext cx="241300" cy="6940550"/>
        </a:xfrm>
        <a:prstGeom prst="rightBrace">
          <a:avLst>
            <a:gd name="adj1" fmla="val 8333"/>
            <a:gd name="adj2" fmla="val 4987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31750</xdr:colOff>
      <xdr:row>22</xdr:row>
      <xdr:rowOff>165100</xdr:rowOff>
    </xdr:from>
    <xdr:to>
      <xdr:col>4</xdr:col>
      <xdr:colOff>444500</xdr:colOff>
      <xdr:row>34</xdr:row>
      <xdr:rowOff>95250</xdr:rowOff>
    </xdr:to>
    <xdr:sp macro="" textlink="">
      <xdr:nvSpPr>
        <xdr:cNvPr id="2" name="右中かっこ 1">
          <a:extLst>
            <a:ext uri="{FF2B5EF4-FFF2-40B4-BE49-F238E27FC236}">
              <a16:creationId xmlns:a16="http://schemas.microsoft.com/office/drawing/2014/main" id="{42E46287-71F9-4652-AADE-EA66509DE2AB}"/>
            </a:ext>
          </a:extLst>
        </xdr:cNvPr>
        <xdr:cNvSpPr/>
      </xdr:nvSpPr>
      <xdr:spPr>
        <a:xfrm>
          <a:off x="6534150" y="5461000"/>
          <a:ext cx="412750" cy="2660650"/>
        </a:xfrm>
        <a:prstGeom prst="rightBrace">
          <a:avLst>
            <a:gd name="adj1" fmla="val 8333"/>
            <a:gd name="adj2" fmla="val 4987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52292</xdr:colOff>
      <xdr:row>10</xdr:row>
      <xdr:rowOff>37352</xdr:rowOff>
    </xdr:from>
    <xdr:to>
      <xdr:col>27</xdr:col>
      <xdr:colOff>313764</xdr:colOff>
      <xdr:row>29</xdr:row>
      <xdr:rowOff>104588</xdr:rowOff>
    </xdr:to>
    <xdr:sp macro="" textlink="">
      <xdr:nvSpPr>
        <xdr:cNvPr id="2" name="右中かっこ 1">
          <a:extLst>
            <a:ext uri="{FF2B5EF4-FFF2-40B4-BE49-F238E27FC236}">
              <a16:creationId xmlns:a16="http://schemas.microsoft.com/office/drawing/2014/main" id="{185CDDF7-328B-4D5A-ADEC-D3BD804D707E}"/>
            </a:ext>
          </a:extLst>
        </xdr:cNvPr>
        <xdr:cNvSpPr/>
      </xdr:nvSpPr>
      <xdr:spPr>
        <a:xfrm>
          <a:off x="7567704" y="1740646"/>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141942</xdr:colOff>
      <xdr:row>11</xdr:row>
      <xdr:rowOff>29882</xdr:rowOff>
    </xdr:from>
    <xdr:to>
      <xdr:col>41</xdr:col>
      <xdr:colOff>351118</xdr:colOff>
      <xdr:row>41</xdr:row>
      <xdr:rowOff>134471</xdr:rowOff>
    </xdr:to>
    <xdr:sp macro="" textlink="">
      <xdr:nvSpPr>
        <xdr:cNvPr id="3" name="正方形/長方形 2">
          <a:extLst>
            <a:ext uri="{FF2B5EF4-FFF2-40B4-BE49-F238E27FC236}">
              <a16:creationId xmlns:a16="http://schemas.microsoft.com/office/drawing/2014/main" id="{2E619C3C-F992-410C-B0F9-D6EE1A079B16}"/>
            </a:ext>
          </a:extLst>
        </xdr:cNvPr>
        <xdr:cNvSpPr/>
      </xdr:nvSpPr>
      <xdr:spPr>
        <a:xfrm>
          <a:off x="11332883" y="1912470"/>
          <a:ext cx="5109882" cy="5035177"/>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1">
              <a:solidFill>
                <a:schemeClr val="tx1"/>
              </a:solidFill>
            </a:rPr>
            <a:t>【</a:t>
          </a:r>
          <a:r>
            <a:rPr lang="ja-JP" altLang="en-US" b="1">
              <a:solidFill>
                <a:schemeClr val="tx1"/>
              </a:solidFill>
            </a:rPr>
            <a:t>従事業務内容</a:t>
          </a:r>
          <a:r>
            <a:rPr lang="en-US" altLang="ja-JP" b="1">
              <a:solidFill>
                <a:schemeClr val="tx1"/>
              </a:solidFill>
            </a:rPr>
            <a:t>】</a:t>
          </a:r>
          <a:r>
            <a:rPr lang="ja-JP" altLang="en-US" b="1">
              <a:solidFill>
                <a:schemeClr val="tx1"/>
              </a:solidFill>
            </a:rPr>
            <a:t>（箇条書き・打合せ含む）</a:t>
          </a:r>
        </a:p>
        <a:p>
          <a:r>
            <a:rPr lang="ja-JP" altLang="en-US" b="0">
              <a:solidFill>
                <a:schemeClr val="tx1"/>
              </a:solidFill>
              <a:effectLst/>
            </a:rPr>
            <a:t>　・打合せ（全</a:t>
          </a:r>
          <a:r>
            <a:rPr lang="en-US" altLang="ja-JP" b="0">
              <a:solidFill>
                <a:schemeClr val="tx1"/>
              </a:solidFill>
              <a:effectLst/>
            </a:rPr>
            <a:t>3</a:t>
          </a:r>
          <a:r>
            <a:rPr lang="ja-JP" altLang="en-US" b="0">
              <a:solidFill>
                <a:schemeClr val="tx1"/>
              </a:solidFill>
              <a:effectLst/>
            </a:rPr>
            <a:t>回）を実施</a:t>
          </a:r>
          <a:endParaRPr lang="en-US" altLang="ja-JP" b="0">
            <a:solidFill>
              <a:schemeClr val="tx1"/>
            </a:solidFill>
            <a:effectLst/>
          </a:endParaRPr>
        </a:p>
        <a:p>
          <a:r>
            <a:rPr lang="ja-JP" altLang="en-US" b="0">
              <a:solidFill>
                <a:schemeClr val="tx1"/>
              </a:solidFill>
              <a:effectLst/>
            </a:rPr>
            <a:t>　　　　　</a:t>
          </a:r>
          <a:r>
            <a:rPr lang="ja-JP" altLang="en-US" b="0" baseline="0">
              <a:solidFill>
                <a:schemeClr val="tx1"/>
              </a:solidFill>
              <a:effectLst/>
            </a:rPr>
            <a:t> </a:t>
          </a:r>
          <a:r>
            <a:rPr lang="ja-JP" altLang="en-US" b="0">
              <a:solidFill>
                <a:schemeClr val="tx1"/>
              </a:solidFill>
              <a:effectLst/>
            </a:rPr>
            <a:t>第</a:t>
          </a:r>
          <a:r>
            <a:rPr lang="en-US" altLang="ja-JP" b="0">
              <a:solidFill>
                <a:schemeClr val="tx1"/>
              </a:solidFill>
              <a:effectLst/>
            </a:rPr>
            <a:t>1</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現行の人事評価制度の課題整理</a:t>
          </a:r>
          <a:endParaRPr lang="ja-JP" altLang="en-US" b="0">
            <a:solidFill>
              <a:schemeClr val="tx1"/>
            </a:solidFill>
          </a:endParaRPr>
        </a:p>
        <a:p>
          <a:pPr lvl="2"/>
          <a:r>
            <a:rPr lang="ja-JP" altLang="en-US" b="0">
              <a:solidFill>
                <a:schemeClr val="tx1"/>
              </a:solidFill>
              <a:effectLst/>
            </a:rPr>
            <a:t>　若手社員の育成状況・スキル課題の共有</a:t>
          </a:r>
          <a:endParaRPr lang="ja-JP" altLang="en-US" b="0">
            <a:solidFill>
              <a:schemeClr val="tx1"/>
            </a:solidFill>
          </a:endParaRPr>
        </a:p>
        <a:p>
          <a:pPr lvl="2"/>
          <a:r>
            <a:rPr lang="ja-JP" altLang="en-US" b="0">
              <a:solidFill>
                <a:schemeClr val="tx1"/>
              </a:solidFill>
              <a:effectLst/>
            </a:rPr>
            <a:t>　制度改善の方向性の確認</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2</a:t>
          </a:r>
          <a:r>
            <a:rPr lang="ja-JP" altLang="en-US" b="0">
              <a:solidFill>
                <a:schemeClr val="tx1"/>
              </a:solidFill>
              <a:effectLst/>
            </a:rPr>
            <a:t>回（来熊）</a:t>
          </a:r>
          <a:endParaRPr lang="ja-JP" altLang="en-US" b="0">
            <a:solidFill>
              <a:schemeClr val="tx1"/>
            </a:solidFill>
          </a:endParaRPr>
        </a:p>
        <a:p>
          <a:pPr lvl="2"/>
          <a:r>
            <a:rPr lang="ja-JP" altLang="en-US" b="0">
              <a:solidFill>
                <a:schemeClr val="tx1"/>
              </a:solidFill>
              <a:effectLst/>
            </a:rPr>
            <a:t>　管理職・若手社員へのヒアリング</a:t>
          </a:r>
          <a:endParaRPr lang="ja-JP" altLang="en-US" b="0">
            <a:solidFill>
              <a:schemeClr val="tx1"/>
            </a:solidFill>
          </a:endParaRPr>
        </a:p>
        <a:p>
          <a:pPr lvl="2"/>
          <a:r>
            <a:rPr lang="ja-JP" altLang="en-US" b="0">
              <a:solidFill>
                <a:schemeClr val="tx1"/>
              </a:solidFill>
              <a:effectLst/>
            </a:rPr>
            <a:t>　評価項目・評価プロセスの実態把握</a:t>
          </a:r>
          <a:endParaRPr lang="ja-JP" altLang="en-US" b="0">
            <a:solidFill>
              <a:schemeClr val="tx1"/>
            </a:solidFill>
          </a:endParaRPr>
        </a:p>
        <a:p>
          <a:pPr lvl="2"/>
          <a:r>
            <a:rPr lang="ja-JP" altLang="en-US" b="0">
              <a:solidFill>
                <a:schemeClr val="tx1"/>
              </a:solidFill>
              <a:effectLst/>
            </a:rPr>
            <a:t>　スキルマップの現状分析</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3</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新評価基準案の検討</a:t>
          </a:r>
          <a:endParaRPr lang="ja-JP" altLang="en-US" b="0">
            <a:solidFill>
              <a:schemeClr val="tx1"/>
            </a:solidFill>
          </a:endParaRPr>
        </a:p>
        <a:p>
          <a:pPr lvl="2"/>
          <a:r>
            <a:rPr lang="ja-JP" altLang="en-US" b="0">
              <a:solidFill>
                <a:schemeClr val="tx1"/>
              </a:solidFill>
              <a:effectLst/>
            </a:rPr>
            <a:t>　若手社員向け育成プログラム案の整理</a:t>
          </a:r>
          <a:endParaRPr lang="ja-JP" altLang="en-US" b="0">
            <a:solidFill>
              <a:schemeClr val="tx1"/>
            </a:solidFill>
          </a:endParaRPr>
        </a:p>
        <a:p>
          <a:pPr lvl="2"/>
          <a:r>
            <a:rPr lang="ja-JP" altLang="en-US" b="0">
              <a:solidFill>
                <a:schemeClr val="tx1"/>
              </a:solidFill>
              <a:effectLst/>
            </a:rPr>
            <a:t>　制度導入に向けたスケジュール案の作成</a:t>
          </a:r>
          <a:endParaRPr lang="ja-JP" altLang="en-US" b="0">
            <a:solidFill>
              <a:schemeClr val="tx1"/>
            </a:solidFill>
          </a:endParaRPr>
        </a:p>
        <a:p>
          <a:r>
            <a:rPr lang="ja-JP" altLang="en-US" b="0">
              <a:solidFill>
                <a:schemeClr val="tx1"/>
              </a:solidFill>
              <a:effectLst/>
            </a:rPr>
            <a:t>　・評価基準の再設計（役割・スキルに応じた評価項目の整理）</a:t>
          </a:r>
          <a:endParaRPr lang="ja-JP" altLang="en-US" b="0">
            <a:solidFill>
              <a:schemeClr val="tx1"/>
            </a:solidFill>
          </a:endParaRPr>
        </a:p>
        <a:p>
          <a:r>
            <a:rPr lang="ja-JP" altLang="en-US" b="0">
              <a:solidFill>
                <a:schemeClr val="tx1"/>
              </a:solidFill>
              <a:effectLst/>
            </a:rPr>
            <a:t>　・若手社員向けスキルアップ施策案の作成（研修案・</a:t>
          </a:r>
          <a:r>
            <a:rPr lang="en-US" altLang="ja-JP" b="0">
              <a:solidFill>
                <a:schemeClr val="tx1"/>
              </a:solidFill>
              <a:effectLst/>
            </a:rPr>
            <a:t>OJT</a:t>
          </a:r>
          <a:r>
            <a:rPr lang="ja-JP" altLang="en-US" b="0">
              <a:solidFill>
                <a:schemeClr val="tx1"/>
              </a:solidFill>
              <a:effectLst/>
            </a:rPr>
            <a:t>計画案）</a:t>
          </a:r>
          <a:endParaRPr lang="ja-JP" altLang="en-US" b="0">
            <a:solidFill>
              <a:schemeClr val="tx1"/>
            </a:solidFill>
          </a:endParaRPr>
        </a:p>
        <a:p>
          <a:r>
            <a:rPr lang="ja-JP" altLang="en-US" b="0">
              <a:solidFill>
                <a:schemeClr val="tx1"/>
              </a:solidFill>
              <a:effectLst/>
            </a:rPr>
            <a:t>　・制度運用に向けた社内説明資料の作成支援</a:t>
          </a:r>
          <a:endParaRPr lang="ja-JP" altLang="en-US" b="0">
            <a:solidFill>
              <a:schemeClr val="tx1"/>
            </a:solidFill>
          </a:endParaRPr>
        </a:p>
        <a:p>
          <a:endParaRPr lang="en-US" altLang="ja-JP" b="1">
            <a:solidFill>
              <a:schemeClr val="tx1"/>
            </a:solidFill>
          </a:endParaRPr>
        </a:p>
        <a:p>
          <a:r>
            <a:rPr lang="en-US" altLang="ja-JP" b="1">
              <a:solidFill>
                <a:schemeClr val="tx1"/>
              </a:solidFill>
            </a:rPr>
            <a:t>【</a:t>
          </a:r>
          <a:r>
            <a:rPr lang="ja-JP" altLang="en-US" b="1">
              <a:solidFill>
                <a:schemeClr val="tx1"/>
              </a:solidFill>
            </a:rPr>
            <a:t>成果</a:t>
          </a:r>
          <a:r>
            <a:rPr lang="en-US" altLang="ja-JP" b="1">
              <a:solidFill>
                <a:schemeClr val="tx1"/>
              </a:solidFill>
            </a:rPr>
            <a:t>】</a:t>
          </a:r>
        </a:p>
        <a:p>
          <a:r>
            <a:rPr lang="ja-JP" altLang="en-US">
              <a:solidFill>
                <a:schemeClr val="tx1"/>
              </a:solidFill>
              <a:effectLst/>
            </a:rPr>
            <a:t>　・現行制度の課題が明確化され、評価基準の透明性向上につながる改善案が</a:t>
          </a:r>
          <a:endParaRPr lang="en-US" altLang="ja-JP">
            <a:solidFill>
              <a:schemeClr val="tx1"/>
            </a:solidFill>
            <a:effectLst/>
          </a:endParaRPr>
        </a:p>
        <a:p>
          <a:r>
            <a:rPr lang="ja-JP" altLang="en-US">
              <a:solidFill>
                <a:schemeClr val="tx1"/>
              </a:solidFill>
              <a:effectLst/>
            </a:rPr>
            <a:t>　　提示された</a:t>
          </a:r>
          <a:endParaRPr lang="ja-JP" altLang="en-US">
            <a:solidFill>
              <a:schemeClr val="tx1"/>
            </a:solidFill>
          </a:endParaRPr>
        </a:p>
        <a:p>
          <a:r>
            <a:rPr lang="ja-JP" altLang="en-US">
              <a:solidFill>
                <a:schemeClr val="tx1"/>
              </a:solidFill>
              <a:effectLst/>
            </a:rPr>
            <a:t>　・若手社員の成長段階に応じたスキルマップが整理され、育成施策の方向性が</a:t>
          </a:r>
          <a:endParaRPr lang="en-US" altLang="ja-JP">
            <a:solidFill>
              <a:schemeClr val="tx1"/>
            </a:solidFill>
            <a:effectLst/>
          </a:endParaRPr>
        </a:p>
        <a:p>
          <a:r>
            <a:rPr lang="ja-JP" altLang="en-US">
              <a:solidFill>
                <a:schemeClr val="tx1"/>
              </a:solidFill>
              <a:effectLst/>
            </a:rPr>
            <a:t>　　明確になった</a:t>
          </a:r>
          <a:endParaRPr lang="ja-JP" altLang="en-US">
            <a:solidFill>
              <a:schemeClr val="tx1"/>
            </a:solidFill>
          </a:endParaRPr>
        </a:p>
        <a:p>
          <a:r>
            <a:rPr lang="ja-JP" altLang="en-US">
              <a:solidFill>
                <a:schemeClr val="tx1"/>
              </a:solidFill>
              <a:effectLst/>
            </a:rPr>
            <a:t>　・新評価制度の導入に向けた実行計画（スケジュール・担当区分）が整備され、</a:t>
          </a:r>
          <a:endParaRPr lang="en-US" altLang="ja-JP">
            <a:solidFill>
              <a:schemeClr val="tx1"/>
            </a:solidFill>
            <a:effectLst/>
          </a:endParaRPr>
        </a:p>
        <a:p>
          <a:r>
            <a:rPr lang="ja-JP" altLang="en-US">
              <a:solidFill>
                <a:schemeClr val="tx1"/>
              </a:solidFill>
              <a:effectLst/>
            </a:rPr>
            <a:t>　　社内での制度運用に向けた準備が進んだ</a:t>
          </a:r>
          <a:endParaRPr lang="en-US" altLang="ja-JP">
            <a:solidFill>
              <a:schemeClr val="tx1"/>
            </a:solidFill>
            <a:effectLst/>
          </a:endParaRPr>
        </a:p>
        <a:p>
          <a:r>
            <a:rPr lang="ja-JP" altLang="en-US">
              <a:solidFill>
                <a:schemeClr val="tx1"/>
              </a:solidFill>
              <a:effectLst/>
            </a:rPr>
            <a:t>　・</a:t>
          </a:r>
          <a:r>
            <a:rPr lang="ja-JP" altLang="en-US">
              <a:solidFill>
                <a:schemeClr val="tx1"/>
              </a:solidFill>
            </a:rPr>
            <a:t>今後は、副業プロ人材から提示された評価基準案をもとに、制度導入に向けた</a:t>
          </a:r>
          <a:endParaRPr lang="en-US" altLang="ja-JP">
            <a:solidFill>
              <a:schemeClr val="tx1"/>
            </a:solidFill>
          </a:endParaRPr>
        </a:p>
        <a:p>
          <a:r>
            <a:rPr lang="ja-JP" altLang="en-US">
              <a:solidFill>
                <a:schemeClr val="tx1"/>
              </a:solidFill>
            </a:rPr>
            <a:t>　　最終調整を進めていきます。</a:t>
          </a:r>
        </a:p>
        <a:p>
          <a:pPr algn="l"/>
          <a:endParaRPr kumimoji="1" lang="ja-JP" altLang="en-US" sz="1100"/>
        </a:p>
      </xdr:txBody>
    </xdr:sp>
    <xdr:clientData/>
  </xdr:twoCellAnchor>
  <xdr:twoCellAnchor>
    <xdr:from>
      <xdr:col>42</xdr:col>
      <xdr:colOff>1</xdr:colOff>
      <xdr:row>11</xdr:row>
      <xdr:rowOff>22412</xdr:rowOff>
    </xdr:from>
    <xdr:to>
      <xdr:col>49</xdr:col>
      <xdr:colOff>493059</xdr:colOff>
      <xdr:row>41</xdr:row>
      <xdr:rowOff>97117</xdr:rowOff>
    </xdr:to>
    <xdr:sp macro="" textlink="">
      <xdr:nvSpPr>
        <xdr:cNvPr id="4" name="正方形/長方形 3">
          <a:extLst>
            <a:ext uri="{FF2B5EF4-FFF2-40B4-BE49-F238E27FC236}">
              <a16:creationId xmlns:a16="http://schemas.microsoft.com/office/drawing/2014/main" id="{F60C0BB8-ACFA-4C9E-B2D3-C940E0F259A3}"/>
            </a:ext>
          </a:extLst>
        </xdr:cNvPr>
        <xdr:cNvSpPr/>
      </xdr:nvSpPr>
      <xdr:spPr>
        <a:xfrm>
          <a:off x="16704236" y="1905000"/>
          <a:ext cx="4781176" cy="5005293"/>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0">
              <a:solidFill>
                <a:schemeClr val="tx1"/>
              </a:solidFill>
            </a:rPr>
            <a:t>【</a:t>
          </a:r>
          <a:r>
            <a:rPr lang="ja-JP" altLang="en-US" b="0">
              <a:solidFill>
                <a:schemeClr val="tx1"/>
              </a:solidFill>
            </a:rPr>
            <a:t>従事業務内容</a:t>
          </a:r>
          <a:r>
            <a:rPr lang="en-US" altLang="ja-JP" b="0">
              <a:solidFill>
                <a:schemeClr val="tx1"/>
              </a:solidFill>
            </a:rPr>
            <a:t>】</a:t>
          </a:r>
        </a:p>
        <a:p>
          <a:r>
            <a:rPr lang="ja-JP" altLang="en-US">
              <a:solidFill>
                <a:schemeClr val="tx1"/>
              </a:solidFill>
            </a:rPr>
            <a:t>　副業プロ人材のデジタルマーケティング専門家により、当社の販促活動強化　</a:t>
          </a:r>
          <a:endParaRPr lang="en-US" altLang="ja-JP">
            <a:solidFill>
              <a:schemeClr val="tx1"/>
            </a:solidFill>
          </a:endParaRPr>
        </a:p>
        <a:p>
          <a:r>
            <a:rPr lang="ja-JP" altLang="en-US">
              <a:solidFill>
                <a:schemeClr val="tx1"/>
              </a:solidFill>
            </a:rPr>
            <a:t>　に向けた市場分析および販売戦略立案に従事してもらった。</a:t>
          </a:r>
          <a:endParaRPr lang="en-US" altLang="ja-JP">
            <a:solidFill>
              <a:schemeClr val="tx1"/>
            </a:solidFill>
          </a:endParaRPr>
        </a:p>
        <a:p>
          <a:r>
            <a:rPr lang="ja-JP" altLang="en-US">
              <a:solidFill>
                <a:schemeClr val="tx1"/>
              </a:solidFill>
            </a:rPr>
            <a:t>　まず、当社の既存顧客データや販売実績を基に購買傾向を分析し、競合他　</a:t>
          </a:r>
          <a:endParaRPr lang="en-US" altLang="ja-JP">
            <a:solidFill>
              <a:schemeClr val="tx1"/>
            </a:solidFill>
          </a:endParaRPr>
        </a:p>
        <a:p>
          <a:r>
            <a:rPr lang="ja-JP" altLang="en-US">
              <a:solidFill>
                <a:schemeClr val="tx1"/>
              </a:solidFill>
            </a:rPr>
            <a:t>　社の施策や市場動向を踏まえたターゲット層の再定義を行った。</a:t>
          </a:r>
          <a:endParaRPr lang="en-US" altLang="ja-JP">
            <a:solidFill>
              <a:schemeClr val="tx1"/>
            </a:solidFill>
          </a:endParaRPr>
        </a:p>
        <a:p>
          <a:r>
            <a:rPr lang="ja-JP" altLang="en-US">
              <a:solidFill>
                <a:schemeClr val="tx1"/>
              </a:solidFill>
            </a:rPr>
            <a:t>　続いて、オンライン広告の改善案や新規販路の可能性を検討し、当社の課題</a:t>
          </a:r>
          <a:endParaRPr lang="en-US" altLang="ja-JP">
            <a:solidFill>
              <a:schemeClr val="tx1"/>
            </a:solidFill>
          </a:endParaRPr>
        </a:p>
        <a:p>
          <a:r>
            <a:rPr lang="ja-JP" altLang="en-US">
              <a:solidFill>
                <a:schemeClr val="tx1"/>
              </a:solidFill>
            </a:rPr>
            <a:t>　に即した販促施策の方向性を整理した。</a:t>
          </a:r>
          <a:endParaRPr lang="en-US" altLang="ja-JP">
            <a:solidFill>
              <a:schemeClr val="tx1"/>
            </a:solidFill>
          </a:endParaRPr>
        </a:p>
        <a:p>
          <a:r>
            <a:rPr lang="ja-JP" altLang="en-US">
              <a:solidFill>
                <a:schemeClr val="tx1"/>
              </a:solidFill>
            </a:rPr>
            <a:t>　また、施策実行に向けたスケジュール案や必要な体制整備についても助言を</a:t>
          </a:r>
          <a:endParaRPr lang="en-US" altLang="ja-JP">
            <a:solidFill>
              <a:schemeClr val="tx1"/>
            </a:solidFill>
          </a:endParaRPr>
        </a:p>
        <a:p>
          <a:r>
            <a:rPr lang="ja-JP" altLang="en-US">
              <a:solidFill>
                <a:schemeClr val="tx1"/>
              </a:solidFill>
            </a:rPr>
            <a:t>　受け、社内での運用を見据えた実行計画の作成支援を受けた。</a:t>
          </a:r>
          <a:endParaRPr lang="en-US" altLang="ja-JP">
            <a:solidFill>
              <a:schemeClr val="tx1"/>
            </a:solidFill>
          </a:endParaRPr>
        </a:p>
        <a:p>
          <a:endParaRPr lang="ja-JP" altLang="en-US" b="0">
            <a:solidFill>
              <a:schemeClr val="tx1"/>
            </a:solidFill>
          </a:endParaRPr>
        </a:p>
        <a:p>
          <a:r>
            <a:rPr lang="en-US" altLang="ja-JP" b="0">
              <a:solidFill>
                <a:schemeClr val="tx1"/>
              </a:solidFill>
            </a:rPr>
            <a:t>【</a:t>
          </a:r>
          <a:r>
            <a:rPr lang="ja-JP" altLang="en-US" b="0">
              <a:solidFill>
                <a:schemeClr val="tx1"/>
              </a:solidFill>
            </a:rPr>
            <a:t>成果</a:t>
          </a:r>
          <a:r>
            <a:rPr lang="en-US" altLang="ja-JP" b="0">
              <a:solidFill>
                <a:schemeClr val="tx1"/>
              </a:solidFill>
            </a:rPr>
            <a:t>】</a:t>
          </a:r>
        </a:p>
        <a:p>
          <a:pPr algn="l"/>
          <a:r>
            <a:rPr lang="ja-JP" altLang="en-US">
              <a:solidFill>
                <a:schemeClr val="tx1"/>
              </a:solidFill>
            </a:rPr>
            <a:t>　市場分析により、当社の主要顧客層の特徴と新たに狙うべきターゲット層が</a:t>
          </a:r>
          <a:endParaRPr lang="en-US" altLang="ja-JP">
            <a:solidFill>
              <a:schemeClr val="tx1"/>
            </a:solidFill>
          </a:endParaRPr>
        </a:p>
        <a:p>
          <a:pPr algn="l"/>
          <a:r>
            <a:rPr lang="ja-JP" altLang="en-US">
              <a:solidFill>
                <a:schemeClr val="tx1"/>
              </a:solidFill>
            </a:rPr>
            <a:t>　明確化された。これに基づき、広告配信の最適化案や販促チャネルの見直し</a:t>
          </a:r>
          <a:endParaRPr lang="en-US" altLang="ja-JP">
            <a:solidFill>
              <a:schemeClr val="tx1"/>
            </a:solidFill>
          </a:endParaRPr>
        </a:p>
        <a:p>
          <a:pPr algn="l"/>
          <a:r>
            <a:rPr lang="ja-JP" altLang="en-US">
              <a:solidFill>
                <a:schemeClr val="tx1"/>
              </a:solidFill>
            </a:rPr>
            <a:t>　案が提示され、当社の販促方針が具体化した。</a:t>
          </a:r>
          <a:endParaRPr lang="en-US" altLang="ja-JP">
            <a:solidFill>
              <a:schemeClr val="tx1"/>
            </a:solidFill>
          </a:endParaRPr>
        </a:p>
        <a:p>
          <a:pPr algn="l"/>
          <a:r>
            <a:rPr lang="ja-JP" altLang="en-US">
              <a:solidFill>
                <a:schemeClr val="tx1"/>
              </a:solidFill>
            </a:rPr>
            <a:t>　また、実行可能な施策案とスケジュールが整理されたことで、今後の販路拡</a:t>
          </a:r>
          <a:endParaRPr lang="en-US" altLang="ja-JP">
            <a:solidFill>
              <a:schemeClr val="tx1"/>
            </a:solidFill>
          </a:endParaRPr>
        </a:p>
        <a:p>
          <a:pPr algn="l"/>
          <a:r>
            <a:rPr lang="ja-JP" altLang="en-US">
              <a:solidFill>
                <a:schemeClr val="tx1"/>
              </a:solidFill>
            </a:rPr>
            <a:t>　大に向けた取り組みを進めるための基盤が整備された。</a:t>
          </a:r>
          <a:endParaRPr lang="en-US" altLang="ja-JP">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自社での今後の取り組み</a:t>
          </a:r>
          <a:r>
            <a:rPr kumimoji="1" lang="en-US" altLang="ja-JP" sz="1100">
              <a:solidFill>
                <a:schemeClr val="tx1"/>
              </a:solidFill>
            </a:rPr>
            <a:t>】</a:t>
          </a:r>
        </a:p>
        <a:p>
          <a:pPr algn="l"/>
          <a:r>
            <a:rPr lang="ja-JP" altLang="en-US">
              <a:solidFill>
                <a:schemeClr val="tx1"/>
              </a:solidFill>
            </a:rPr>
            <a:t>　今後は、副業プロ人材から提示された市場分析結果と販促施策案をもとに、</a:t>
          </a:r>
          <a:endParaRPr lang="en-US" altLang="ja-JP">
            <a:solidFill>
              <a:schemeClr val="tx1"/>
            </a:solidFill>
          </a:endParaRPr>
        </a:p>
        <a:p>
          <a:pPr algn="l"/>
          <a:r>
            <a:rPr lang="ja-JP" altLang="en-US">
              <a:solidFill>
                <a:schemeClr val="tx1"/>
              </a:solidFill>
            </a:rPr>
            <a:t>　広告配信の改善や新規ターゲット層へのアプローチを段階的に実施していき</a:t>
          </a:r>
          <a:endParaRPr lang="en-US" altLang="ja-JP">
            <a:solidFill>
              <a:schemeClr val="tx1"/>
            </a:solidFill>
          </a:endParaRPr>
        </a:p>
        <a:p>
          <a:pPr algn="l"/>
          <a:r>
            <a:rPr lang="ja-JP" altLang="en-US">
              <a:solidFill>
                <a:schemeClr val="tx1"/>
              </a:solidFill>
            </a:rPr>
            <a:t>　ます。</a:t>
          </a:r>
          <a:endParaRPr lang="en-US" altLang="ja-JP">
            <a:solidFill>
              <a:schemeClr val="tx1"/>
            </a:solidFill>
          </a:endParaRPr>
        </a:p>
        <a:p>
          <a:pPr algn="l"/>
          <a:r>
            <a:rPr lang="ja-JP" altLang="en-US">
              <a:solidFill>
                <a:schemeClr val="tx1"/>
              </a:solidFill>
            </a:rPr>
            <a:t>　また、施策の効果検証を行いながら内容を見直し、継続的に販促活動の最適</a:t>
          </a:r>
          <a:endParaRPr lang="en-US" altLang="ja-JP">
            <a:solidFill>
              <a:schemeClr val="tx1"/>
            </a:solidFill>
          </a:endParaRPr>
        </a:p>
        <a:p>
          <a:pPr algn="l"/>
          <a:r>
            <a:rPr lang="ja-JP" altLang="en-US">
              <a:solidFill>
                <a:schemeClr val="tx1"/>
              </a:solidFill>
            </a:rPr>
            <a:t>　化を図っていきます。</a:t>
          </a:r>
          <a:endParaRPr kumimoji="1" lang="ja-JP" altLang="en-US" sz="1100">
            <a:solidFill>
              <a:schemeClr val="tx1"/>
            </a:solidFill>
          </a:endParaRPr>
        </a:p>
      </xdr:txBody>
    </xdr:sp>
    <xdr:clientData/>
  </xdr:twoCellAnchor>
  <xdr:twoCellAnchor>
    <xdr:from>
      <xdr:col>27</xdr:col>
      <xdr:colOff>25398</xdr:colOff>
      <xdr:row>30</xdr:row>
      <xdr:rowOff>25398</xdr:rowOff>
    </xdr:from>
    <xdr:to>
      <xdr:col>27</xdr:col>
      <xdr:colOff>286870</xdr:colOff>
      <xdr:row>49</xdr:row>
      <xdr:rowOff>92634</xdr:rowOff>
    </xdr:to>
    <xdr:sp macro="" textlink="">
      <xdr:nvSpPr>
        <xdr:cNvPr id="5" name="右中かっこ 4">
          <a:extLst>
            <a:ext uri="{FF2B5EF4-FFF2-40B4-BE49-F238E27FC236}">
              <a16:creationId xmlns:a16="http://schemas.microsoft.com/office/drawing/2014/main" id="{7CE32545-4A59-453F-9D1A-5D8914D74EAF}"/>
            </a:ext>
          </a:extLst>
        </xdr:cNvPr>
        <xdr:cNvSpPr/>
      </xdr:nvSpPr>
      <xdr:spPr>
        <a:xfrm>
          <a:off x="7540810" y="5015751"/>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82176</xdr:colOff>
      <xdr:row>10</xdr:row>
      <xdr:rowOff>52295</xdr:rowOff>
    </xdr:from>
    <xdr:to>
      <xdr:col>27</xdr:col>
      <xdr:colOff>343648</xdr:colOff>
      <xdr:row>29</xdr:row>
      <xdr:rowOff>119531</xdr:rowOff>
    </xdr:to>
    <xdr:sp macro="" textlink="">
      <xdr:nvSpPr>
        <xdr:cNvPr id="2" name="右中かっこ 1">
          <a:extLst>
            <a:ext uri="{FF2B5EF4-FFF2-40B4-BE49-F238E27FC236}">
              <a16:creationId xmlns:a16="http://schemas.microsoft.com/office/drawing/2014/main" id="{7E3C009B-0E6E-415F-B8C8-5BE8AD894BF3}"/>
            </a:ext>
          </a:extLst>
        </xdr:cNvPr>
        <xdr:cNvSpPr/>
      </xdr:nvSpPr>
      <xdr:spPr>
        <a:xfrm>
          <a:off x="7597588" y="1755589"/>
          <a:ext cx="261472" cy="3189942"/>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112059</xdr:colOff>
      <xdr:row>11</xdr:row>
      <xdr:rowOff>37352</xdr:rowOff>
    </xdr:from>
    <xdr:to>
      <xdr:col>41</xdr:col>
      <xdr:colOff>321235</xdr:colOff>
      <xdr:row>41</xdr:row>
      <xdr:rowOff>141941</xdr:rowOff>
    </xdr:to>
    <xdr:sp macro="" textlink="">
      <xdr:nvSpPr>
        <xdr:cNvPr id="5" name="正方形/長方形 4">
          <a:extLst>
            <a:ext uri="{FF2B5EF4-FFF2-40B4-BE49-F238E27FC236}">
              <a16:creationId xmlns:a16="http://schemas.microsoft.com/office/drawing/2014/main" id="{30F9F104-FD87-4CA4-BCA5-56A4CA8970BC}"/>
            </a:ext>
          </a:extLst>
        </xdr:cNvPr>
        <xdr:cNvSpPr/>
      </xdr:nvSpPr>
      <xdr:spPr>
        <a:xfrm>
          <a:off x="11303000" y="1904999"/>
          <a:ext cx="5109882" cy="5035177"/>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1">
              <a:solidFill>
                <a:schemeClr val="tx1"/>
              </a:solidFill>
            </a:rPr>
            <a:t>【</a:t>
          </a:r>
          <a:r>
            <a:rPr lang="ja-JP" altLang="en-US" b="1">
              <a:solidFill>
                <a:schemeClr val="tx1"/>
              </a:solidFill>
            </a:rPr>
            <a:t>従事業務内容</a:t>
          </a:r>
          <a:r>
            <a:rPr lang="en-US" altLang="ja-JP" b="1">
              <a:solidFill>
                <a:schemeClr val="tx1"/>
              </a:solidFill>
            </a:rPr>
            <a:t>】</a:t>
          </a:r>
          <a:r>
            <a:rPr lang="ja-JP" altLang="en-US" b="1">
              <a:solidFill>
                <a:schemeClr val="tx1"/>
              </a:solidFill>
            </a:rPr>
            <a:t>（箇条書き・打合せ含む）</a:t>
          </a:r>
        </a:p>
        <a:p>
          <a:r>
            <a:rPr lang="ja-JP" altLang="en-US" b="0">
              <a:solidFill>
                <a:schemeClr val="tx1"/>
              </a:solidFill>
              <a:effectLst/>
            </a:rPr>
            <a:t>　・打合せ（全</a:t>
          </a:r>
          <a:r>
            <a:rPr lang="en-US" altLang="ja-JP" b="0">
              <a:solidFill>
                <a:schemeClr val="tx1"/>
              </a:solidFill>
              <a:effectLst/>
            </a:rPr>
            <a:t>3</a:t>
          </a:r>
          <a:r>
            <a:rPr lang="ja-JP" altLang="en-US" b="0">
              <a:solidFill>
                <a:schemeClr val="tx1"/>
              </a:solidFill>
              <a:effectLst/>
            </a:rPr>
            <a:t>回）を実施</a:t>
          </a:r>
          <a:endParaRPr lang="en-US" altLang="ja-JP" b="0">
            <a:solidFill>
              <a:schemeClr val="tx1"/>
            </a:solidFill>
            <a:effectLst/>
          </a:endParaRPr>
        </a:p>
        <a:p>
          <a:r>
            <a:rPr lang="ja-JP" altLang="en-US" b="0">
              <a:solidFill>
                <a:schemeClr val="tx1"/>
              </a:solidFill>
              <a:effectLst/>
            </a:rPr>
            <a:t>　　　　　</a:t>
          </a:r>
          <a:r>
            <a:rPr lang="ja-JP" altLang="en-US" b="0" baseline="0">
              <a:solidFill>
                <a:schemeClr val="tx1"/>
              </a:solidFill>
              <a:effectLst/>
            </a:rPr>
            <a:t> </a:t>
          </a:r>
          <a:r>
            <a:rPr lang="ja-JP" altLang="en-US" b="0">
              <a:solidFill>
                <a:schemeClr val="tx1"/>
              </a:solidFill>
              <a:effectLst/>
            </a:rPr>
            <a:t>第</a:t>
          </a:r>
          <a:r>
            <a:rPr lang="en-US" altLang="ja-JP" b="0">
              <a:solidFill>
                <a:schemeClr val="tx1"/>
              </a:solidFill>
              <a:effectLst/>
            </a:rPr>
            <a:t>1</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現行の人事評価制度の課題整理</a:t>
          </a:r>
          <a:endParaRPr lang="ja-JP" altLang="en-US" b="0">
            <a:solidFill>
              <a:schemeClr val="tx1"/>
            </a:solidFill>
          </a:endParaRPr>
        </a:p>
        <a:p>
          <a:pPr lvl="2"/>
          <a:r>
            <a:rPr lang="ja-JP" altLang="en-US" b="0">
              <a:solidFill>
                <a:schemeClr val="tx1"/>
              </a:solidFill>
              <a:effectLst/>
            </a:rPr>
            <a:t>　若手社員の育成状況・スキル課題の共有</a:t>
          </a:r>
          <a:endParaRPr lang="ja-JP" altLang="en-US" b="0">
            <a:solidFill>
              <a:schemeClr val="tx1"/>
            </a:solidFill>
          </a:endParaRPr>
        </a:p>
        <a:p>
          <a:pPr lvl="2"/>
          <a:r>
            <a:rPr lang="ja-JP" altLang="en-US" b="0">
              <a:solidFill>
                <a:schemeClr val="tx1"/>
              </a:solidFill>
              <a:effectLst/>
            </a:rPr>
            <a:t>　制度改善の方向性の確認</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2</a:t>
          </a:r>
          <a:r>
            <a:rPr lang="ja-JP" altLang="en-US" b="0">
              <a:solidFill>
                <a:schemeClr val="tx1"/>
              </a:solidFill>
              <a:effectLst/>
            </a:rPr>
            <a:t>回（来熊）</a:t>
          </a:r>
          <a:endParaRPr lang="ja-JP" altLang="en-US" b="0">
            <a:solidFill>
              <a:schemeClr val="tx1"/>
            </a:solidFill>
          </a:endParaRPr>
        </a:p>
        <a:p>
          <a:pPr lvl="2"/>
          <a:r>
            <a:rPr lang="ja-JP" altLang="en-US" b="0">
              <a:solidFill>
                <a:schemeClr val="tx1"/>
              </a:solidFill>
              <a:effectLst/>
            </a:rPr>
            <a:t>　管理職・若手社員へのヒアリング</a:t>
          </a:r>
          <a:endParaRPr lang="ja-JP" altLang="en-US" b="0">
            <a:solidFill>
              <a:schemeClr val="tx1"/>
            </a:solidFill>
          </a:endParaRPr>
        </a:p>
        <a:p>
          <a:pPr lvl="2"/>
          <a:r>
            <a:rPr lang="ja-JP" altLang="en-US" b="0">
              <a:solidFill>
                <a:schemeClr val="tx1"/>
              </a:solidFill>
              <a:effectLst/>
            </a:rPr>
            <a:t>　評価項目・評価プロセスの実態把握</a:t>
          </a:r>
          <a:endParaRPr lang="ja-JP" altLang="en-US" b="0">
            <a:solidFill>
              <a:schemeClr val="tx1"/>
            </a:solidFill>
          </a:endParaRPr>
        </a:p>
        <a:p>
          <a:pPr lvl="2"/>
          <a:r>
            <a:rPr lang="ja-JP" altLang="en-US" b="0">
              <a:solidFill>
                <a:schemeClr val="tx1"/>
              </a:solidFill>
              <a:effectLst/>
            </a:rPr>
            <a:t>　スキルマップの現状分析</a:t>
          </a:r>
          <a:endParaRPr lang="ja-JP" altLang="en-US" b="0">
            <a:solidFill>
              <a:schemeClr val="tx1"/>
            </a:solidFill>
          </a:endParaRPr>
        </a:p>
        <a:p>
          <a:pPr lvl="1"/>
          <a:r>
            <a:rPr lang="ja-JP" altLang="en-US" b="0">
              <a:solidFill>
                <a:schemeClr val="tx1"/>
              </a:solidFill>
              <a:effectLst/>
            </a:rPr>
            <a:t>　第</a:t>
          </a:r>
          <a:r>
            <a:rPr lang="en-US" altLang="ja-JP" b="0">
              <a:solidFill>
                <a:schemeClr val="tx1"/>
              </a:solidFill>
              <a:effectLst/>
            </a:rPr>
            <a:t>3</a:t>
          </a:r>
          <a:r>
            <a:rPr lang="ja-JP" altLang="en-US" b="0">
              <a:solidFill>
                <a:schemeClr val="tx1"/>
              </a:solidFill>
              <a:effectLst/>
            </a:rPr>
            <a:t>回（オンライン）</a:t>
          </a:r>
          <a:endParaRPr lang="ja-JP" altLang="en-US" b="0">
            <a:solidFill>
              <a:schemeClr val="tx1"/>
            </a:solidFill>
          </a:endParaRPr>
        </a:p>
        <a:p>
          <a:pPr lvl="2"/>
          <a:r>
            <a:rPr lang="ja-JP" altLang="en-US" b="0">
              <a:solidFill>
                <a:schemeClr val="tx1"/>
              </a:solidFill>
              <a:effectLst/>
            </a:rPr>
            <a:t>　新評価基準案の検討</a:t>
          </a:r>
          <a:endParaRPr lang="ja-JP" altLang="en-US" b="0">
            <a:solidFill>
              <a:schemeClr val="tx1"/>
            </a:solidFill>
          </a:endParaRPr>
        </a:p>
        <a:p>
          <a:pPr lvl="2"/>
          <a:r>
            <a:rPr lang="ja-JP" altLang="en-US" b="0">
              <a:solidFill>
                <a:schemeClr val="tx1"/>
              </a:solidFill>
              <a:effectLst/>
            </a:rPr>
            <a:t>　若手社員向け育成プログラム案の整理</a:t>
          </a:r>
          <a:endParaRPr lang="ja-JP" altLang="en-US" b="0">
            <a:solidFill>
              <a:schemeClr val="tx1"/>
            </a:solidFill>
          </a:endParaRPr>
        </a:p>
        <a:p>
          <a:pPr lvl="2"/>
          <a:r>
            <a:rPr lang="ja-JP" altLang="en-US" b="0">
              <a:solidFill>
                <a:schemeClr val="tx1"/>
              </a:solidFill>
              <a:effectLst/>
            </a:rPr>
            <a:t>　制度導入に向けたスケジュール案の作成</a:t>
          </a:r>
          <a:endParaRPr lang="ja-JP" altLang="en-US" b="0">
            <a:solidFill>
              <a:schemeClr val="tx1"/>
            </a:solidFill>
          </a:endParaRPr>
        </a:p>
        <a:p>
          <a:r>
            <a:rPr lang="ja-JP" altLang="en-US" b="0">
              <a:solidFill>
                <a:schemeClr val="tx1"/>
              </a:solidFill>
              <a:effectLst/>
            </a:rPr>
            <a:t>　・評価基準の再設計（役割・スキルに応じた評価項目の整理）</a:t>
          </a:r>
          <a:endParaRPr lang="ja-JP" altLang="en-US" b="0">
            <a:solidFill>
              <a:schemeClr val="tx1"/>
            </a:solidFill>
          </a:endParaRPr>
        </a:p>
        <a:p>
          <a:r>
            <a:rPr lang="ja-JP" altLang="en-US" b="0">
              <a:solidFill>
                <a:schemeClr val="tx1"/>
              </a:solidFill>
              <a:effectLst/>
            </a:rPr>
            <a:t>　・若手社員向けスキルアップ施策案の作成（研修案・</a:t>
          </a:r>
          <a:r>
            <a:rPr lang="en-US" altLang="ja-JP" b="0">
              <a:solidFill>
                <a:schemeClr val="tx1"/>
              </a:solidFill>
              <a:effectLst/>
            </a:rPr>
            <a:t>OJT</a:t>
          </a:r>
          <a:r>
            <a:rPr lang="ja-JP" altLang="en-US" b="0">
              <a:solidFill>
                <a:schemeClr val="tx1"/>
              </a:solidFill>
              <a:effectLst/>
            </a:rPr>
            <a:t>計画案）</a:t>
          </a:r>
          <a:endParaRPr lang="ja-JP" altLang="en-US" b="0">
            <a:solidFill>
              <a:schemeClr val="tx1"/>
            </a:solidFill>
          </a:endParaRPr>
        </a:p>
        <a:p>
          <a:r>
            <a:rPr lang="ja-JP" altLang="en-US" b="0">
              <a:solidFill>
                <a:schemeClr val="tx1"/>
              </a:solidFill>
              <a:effectLst/>
            </a:rPr>
            <a:t>　・制度運用に向けた社内説明資料の作成支援</a:t>
          </a:r>
          <a:endParaRPr lang="ja-JP" altLang="en-US" b="0">
            <a:solidFill>
              <a:schemeClr val="tx1"/>
            </a:solidFill>
          </a:endParaRPr>
        </a:p>
        <a:p>
          <a:endParaRPr lang="en-US" altLang="ja-JP" b="1">
            <a:solidFill>
              <a:schemeClr val="tx1"/>
            </a:solidFill>
          </a:endParaRPr>
        </a:p>
        <a:p>
          <a:r>
            <a:rPr lang="en-US" altLang="ja-JP" b="1">
              <a:solidFill>
                <a:schemeClr val="tx1"/>
              </a:solidFill>
            </a:rPr>
            <a:t>【</a:t>
          </a:r>
          <a:r>
            <a:rPr lang="ja-JP" altLang="en-US" b="1">
              <a:solidFill>
                <a:schemeClr val="tx1"/>
              </a:solidFill>
            </a:rPr>
            <a:t>成果</a:t>
          </a:r>
          <a:r>
            <a:rPr lang="en-US" altLang="ja-JP" b="1">
              <a:solidFill>
                <a:schemeClr val="tx1"/>
              </a:solidFill>
            </a:rPr>
            <a:t>】</a:t>
          </a:r>
        </a:p>
        <a:p>
          <a:r>
            <a:rPr lang="ja-JP" altLang="en-US">
              <a:solidFill>
                <a:schemeClr val="tx1"/>
              </a:solidFill>
              <a:effectLst/>
            </a:rPr>
            <a:t>　・現行制度の課題が明確化され、評価基準の透明性向上につながる改善案が</a:t>
          </a:r>
          <a:endParaRPr lang="en-US" altLang="ja-JP">
            <a:solidFill>
              <a:schemeClr val="tx1"/>
            </a:solidFill>
            <a:effectLst/>
          </a:endParaRPr>
        </a:p>
        <a:p>
          <a:r>
            <a:rPr lang="ja-JP" altLang="en-US">
              <a:solidFill>
                <a:schemeClr val="tx1"/>
              </a:solidFill>
              <a:effectLst/>
            </a:rPr>
            <a:t>　　提示された</a:t>
          </a:r>
          <a:endParaRPr lang="ja-JP" altLang="en-US">
            <a:solidFill>
              <a:schemeClr val="tx1"/>
            </a:solidFill>
          </a:endParaRPr>
        </a:p>
        <a:p>
          <a:r>
            <a:rPr lang="ja-JP" altLang="en-US">
              <a:solidFill>
                <a:schemeClr val="tx1"/>
              </a:solidFill>
              <a:effectLst/>
            </a:rPr>
            <a:t>　・若手社員の成長段階に応じたスキルマップが整理され、育成施策の方向性が</a:t>
          </a:r>
          <a:endParaRPr lang="en-US" altLang="ja-JP">
            <a:solidFill>
              <a:schemeClr val="tx1"/>
            </a:solidFill>
            <a:effectLst/>
          </a:endParaRPr>
        </a:p>
        <a:p>
          <a:r>
            <a:rPr lang="ja-JP" altLang="en-US">
              <a:solidFill>
                <a:schemeClr val="tx1"/>
              </a:solidFill>
              <a:effectLst/>
            </a:rPr>
            <a:t>　　明確になった</a:t>
          </a:r>
          <a:endParaRPr lang="ja-JP" altLang="en-US">
            <a:solidFill>
              <a:schemeClr val="tx1"/>
            </a:solidFill>
          </a:endParaRPr>
        </a:p>
        <a:p>
          <a:r>
            <a:rPr lang="ja-JP" altLang="en-US">
              <a:solidFill>
                <a:schemeClr val="tx1"/>
              </a:solidFill>
              <a:effectLst/>
            </a:rPr>
            <a:t>　・新評価制度の導入に向けた実行計画（スケジュール・担当区分）が整備され、</a:t>
          </a:r>
          <a:endParaRPr lang="en-US" altLang="ja-JP">
            <a:solidFill>
              <a:schemeClr val="tx1"/>
            </a:solidFill>
            <a:effectLst/>
          </a:endParaRPr>
        </a:p>
        <a:p>
          <a:r>
            <a:rPr lang="ja-JP" altLang="en-US">
              <a:solidFill>
                <a:schemeClr val="tx1"/>
              </a:solidFill>
              <a:effectLst/>
            </a:rPr>
            <a:t>　　社内での制度運用に向けた準備が進んだ</a:t>
          </a:r>
          <a:endParaRPr lang="en-US" altLang="ja-JP">
            <a:solidFill>
              <a:schemeClr val="tx1"/>
            </a:solidFill>
            <a:effectLst/>
          </a:endParaRPr>
        </a:p>
        <a:p>
          <a:r>
            <a:rPr lang="ja-JP" altLang="en-US">
              <a:solidFill>
                <a:schemeClr val="tx1"/>
              </a:solidFill>
              <a:effectLst/>
            </a:rPr>
            <a:t>　・</a:t>
          </a:r>
          <a:r>
            <a:rPr lang="ja-JP" altLang="en-US">
              <a:solidFill>
                <a:schemeClr val="tx1"/>
              </a:solidFill>
            </a:rPr>
            <a:t>今後は、副業プロ人材から提示された評価基準案をもとに、制度導入に向けた</a:t>
          </a:r>
          <a:endParaRPr lang="en-US" altLang="ja-JP">
            <a:solidFill>
              <a:schemeClr val="tx1"/>
            </a:solidFill>
          </a:endParaRPr>
        </a:p>
        <a:p>
          <a:r>
            <a:rPr lang="ja-JP" altLang="en-US">
              <a:solidFill>
                <a:schemeClr val="tx1"/>
              </a:solidFill>
            </a:rPr>
            <a:t>　　最終調整を進めていきます。</a:t>
          </a:r>
        </a:p>
        <a:p>
          <a:pPr algn="l"/>
          <a:endParaRPr kumimoji="1" lang="ja-JP" altLang="en-US" sz="1100"/>
        </a:p>
      </xdr:txBody>
    </xdr:sp>
    <xdr:clientData/>
  </xdr:twoCellAnchor>
  <xdr:twoCellAnchor>
    <xdr:from>
      <xdr:col>41</xdr:col>
      <xdr:colOff>597647</xdr:colOff>
      <xdr:row>11</xdr:row>
      <xdr:rowOff>29884</xdr:rowOff>
    </xdr:from>
    <xdr:to>
      <xdr:col>49</xdr:col>
      <xdr:colOff>478117</xdr:colOff>
      <xdr:row>41</xdr:row>
      <xdr:rowOff>104589</xdr:rowOff>
    </xdr:to>
    <xdr:sp macro="" textlink="">
      <xdr:nvSpPr>
        <xdr:cNvPr id="6" name="正方形/長方形 5">
          <a:extLst>
            <a:ext uri="{FF2B5EF4-FFF2-40B4-BE49-F238E27FC236}">
              <a16:creationId xmlns:a16="http://schemas.microsoft.com/office/drawing/2014/main" id="{6C5D0EF6-2AD0-4D05-86B6-75BC4AFA37D3}"/>
            </a:ext>
          </a:extLst>
        </xdr:cNvPr>
        <xdr:cNvSpPr/>
      </xdr:nvSpPr>
      <xdr:spPr>
        <a:xfrm>
          <a:off x="16689294" y="1897531"/>
          <a:ext cx="4781176" cy="5005293"/>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b="0">
              <a:solidFill>
                <a:schemeClr val="tx1"/>
              </a:solidFill>
            </a:rPr>
            <a:t>【</a:t>
          </a:r>
          <a:r>
            <a:rPr lang="ja-JP" altLang="en-US" b="0">
              <a:solidFill>
                <a:schemeClr val="tx1"/>
              </a:solidFill>
            </a:rPr>
            <a:t>従事業務内容</a:t>
          </a:r>
          <a:r>
            <a:rPr lang="en-US" altLang="ja-JP" b="0">
              <a:solidFill>
                <a:schemeClr val="tx1"/>
              </a:solidFill>
            </a:rPr>
            <a:t>】</a:t>
          </a:r>
        </a:p>
        <a:p>
          <a:r>
            <a:rPr lang="ja-JP" altLang="en-US">
              <a:solidFill>
                <a:schemeClr val="tx1"/>
              </a:solidFill>
            </a:rPr>
            <a:t>　副業プロ人材のデジタルマーケティング専門家により、当社の販促活動強化　</a:t>
          </a:r>
          <a:endParaRPr lang="en-US" altLang="ja-JP">
            <a:solidFill>
              <a:schemeClr val="tx1"/>
            </a:solidFill>
          </a:endParaRPr>
        </a:p>
        <a:p>
          <a:r>
            <a:rPr lang="ja-JP" altLang="en-US">
              <a:solidFill>
                <a:schemeClr val="tx1"/>
              </a:solidFill>
            </a:rPr>
            <a:t>　に向けた市場分析および販売戦略立案に従事してもらった。</a:t>
          </a:r>
          <a:endParaRPr lang="en-US" altLang="ja-JP">
            <a:solidFill>
              <a:schemeClr val="tx1"/>
            </a:solidFill>
          </a:endParaRPr>
        </a:p>
        <a:p>
          <a:r>
            <a:rPr lang="ja-JP" altLang="en-US">
              <a:solidFill>
                <a:schemeClr val="tx1"/>
              </a:solidFill>
            </a:rPr>
            <a:t>　まず、当社の既存顧客データや販売実績を基に購買傾向を分析し、競合他　</a:t>
          </a:r>
          <a:endParaRPr lang="en-US" altLang="ja-JP">
            <a:solidFill>
              <a:schemeClr val="tx1"/>
            </a:solidFill>
          </a:endParaRPr>
        </a:p>
        <a:p>
          <a:r>
            <a:rPr lang="ja-JP" altLang="en-US">
              <a:solidFill>
                <a:schemeClr val="tx1"/>
              </a:solidFill>
            </a:rPr>
            <a:t>　社の施策や市場動向を踏まえたターゲット層の再定義を行った。</a:t>
          </a:r>
          <a:endParaRPr lang="en-US" altLang="ja-JP">
            <a:solidFill>
              <a:schemeClr val="tx1"/>
            </a:solidFill>
          </a:endParaRPr>
        </a:p>
        <a:p>
          <a:r>
            <a:rPr lang="ja-JP" altLang="en-US">
              <a:solidFill>
                <a:schemeClr val="tx1"/>
              </a:solidFill>
            </a:rPr>
            <a:t>　続いて、オンライン広告の改善案や新規販路の可能性を検討し、当社の課題</a:t>
          </a:r>
          <a:endParaRPr lang="en-US" altLang="ja-JP">
            <a:solidFill>
              <a:schemeClr val="tx1"/>
            </a:solidFill>
          </a:endParaRPr>
        </a:p>
        <a:p>
          <a:r>
            <a:rPr lang="ja-JP" altLang="en-US">
              <a:solidFill>
                <a:schemeClr val="tx1"/>
              </a:solidFill>
            </a:rPr>
            <a:t>　に即した販促施策の方向性を整理した。</a:t>
          </a:r>
          <a:endParaRPr lang="en-US" altLang="ja-JP">
            <a:solidFill>
              <a:schemeClr val="tx1"/>
            </a:solidFill>
          </a:endParaRPr>
        </a:p>
        <a:p>
          <a:r>
            <a:rPr lang="ja-JP" altLang="en-US">
              <a:solidFill>
                <a:schemeClr val="tx1"/>
              </a:solidFill>
            </a:rPr>
            <a:t>　また、施策実行に向けたスケジュール案や必要な体制整備についても助言を</a:t>
          </a:r>
          <a:endParaRPr lang="en-US" altLang="ja-JP">
            <a:solidFill>
              <a:schemeClr val="tx1"/>
            </a:solidFill>
          </a:endParaRPr>
        </a:p>
        <a:p>
          <a:r>
            <a:rPr lang="ja-JP" altLang="en-US">
              <a:solidFill>
                <a:schemeClr val="tx1"/>
              </a:solidFill>
            </a:rPr>
            <a:t>　受け、社内での運用を見据えた実行計画の作成支援を受けた。</a:t>
          </a:r>
          <a:endParaRPr lang="en-US" altLang="ja-JP">
            <a:solidFill>
              <a:schemeClr val="tx1"/>
            </a:solidFill>
          </a:endParaRPr>
        </a:p>
        <a:p>
          <a:endParaRPr lang="ja-JP" altLang="en-US" b="0">
            <a:solidFill>
              <a:schemeClr val="tx1"/>
            </a:solidFill>
          </a:endParaRPr>
        </a:p>
        <a:p>
          <a:r>
            <a:rPr lang="en-US" altLang="ja-JP" b="0">
              <a:solidFill>
                <a:schemeClr val="tx1"/>
              </a:solidFill>
            </a:rPr>
            <a:t>【</a:t>
          </a:r>
          <a:r>
            <a:rPr lang="ja-JP" altLang="en-US" b="0">
              <a:solidFill>
                <a:schemeClr val="tx1"/>
              </a:solidFill>
            </a:rPr>
            <a:t>成果</a:t>
          </a:r>
          <a:r>
            <a:rPr lang="en-US" altLang="ja-JP" b="0">
              <a:solidFill>
                <a:schemeClr val="tx1"/>
              </a:solidFill>
            </a:rPr>
            <a:t>】</a:t>
          </a:r>
        </a:p>
        <a:p>
          <a:pPr algn="l"/>
          <a:r>
            <a:rPr lang="ja-JP" altLang="en-US">
              <a:solidFill>
                <a:schemeClr val="tx1"/>
              </a:solidFill>
            </a:rPr>
            <a:t>　市場分析により、当社の主要顧客層の特徴と新たに狙うべきターゲット層が</a:t>
          </a:r>
          <a:endParaRPr lang="en-US" altLang="ja-JP">
            <a:solidFill>
              <a:schemeClr val="tx1"/>
            </a:solidFill>
          </a:endParaRPr>
        </a:p>
        <a:p>
          <a:pPr algn="l"/>
          <a:r>
            <a:rPr lang="ja-JP" altLang="en-US">
              <a:solidFill>
                <a:schemeClr val="tx1"/>
              </a:solidFill>
            </a:rPr>
            <a:t>　明確化された。これに基づき、広告配信の最適化案や販促チャネルの見直し</a:t>
          </a:r>
          <a:endParaRPr lang="en-US" altLang="ja-JP">
            <a:solidFill>
              <a:schemeClr val="tx1"/>
            </a:solidFill>
          </a:endParaRPr>
        </a:p>
        <a:p>
          <a:pPr algn="l"/>
          <a:r>
            <a:rPr lang="ja-JP" altLang="en-US">
              <a:solidFill>
                <a:schemeClr val="tx1"/>
              </a:solidFill>
            </a:rPr>
            <a:t>　案が提示され、当社の販促方針が具体化した。</a:t>
          </a:r>
          <a:endParaRPr lang="en-US" altLang="ja-JP">
            <a:solidFill>
              <a:schemeClr val="tx1"/>
            </a:solidFill>
          </a:endParaRPr>
        </a:p>
        <a:p>
          <a:pPr algn="l"/>
          <a:r>
            <a:rPr lang="ja-JP" altLang="en-US">
              <a:solidFill>
                <a:schemeClr val="tx1"/>
              </a:solidFill>
            </a:rPr>
            <a:t>　また、実行可能な施策案とスケジュールが整理されたことで、今後の販路拡</a:t>
          </a:r>
          <a:endParaRPr lang="en-US" altLang="ja-JP">
            <a:solidFill>
              <a:schemeClr val="tx1"/>
            </a:solidFill>
          </a:endParaRPr>
        </a:p>
        <a:p>
          <a:pPr algn="l"/>
          <a:r>
            <a:rPr lang="ja-JP" altLang="en-US">
              <a:solidFill>
                <a:schemeClr val="tx1"/>
              </a:solidFill>
            </a:rPr>
            <a:t>　大に向けた取り組みを進めるための基盤が整備された。</a:t>
          </a:r>
          <a:endParaRPr lang="en-US" altLang="ja-JP">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自社での今後の取り組み</a:t>
          </a:r>
          <a:r>
            <a:rPr kumimoji="1" lang="en-US" altLang="ja-JP" sz="1100">
              <a:solidFill>
                <a:schemeClr val="tx1"/>
              </a:solidFill>
            </a:rPr>
            <a:t>】</a:t>
          </a:r>
        </a:p>
        <a:p>
          <a:pPr algn="l"/>
          <a:r>
            <a:rPr lang="ja-JP" altLang="en-US">
              <a:solidFill>
                <a:schemeClr val="tx1"/>
              </a:solidFill>
            </a:rPr>
            <a:t>　今後は、副業プロ人材から提示された市場分析結果と販促施策案をもとに、</a:t>
          </a:r>
          <a:endParaRPr lang="en-US" altLang="ja-JP">
            <a:solidFill>
              <a:schemeClr val="tx1"/>
            </a:solidFill>
          </a:endParaRPr>
        </a:p>
        <a:p>
          <a:pPr algn="l"/>
          <a:r>
            <a:rPr lang="ja-JP" altLang="en-US">
              <a:solidFill>
                <a:schemeClr val="tx1"/>
              </a:solidFill>
            </a:rPr>
            <a:t>　広告配信の改善や新規ターゲット層へのアプローチを段階的に実施していき</a:t>
          </a:r>
          <a:endParaRPr lang="en-US" altLang="ja-JP">
            <a:solidFill>
              <a:schemeClr val="tx1"/>
            </a:solidFill>
          </a:endParaRPr>
        </a:p>
        <a:p>
          <a:pPr algn="l"/>
          <a:r>
            <a:rPr lang="ja-JP" altLang="en-US">
              <a:solidFill>
                <a:schemeClr val="tx1"/>
              </a:solidFill>
            </a:rPr>
            <a:t>　ます。</a:t>
          </a:r>
          <a:endParaRPr lang="en-US" altLang="ja-JP">
            <a:solidFill>
              <a:schemeClr val="tx1"/>
            </a:solidFill>
          </a:endParaRPr>
        </a:p>
        <a:p>
          <a:pPr algn="l"/>
          <a:r>
            <a:rPr lang="ja-JP" altLang="en-US">
              <a:solidFill>
                <a:schemeClr val="tx1"/>
              </a:solidFill>
            </a:rPr>
            <a:t>　また、施策の効果検証を行いながら内容を見直し、継続的に販促活動の最適</a:t>
          </a:r>
          <a:endParaRPr lang="en-US" altLang="ja-JP">
            <a:solidFill>
              <a:schemeClr val="tx1"/>
            </a:solidFill>
          </a:endParaRPr>
        </a:p>
        <a:p>
          <a:pPr algn="l"/>
          <a:r>
            <a:rPr lang="ja-JP" altLang="en-US">
              <a:solidFill>
                <a:schemeClr val="tx1"/>
              </a:solidFill>
            </a:rPr>
            <a:t>　化を図っていきます。</a:t>
          </a:r>
          <a:endParaRPr kumimoji="1" lang="ja-JP" alt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82176</xdr:colOff>
      <xdr:row>2</xdr:row>
      <xdr:rowOff>52294</xdr:rowOff>
    </xdr:from>
    <xdr:to>
      <xdr:col>15</xdr:col>
      <xdr:colOff>298823</xdr:colOff>
      <xdr:row>47</xdr:row>
      <xdr:rowOff>194236</xdr:rowOff>
    </xdr:to>
    <xdr:sp macro="" textlink="">
      <xdr:nvSpPr>
        <xdr:cNvPr id="2" name="右中かっこ 1">
          <a:extLst>
            <a:ext uri="{FF2B5EF4-FFF2-40B4-BE49-F238E27FC236}">
              <a16:creationId xmlns:a16="http://schemas.microsoft.com/office/drawing/2014/main" id="{ADD07DE8-2D1D-44BF-9325-95B8B8878DCB}"/>
            </a:ext>
          </a:extLst>
        </xdr:cNvPr>
        <xdr:cNvSpPr/>
      </xdr:nvSpPr>
      <xdr:spPr>
        <a:xfrm>
          <a:off x="6170705" y="537882"/>
          <a:ext cx="216647" cy="9263530"/>
        </a:xfrm>
        <a:prstGeom prst="rightBrace">
          <a:avLst>
            <a:gd name="adj1" fmla="val 8333"/>
            <a:gd name="adj2" fmla="val 48471"/>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119528</xdr:colOff>
      <xdr:row>15</xdr:row>
      <xdr:rowOff>246529</xdr:rowOff>
    </xdr:from>
    <xdr:to>
      <xdr:col>9</xdr:col>
      <xdr:colOff>119529</xdr:colOff>
      <xdr:row>16</xdr:row>
      <xdr:rowOff>254001</xdr:rowOff>
    </xdr:to>
    <xdr:sp macro="" textlink="">
      <xdr:nvSpPr>
        <xdr:cNvPr id="2" name="楕円 1">
          <a:extLst>
            <a:ext uri="{FF2B5EF4-FFF2-40B4-BE49-F238E27FC236}">
              <a16:creationId xmlns:a16="http://schemas.microsoft.com/office/drawing/2014/main" id="{B3500854-C405-65EF-99D0-25AD6D6DB1E2}"/>
            </a:ext>
          </a:extLst>
        </xdr:cNvPr>
        <xdr:cNvSpPr/>
      </xdr:nvSpPr>
      <xdr:spPr>
        <a:xfrm>
          <a:off x="6484469" y="3795058"/>
          <a:ext cx="612589" cy="3884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70222</xdr:colOff>
      <xdr:row>34</xdr:row>
      <xdr:rowOff>70223</xdr:rowOff>
    </xdr:from>
    <xdr:to>
      <xdr:col>9</xdr:col>
      <xdr:colOff>70223</xdr:colOff>
      <xdr:row>35</xdr:row>
      <xdr:rowOff>204695</xdr:rowOff>
    </xdr:to>
    <xdr:sp macro="" textlink="">
      <xdr:nvSpPr>
        <xdr:cNvPr id="4" name="楕円 3">
          <a:extLst>
            <a:ext uri="{FF2B5EF4-FFF2-40B4-BE49-F238E27FC236}">
              <a16:creationId xmlns:a16="http://schemas.microsoft.com/office/drawing/2014/main" id="{36F69E80-FE3B-4E01-8743-C3B257ED2876}"/>
            </a:ext>
          </a:extLst>
        </xdr:cNvPr>
        <xdr:cNvSpPr/>
      </xdr:nvSpPr>
      <xdr:spPr>
        <a:xfrm>
          <a:off x="6435163" y="8564282"/>
          <a:ext cx="612589" cy="388472"/>
        </a:xfrm>
        <a:prstGeom prst="ellipse">
          <a:avLst/>
        </a:prstGeom>
        <a:no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204692</xdr:colOff>
      <xdr:row>15</xdr:row>
      <xdr:rowOff>354106</xdr:rowOff>
    </xdr:from>
    <xdr:to>
      <xdr:col>13</xdr:col>
      <xdr:colOff>204693</xdr:colOff>
      <xdr:row>17</xdr:row>
      <xdr:rowOff>32872</xdr:rowOff>
    </xdr:to>
    <xdr:sp macro="" textlink="">
      <xdr:nvSpPr>
        <xdr:cNvPr id="5" name="楕円 4">
          <a:extLst>
            <a:ext uri="{FF2B5EF4-FFF2-40B4-BE49-F238E27FC236}">
              <a16:creationId xmlns:a16="http://schemas.microsoft.com/office/drawing/2014/main" id="{E81EC2C8-6714-4F78-B68B-E0B803F8C2BB}"/>
            </a:ext>
          </a:extLst>
        </xdr:cNvPr>
        <xdr:cNvSpPr/>
      </xdr:nvSpPr>
      <xdr:spPr>
        <a:xfrm>
          <a:off x="9229163" y="3902635"/>
          <a:ext cx="612589" cy="38847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200210</xdr:colOff>
      <xdr:row>17</xdr:row>
      <xdr:rowOff>50799</xdr:rowOff>
    </xdr:from>
    <xdr:to>
      <xdr:col>9</xdr:col>
      <xdr:colOff>80681</xdr:colOff>
      <xdr:row>20</xdr:row>
      <xdr:rowOff>245034</xdr:rowOff>
    </xdr:to>
    <xdr:sp macro="" textlink="">
      <xdr:nvSpPr>
        <xdr:cNvPr id="6" name="楕円 5">
          <a:extLst>
            <a:ext uri="{FF2B5EF4-FFF2-40B4-BE49-F238E27FC236}">
              <a16:creationId xmlns:a16="http://schemas.microsoft.com/office/drawing/2014/main" id="{B5CBE347-10A7-4266-8C1A-FB02C9AD49E7}"/>
            </a:ext>
          </a:extLst>
        </xdr:cNvPr>
        <xdr:cNvSpPr/>
      </xdr:nvSpPr>
      <xdr:spPr>
        <a:xfrm>
          <a:off x="6565151" y="4309034"/>
          <a:ext cx="493059" cy="1105647"/>
        </a:xfrm>
        <a:prstGeom prst="ellipse">
          <a:avLst/>
        </a:prstGeom>
        <a:no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454210</xdr:colOff>
      <xdr:row>33</xdr:row>
      <xdr:rowOff>200212</xdr:rowOff>
    </xdr:from>
    <xdr:to>
      <xdr:col>12</xdr:col>
      <xdr:colOff>0</xdr:colOff>
      <xdr:row>35</xdr:row>
      <xdr:rowOff>22411</xdr:rowOff>
    </xdr:to>
    <xdr:sp macro="" textlink="">
      <xdr:nvSpPr>
        <xdr:cNvPr id="7" name="楕円 6">
          <a:extLst>
            <a:ext uri="{FF2B5EF4-FFF2-40B4-BE49-F238E27FC236}">
              <a16:creationId xmlns:a16="http://schemas.microsoft.com/office/drawing/2014/main" id="{24337815-F742-4779-83BA-56CD3676097E}"/>
            </a:ext>
          </a:extLst>
        </xdr:cNvPr>
        <xdr:cNvSpPr/>
      </xdr:nvSpPr>
      <xdr:spPr>
        <a:xfrm>
          <a:off x="9164916" y="8447741"/>
          <a:ext cx="367555" cy="322729"/>
        </a:xfrm>
        <a:prstGeom prst="ellipse">
          <a:avLst/>
        </a:prstGeom>
        <a:no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61256</xdr:colOff>
      <xdr:row>15</xdr:row>
      <xdr:rowOff>106081</xdr:rowOff>
    </xdr:from>
    <xdr:to>
      <xdr:col>10</xdr:col>
      <xdr:colOff>554315</xdr:colOff>
      <xdr:row>18</xdr:row>
      <xdr:rowOff>210669</xdr:rowOff>
    </xdr:to>
    <xdr:sp macro="" textlink="">
      <xdr:nvSpPr>
        <xdr:cNvPr id="8" name="楕円 7">
          <a:extLst>
            <a:ext uri="{FF2B5EF4-FFF2-40B4-BE49-F238E27FC236}">
              <a16:creationId xmlns:a16="http://schemas.microsoft.com/office/drawing/2014/main" id="{FE337F35-8E1A-4E62-A4FA-57D9823CF385}"/>
            </a:ext>
          </a:extLst>
        </xdr:cNvPr>
        <xdr:cNvSpPr/>
      </xdr:nvSpPr>
      <xdr:spPr>
        <a:xfrm>
          <a:off x="8159374" y="3654610"/>
          <a:ext cx="493059" cy="1105647"/>
        </a:xfrm>
        <a:prstGeom prst="ellipse">
          <a:avLst/>
        </a:prstGeom>
        <a:no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307786</xdr:colOff>
      <xdr:row>12</xdr:row>
      <xdr:rowOff>246529</xdr:rowOff>
    </xdr:from>
    <xdr:to>
      <xdr:col>11</xdr:col>
      <xdr:colOff>22412</xdr:colOff>
      <xdr:row>15</xdr:row>
      <xdr:rowOff>106081</xdr:rowOff>
    </xdr:to>
    <xdr:cxnSp macro="">
      <xdr:nvCxnSpPr>
        <xdr:cNvPr id="10" name="直線コネクタ 9">
          <a:extLst>
            <a:ext uri="{FF2B5EF4-FFF2-40B4-BE49-F238E27FC236}">
              <a16:creationId xmlns:a16="http://schemas.microsoft.com/office/drawing/2014/main" id="{32DE5034-1FB3-A843-EA8C-F0F6CA3208ED}"/>
            </a:ext>
          </a:extLst>
        </xdr:cNvPr>
        <xdr:cNvCxnSpPr>
          <a:endCxn id="8" idx="0"/>
        </xdr:cNvCxnSpPr>
      </xdr:nvCxnSpPr>
      <xdr:spPr>
        <a:xfrm flipH="1">
          <a:off x="8405904" y="3115235"/>
          <a:ext cx="327214" cy="539375"/>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587185</xdr:colOff>
      <xdr:row>13</xdr:row>
      <xdr:rowOff>152399</xdr:rowOff>
    </xdr:from>
    <xdr:to>
      <xdr:col>13</xdr:col>
      <xdr:colOff>301811</xdr:colOff>
      <xdr:row>15</xdr:row>
      <xdr:rowOff>333186</xdr:rowOff>
    </xdr:to>
    <xdr:cxnSp macro="">
      <xdr:nvCxnSpPr>
        <xdr:cNvPr id="12" name="直線コネクタ 11">
          <a:extLst>
            <a:ext uri="{FF2B5EF4-FFF2-40B4-BE49-F238E27FC236}">
              <a16:creationId xmlns:a16="http://schemas.microsoft.com/office/drawing/2014/main" id="{E93C8518-1EE1-4A45-AFE6-069E633CEF59}"/>
            </a:ext>
          </a:extLst>
        </xdr:cNvPr>
        <xdr:cNvCxnSpPr/>
      </xdr:nvCxnSpPr>
      <xdr:spPr>
        <a:xfrm flipH="1">
          <a:off x="10119656" y="3342340"/>
          <a:ext cx="327214" cy="53937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679821</xdr:colOff>
      <xdr:row>32</xdr:row>
      <xdr:rowOff>201706</xdr:rowOff>
    </xdr:from>
    <xdr:to>
      <xdr:col>12</xdr:col>
      <xdr:colOff>82176</xdr:colOff>
      <xdr:row>33</xdr:row>
      <xdr:rowOff>194233</xdr:rowOff>
    </xdr:to>
    <xdr:cxnSp macro="">
      <xdr:nvCxnSpPr>
        <xdr:cNvPr id="13" name="直線コネクタ 12">
          <a:extLst>
            <a:ext uri="{FF2B5EF4-FFF2-40B4-BE49-F238E27FC236}">
              <a16:creationId xmlns:a16="http://schemas.microsoft.com/office/drawing/2014/main" id="{7A5D0568-2F45-4F49-8C9B-892F4DFD9A43}"/>
            </a:ext>
          </a:extLst>
        </xdr:cNvPr>
        <xdr:cNvCxnSpPr/>
      </xdr:nvCxnSpPr>
      <xdr:spPr>
        <a:xfrm flipH="1">
          <a:off x="9390527" y="8105588"/>
          <a:ext cx="224120" cy="336174"/>
        </a:xfrm>
        <a:prstGeom prst="line">
          <a:avLst/>
        </a:prstGeom>
        <a:ln w="127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3B1B-DEF5-45EF-8763-A50A642821F1}">
  <dimension ref="A1:S33"/>
  <sheetViews>
    <sheetView showGridLines="0" tabSelected="1" view="pageBreakPreview" topLeftCell="A22" zoomScale="130" zoomScaleNormal="100" zoomScaleSheetLayoutView="130" workbookViewId="0">
      <selection activeCell="B16" sqref="B16:L16"/>
    </sheetView>
  </sheetViews>
  <sheetFormatPr defaultRowHeight="13" x14ac:dyDescent="0.2"/>
  <cols>
    <col min="1" max="1" width="6.90625" customWidth="1"/>
    <col min="2" max="2" width="5.453125" customWidth="1"/>
    <col min="3" max="3" width="8.7265625" customWidth="1"/>
    <col min="4" max="4" width="7.54296875" customWidth="1"/>
    <col min="5" max="5" width="6.7265625" customWidth="1"/>
    <col min="6" max="6" width="5.08984375" customWidth="1"/>
    <col min="7" max="7" width="9.54296875" customWidth="1"/>
    <col min="8" max="8" width="5.1796875" customWidth="1"/>
    <col min="9" max="9" width="5.90625" customWidth="1"/>
    <col min="10" max="10" width="4.26953125" customWidth="1"/>
    <col min="11" max="11" width="6.36328125" customWidth="1"/>
    <col min="12" max="12" width="4.08984375" customWidth="1"/>
    <col min="13" max="13" width="3" customWidth="1"/>
    <col min="15" max="15" width="10.7265625" customWidth="1"/>
  </cols>
  <sheetData>
    <row r="1" spans="1:19" x14ac:dyDescent="0.2">
      <c r="A1" s="47" t="s">
        <v>27</v>
      </c>
      <c r="B1" s="136"/>
      <c r="C1" t="s">
        <v>157</v>
      </c>
      <c r="D1" s="136"/>
      <c r="E1" t="s">
        <v>153</v>
      </c>
      <c r="N1" t="s">
        <v>302</v>
      </c>
    </row>
    <row r="2" spans="1:19" ht="22.5" customHeight="1" x14ac:dyDescent="0.2">
      <c r="A2" s="183" t="s">
        <v>158</v>
      </c>
      <c r="B2" s="183"/>
      <c r="C2" s="183"/>
      <c r="D2" s="183"/>
      <c r="E2" s="183"/>
      <c r="F2" s="183"/>
      <c r="G2" s="183"/>
      <c r="H2" s="183"/>
      <c r="I2" s="183"/>
      <c r="J2" s="183"/>
      <c r="K2" s="183"/>
      <c r="L2" s="183"/>
      <c r="M2" s="183"/>
      <c r="N2" t="s">
        <v>303</v>
      </c>
    </row>
    <row r="3" spans="1:19" x14ac:dyDescent="0.2">
      <c r="A3" s="211"/>
      <c r="B3" s="211"/>
      <c r="C3" s="211"/>
      <c r="D3" s="211"/>
      <c r="E3" s="211"/>
      <c r="F3" s="211"/>
      <c r="G3" s="211"/>
      <c r="H3" s="211"/>
      <c r="I3" s="211"/>
      <c r="J3" s="211"/>
      <c r="K3" s="211"/>
      <c r="L3" s="211"/>
      <c r="M3" s="211"/>
      <c r="N3" s="151" t="s">
        <v>313</v>
      </c>
    </row>
    <row r="4" spans="1:19" x14ac:dyDescent="0.2">
      <c r="A4" s="180" t="s">
        <v>152</v>
      </c>
      <c r="B4" s="184" t="s">
        <v>150</v>
      </c>
      <c r="C4" s="185"/>
      <c r="D4" s="186"/>
      <c r="E4" s="187"/>
      <c r="F4" s="187"/>
      <c r="G4" s="187"/>
      <c r="H4" s="187"/>
      <c r="I4" s="187"/>
      <c r="J4" s="187"/>
      <c r="K4" s="187"/>
      <c r="L4" s="188"/>
      <c r="N4" s="174" t="s">
        <v>304</v>
      </c>
      <c r="O4" s="149" t="s">
        <v>305</v>
      </c>
      <c r="P4" s="177" t="s">
        <v>309</v>
      </c>
      <c r="Q4" s="178"/>
      <c r="R4" s="178"/>
      <c r="S4" s="179"/>
    </row>
    <row r="5" spans="1:19" x14ac:dyDescent="0.2">
      <c r="A5" s="181"/>
      <c r="B5" s="185" t="s">
        <v>151</v>
      </c>
      <c r="C5" s="185"/>
      <c r="D5" s="186"/>
      <c r="E5" s="187"/>
      <c r="F5" s="187"/>
      <c r="G5" s="187"/>
      <c r="H5" s="187"/>
      <c r="I5" s="187"/>
      <c r="J5" s="187"/>
      <c r="K5" s="187"/>
      <c r="L5" s="188"/>
      <c r="N5" s="175"/>
      <c r="O5" s="149" t="s">
        <v>306</v>
      </c>
      <c r="P5" s="177" t="s">
        <v>310</v>
      </c>
      <c r="Q5" s="178"/>
      <c r="R5" s="178"/>
      <c r="S5" s="179"/>
    </row>
    <row r="6" spans="1:19" x14ac:dyDescent="0.2">
      <c r="A6" s="181"/>
      <c r="B6" s="192" t="s">
        <v>247</v>
      </c>
      <c r="C6" s="193"/>
      <c r="D6" s="186"/>
      <c r="E6" s="187"/>
      <c r="F6" s="187"/>
      <c r="G6" s="187"/>
      <c r="H6" s="187"/>
      <c r="I6" s="187"/>
      <c r="J6" s="187"/>
      <c r="K6" s="187"/>
      <c r="L6" s="188"/>
      <c r="N6" s="175"/>
      <c r="O6" s="149" t="s">
        <v>307</v>
      </c>
      <c r="P6" s="177" t="s">
        <v>311</v>
      </c>
      <c r="Q6" s="178"/>
      <c r="R6" s="178"/>
      <c r="S6" s="179"/>
    </row>
    <row r="7" spans="1:19" x14ac:dyDescent="0.2">
      <c r="A7" s="182"/>
      <c r="B7" s="184" t="s">
        <v>248</v>
      </c>
      <c r="C7" s="185"/>
      <c r="D7" s="189"/>
      <c r="E7" s="190"/>
      <c r="F7" s="190"/>
      <c r="G7" s="190"/>
      <c r="H7" s="190"/>
      <c r="I7" s="190"/>
      <c r="J7" s="190"/>
      <c r="K7" s="190"/>
      <c r="L7" s="191"/>
      <c r="N7" s="176"/>
      <c r="O7" s="149" t="s">
        <v>308</v>
      </c>
      <c r="P7" s="177" t="s">
        <v>312</v>
      </c>
      <c r="Q7" s="178"/>
      <c r="R7" s="178"/>
      <c r="S7" s="179"/>
    </row>
    <row r="8" spans="1:19" x14ac:dyDescent="0.2">
      <c r="A8" s="226"/>
      <c r="B8" s="226"/>
      <c r="C8" s="226"/>
      <c r="D8" s="226"/>
      <c r="E8" s="226"/>
      <c r="F8" s="226"/>
      <c r="G8" s="226"/>
      <c r="H8" s="226"/>
      <c r="I8" s="226"/>
      <c r="J8" s="226"/>
      <c r="K8" s="226"/>
      <c r="L8" s="226"/>
      <c r="M8" s="226"/>
    </row>
    <row r="9" spans="1:19" ht="14" customHeight="1" x14ac:dyDescent="0.2">
      <c r="A9" s="194" t="s">
        <v>163</v>
      </c>
      <c r="B9" s="201" t="s">
        <v>145</v>
      </c>
      <c r="C9" s="202"/>
      <c r="D9" s="48" t="s">
        <v>27</v>
      </c>
      <c r="E9" s="131"/>
      <c r="F9" s="50" t="s">
        <v>157</v>
      </c>
      <c r="G9" s="131"/>
      <c r="H9" s="50" t="s">
        <v>159</v>
      </c>
      <c r="I9" s="131"/>
      <c r="J9" s="50" t="s">
        <v>42</v>
      </c>
      <c r="K9" s="131"/>
      <c r="L9" s="51" t="s">
        <v>41</v>
      </c>
      <c r="N9" t="s">
        <v>314</v>
      </c>
    </row>
    <row r="10" spans="1:19" ht="164.5" customHeight="1" x14ac:dyDescent="0.2">
      <c r="A10" s="195"/>
      <c r="B10" s="198" t="s">
        <v>318</v>
      </c>
      <c r="C10" s="199"/>
      <c r="D10" s="199"/>
      <c r="E10" s="199"/>
      <c r="F10" s="199"/>
      <c r="G10" s="199"/>
      <c r="H10" s="199"/>
      <c r="I10" s="199"/>
      <c r="J10" s="199"/>
      <c r="K10" s="199"/>
      <c r="L10" s="200"/>
      <c r="N10" t="s">
        <v>315</v>
      </c>
    </row>
    <row r="11" spans="1:19" x14ac:dyDescent="0.2">
      <c r="A11" s="195"/>
      <c r="B11" s="197" t="s">
        <v>146</v>
      </c>
      <c r="C11" s="197"/>
      <c r="D11" s="84" t="s">
        <v>27</v>
      </c>
      <c r="E11" s="132"/>
      <c r="F11" s="86" t="s">
        <v>157</v>
      </c>
      <c r="G11" s="137"/>
      <c r="H11" s="94" t="s">
        <v>159</v>
      </c>
      <c r="I11" s="137"/>
      <c r="J11" s="94" t="s">
        <v>260</v>
      </c>
      <c r="K11" s="137"/>
      <c r="L11" s="123" t="s">
        <v>41</v>
      </c>
      <c r="N11" t="s">
        <v>317</v>
      </c>
    </row>
    <row r="12" spans="1:19" ht="13" customHeight="1" x14ac:dyDescent="0.2">
      <c r="A12" s="196"/>
      <c r="B12" s="197" t="s">
        <v>147</v>
      </c>
      <c r="C12" s="197"/>
      <c r="D12" s="88" t="s">
        <v>148</v>
      </c>
      <c r="E12" s="138"/>
      <c r="F12" s="139" t="s">
        <v>149</v>
      </c>
      <c r="G12" s="197" t="s">
        <v>277</v>
      </c>
      <c r="H12" s="197"/>
      <c r="I12" s="203"/>
      <c r="J12" s="204"/>
      <c r="K12" s="205"/>
      <c r="L12" s="87" t="s">
        <v>276</v>
      </c>
    </row>
    <row r="13" spans="1:19" x14ac:dyDescent="0.2">
      <c r="A13" s="211"/>
      <c r="B13" s="211"/>
      <c r="C13" s="211"/>
      <c r="D13" s="211"/>
      <c r="E13" s="211"/>
      <c r="F13" s="211"/>
      <c r="G13" s="211"/>
      <c r="H13" s="211"/>
      <c r="I13" s="211"/>
      <c r="J13" s="211"/>
      <c r="K13" s="211"/>
      <c r="L13" s="211"/>
      <c r="M13" s="211"/>
    </row>
    <row r="14" spans="1:19" x14ac:dyDescent="0.2">
      <c r="A14" t="s">
        <v>160</v>
      </c>
    </row>
    <row r="15" spans="1:19" ht="13" customHeight="1" x14ac:dyDescent="0.2">
      <c r="A15" s="216" t="s">
        <v>236</v>
      </c>
      <c r="B15" s="201" t="s">
        <v>237</v>
      </c>
      <c r="C15" s="202"/>
      <c r="D15" s="48" t="s">
        <v>27</v>
      </c>
      <c r="E15" s="131"/>
      <c r="F15" s="50" t="s">
        <v>157</v>
      </c>
      <c r="G15" s="131"/>
      <c r="H15" s="50" t="s">
        <v>159</v>
      </c>
      <c r="I15" s="131"/>
      <c r="J15" s="50" t="s">
        <v>42</v>
      </c>
      <c r="K15" s="131"/>
      <c r="L15" s="51" t="s">
        <v>41</v>
      </c>
    </row>
    <row r="16" spans="1:19" ht="64" customHeight="1" x14ac:dyDescent="0.2">
      <c r="A16" s="217"/>
      <c r="B16" s="220" t="s">
        <v>283</v>
      </c>
      <c r="C16" s="221"/>
      <c r="D16" s="221"/>
      <c r="E16" s="221"/>
      <c r="F16" s="221"/>
      <c r="G16" s="221"/>
      <c r="H16" s="221"/>
      <c r="I16" s="221"/>
      <c r="J16" s="221"/>
      <c r="K16" s="221"/>
      <c r="L16" s="222"/>
    </row>
    <row r="17" spans="1:14" x14ac:dyDescent="0.2">
      <c r="A17" s="217"/>
      <c r="B17" s="219" t="s">
        <v>161</v>
      </c>
      <c r="C17" s="219"/>
      <c r="D17" s="84" t="s">
        <v>27</v>
      </c>
      <c r="E17" s="132"/>
      <c r="F17" s="85" t="s">
        <v>157</v>
      </c>
      <c r="G17" s="137"/>
      <c r="H17" s="122" t="s">
        <v>159</v>
      </c>
      <c r="I17" s="137"/>
      <c r="J17" s="94" t="s">
        <v>42</v>
      </c>
      <c r="K17" s="137"/>
      <c r="L17" s="123" t="s">
        <v>41</v>
      </c>
    </row>
    <row r="18" spans="1:14" ht="15.5" customHeight="1" x14ac:dyDescent="0.2">
      <c r="A18" s="218"/>
      <c r="B18" s="219" t="s">
        <v>147</v>
      </c>
      <c r="C18" s="219"/>
      <c r="D18" s="88" t="s">
        <v>148</v>
      </c>
      <c r="E18" s="138"/>
      <c r="F18" s="85" t="s">
        <v>149</v>
      </c>
      <c r="G18" s="223" t="s">
        <v>278</v>
      </c>
      <c r="H18" s="224"/>
      <c r="I18" s="214"/>
      <c r="J18" s="215"/>
      <c r="K18" s="215"/>
      <c r="L18" s="87" t="s">
        <v>276</v>
      </c>
    </row>
    <row r="19" spans="1:14" ht="15.5" customHeight="1" x14ac:dyDescent="0.2">
      <c r="A19" s="225"/>
      <c r="B19" s="225"/>
      <c r="C19" s="225"/>
      <c r="D19" s="225"/>
      <c r="E19" s="225"/>
      <c r="F19" s="225"/>
      <c r="G19" s="225"/>
      <c r="H19" s="225"/>
      <c r="I19" s="225"/>
      <c r="J19" s="225"/>
      <c r="K19" s="225"/>
      <c r="L19" s="225"/>
      <c r="M19" s="225"/>
    </row>
    <row r="20" spans="1:14" x14ac:dyDescent="0.2">
      <c r="A20" t="s">
        <v>160</v>
      </c>
    </row>
    <row r="21" spans="1:14" ht="13" customHeight="1" x14ac:dyDescent="0.2">
      <c r="A21" s="227" t="s">
        <v>229</v>
      </c>
      <c r="B21" s="202" t="s">
        <v>230</v>
      </c>
      <c r="C21" s="202"/>
      <c r="D21" s="48" t="s">
        <v>27</v>
      </c>
      <c r="E21" s="131"/>
      <c r="F21" s="49" t="s">
        <v>157</v>
      </c>
      <c r="G21" s="131"/>
      <c r="H21" s="49" t="s">
        <v>159</v>
      </c>
      <c r="I21" s="131"/>
      <c r="J21" s="50" t="s">
        <v>42</v>
      </c>
      <c r="K21" s="131"/>
      <c r="L21" s="51" t="s">
        <v>41</v>
      </c>
    </row>
    <row r="22" spans="1:14" ht="38" customHeight="1" x14ac:dyDescent="0.2">
      <c r="A22" s="228"/>
      <c r="B22" s="220" t="s">
        <v>282</v>
      </c>
      <c r="C22" s="221"/>
      <c r="D22" s="221"/>
      <c r="E22" s="221"/>
      <c r="F22" s="221"/>
      <c r="G22" s="221"/>
      <c r="H22" s="221"/>
      <c r="I22" s="221"/>
      <c r="J22" s="221"/>
      <c r="K22" s="221"/>
      <c r="L22" s="222"/>
    </row>
    <row r="23" spans="1:14" x14ac:dyDescent="0.2">
      <c r="A23" s="228"/>
      <c r="B23" s="230" t="s">
        <v>231</v>
      </c>
      <c r="C23" s="230"/>
      <c r="D23" s="84" t="s">
        <v>27</v>
      </c>
      <c r="E23" s="132"/>
      <c r="F23" s="85" t="s">
        <v>157</v>
      </c>
      <c r="G23" s="132"/>
      <c r="H23" s="85" t="s">
        <v>159</v>
      </c>
      <c r="I23" s="132"/>
      <c r="J23" s="86" t="s">
        <v>42</v>
      </c>
      <c r="K23" s="132"/>
      <c r="L23" s="87" t="s">
        <v>41</v>
      </c>
    </row>
    <row r="24" spans="1:14" ht="15.5" customHeight="1" x14ac:dyDescent="0.2">
      <c r="A24" s="229"/>
      <c r="B24" s="230" t="s">
        <v>147</v>
      </c>
      <c r="C24" s="230"/>
      <c r="D24" s="88" t="s">
        <v>148</v>
      </c>
      <c r="E24" s="138"/>
      <c r="F24" s="90" t="s">
        <v>149</v>
      </c>
      <c r="G24" s="231"/>
      <c r="H24" s="232"/>
      <c r="I24" s="232"/>
      <c r="J24" s="232"/>
      <c r="K24" s="232"/>
      <c r="L24" s="232"/>
    </row>
    <row r="25" spans="1:14" ht="15.5" customHeight="1" x14ac:dyDescent="0.2">
      <c r="A25" s="225"/>
      <c r="B25" s="225"/>
      <c r="C25" s="225"/>
      <c r="D25" s="225"/>
      <c r="E25" s="225"/>
      <c r="F25" s="225"/>
      <c r="G25" s="225"/>
      <c r="H25" s="225"/>
      <c r="I25" s="225"/>
      <c r="J25" s="225"/>
      <c r="K25" s="225"/>
      <c r="L25" s="225"/>
      <c r="M25" s="225"/>
      <c r="N25" t="s">
        <v>316</v>
      </c>
    </row>
    <row r="26" spans="1:14" ht="13" customHeight="1" x14ac:dyDescent="0.2">
      <c r="A26" s="233" t="s">
        <v>232</v>
      </c>
      <c r="B26" s="202" t="s">
        <v>233</v>
      </c>
      <c r="C26" s="202"/>
      <c r="D26" s="48" t="s">
        <v>27</v>
      </c>
      <c r="E26" s="131"/>
      <c r="F26" s="49" t="s">
        <v>157</v>
      </c>
      <c r="G26" s="131"/>
      <c r="H26" s="49" t="s">
        <v>159</v>
      </c>
      <c r="I26" s="131"/>
      <c r="J26" s="50" t="s">
        <v>42</v>
      </c>
      <c r="K26" s="131"/>
      <c r="L26" s="51" t="s">
        <v>41</v>
      </c>
    </row>
    <row r="27" spans="1:14" ht="102.5" customHeight="1" x14ac:dyDescent="0.2">
      <c r="A27" s="234"/>
      <c r="B27" s="220" t="s">
        <v>319</v>
      </c>
      <c r="C27" s="221"/>
      <c r="D27" s="221"/>
      <c r="E27" s="221"/>
      <c r="F27" s="221"/>
      <c r="G27" s="221"/>
      <c r="H27" s="221"/>
      <c r="I27" s="221"/>
      <c r="J27" s="221"/>
      <c r="K27" s="221"/>
      <c r="L27" s="222"/>
    </row>
    <row r="28" spans="1:14" x14ac:dyDescent="0.2">
      <c r="A28" s="234"/>
      <c r="B28" s="206" t="s">
        <v>279</v>
      </c>
      <c r="C28" s="206"/>
      <c r="D28" s="84" t="s">
        <v>27</v>
      </c>
      <c r="E28" s="132"/>
      <c r="F28" s="85" t="s">
        <v>157</v>
      </c>
      <c r="G28" s="132"/>
      <c r="H28" s="85" t="s">
        <v>159</v>
      </c>
      <c r="I28" s="132"/>
      <c r="J28" s="86" t="s">
        <v>42</v>
      </c>
      <c r="K28" s="132"/>
      <c r="L28" s="87" t="s">
        <v>41</v>
      </c>
    </row>
    <row r="29" spans="1:14" ht="13" customHeight="1" x14ac:dyDescent="0.2">
      <c r="A29" s="235"/>
      <c r="B29" s="206" t="s">
        <v>147</v>
      </c>
      <c r="C29" s="206"/>
      <c r="D29" s="88" t="s">
        <v>148</v>
      </c>
      <c r="E29" s="138"/>
      <c r="F29" s="89" t="s">
        <v>149</v>
      </c>
      <c r="G29" s="212" t="s">
        <v>280</v>
      </c>
      <c r="H29" s="213"/>
      <c r="I29" s="214"/>
      <c r="J29" s="215"/>
      <c r="K29" s="215"/>
      <c r="L29" s="87" t="s">
        <v>276</v>
      </c>
    </row>
    <row r="30" spans="1:14" x14ac:dyDescent="0.2">
      <c r="A30" s="211"/>
      <c r="B30" s="211"/>
      <c r="C30" s="211"/>
      <c r="D30" s="211"/>
      <c r="E30" s="211"/>
      <c r="F30" s="211"/>
      <c r="G30" s="211"/>
      <c r="H30" s="211"/>
      <c r="I30" s="211"/>
      <c r="J30" s="211"/>
      <c r="K30" s="211"/>
      <c r="L30" s="211"/>
      <c r="M30" s="211"/>
    </row>
    <row r="31" spans="1:14" x14ac:dyDescent="0.2">
      <c r="A31" s="207" t="s">
        <v>162</v>
      </c>
      <c r="B31" s="202" t="s">
        <v>164</v>
      </c>
      <c r="C31" s="202"/>
      <c r="D31" s="48" t="s">
        <v>27</v>
      </c>
      <c r="E31" s="131"/>
      <c r="F31" s="49" t="s">
        <v>157</v>
      </c>
      <c r="G31" s="131"/>
      <c r="H31" s="49" t="s">
        <v>159</v>
      </c>
      <c r="I31" s="131"/>
      <c r="J31" s="50" t="s">
        <v>42</v>
      </c>
      <c r="K31" s="131"/>
      <c r="L31" s="51" t="s">
        <v>301</v>
      </c>
    </row>
    <row r="32" spans="1:14" ht="42.5" customHeight="1" x14ac:dyDescent="0.2">
      <c r="A32" s="208"/>
      <c r="B32" s="198" t="s">
        <v>284</v>
      </c>
      <c r="C32" s="209"/>
      <c r="D32" s="209"/>
      <c r="E32" s="209"/>
      <c r="F32" s="209"/>
      <c r="G32" s="209"/>
      <c r="H32" s="209"/>
      <c r="I32" s="209"/>
      <c r="J32" s="209"/>
      <c r="K32" s="209"/>
      <c r="L32" s="210"/>
    </row>
    <row r="33" spans="1:13" x14ac:dyDescent="0.2">
      <c r="A33" s="211"/>
      <c r="B33" s="211"/>
      <c r="C33" s="211"/>
      <c r="D33" s="211"/>
      <c r="E33" s="211"/>
      <c r="F33" s="211"/>
      <c r="G33" s="211"/>
      <c r="H33" s="211"/>
      <c r="I33" s="211"/>
      <c r="J33" s="211"/>
      <c r="K33" s="211"/>
      <c r="L33" s="211"/>
      <c r="M33" s="211"/>
    </row>
  </sheetData>
  <mergeCells count="52">
    <mergeCell ref="A33:M33"/>
    <mergeCell ref="A19:M19"/>
    <mergeCell ref="A13:M13"/>
    <mergeCell ref="A8:M8"/>
    <mergeCell ref="A3:M3"/>
    <mergeCell ref="A21:A24"/>
    <mergeCell ref="B22:L22"/>
    <mergeCell ref="B24:C24"/>
    <mergeCell ref="G24:L24"/>
    <mergeCell ref="A26:A29"/>
    <mergeCell ref="B27:L27"/>
    <mergeCell ref="B29:C29"/>
    <mergeCell ref="A25:M25"/>
    <mergeCell ref="B18:C18"/>
    <mergeCell ref="B21:C21"/>
    <mergeCell ref="B23:C23"/>
    <mergeCell ref="A15:A18"/>
    <mergeCell ref="B17:C17"/>
    <mergeCell ref="B26:C26"/>
    <mergeCell ref="B15:C15"/>
    <mergeCell ref="B16:L16"/>
    <mergeCell ref="G18:H18"/>
    <mergeCell ref="I18:K18"/>
    <mergeCell ref="B28:C28"/>
    <mergeCell ref="B31:C31"/>
    <mergeCell ref="A31:A32"/>
    <mergeCell ref="B32:L32"/>
    <mergeCell ref="A30:M30"/>
    <mergeCell ref="G29:H29"/>
    <mergeCell ref="I29:K29"/>
    <mergeCell ref="A9:A12"/>
    <mergeCell ref="B11:C11"/>
    <mergeCell ref="B12:C12"/>
    <mergeCell ref="B10:L10"/>
    <mergeCell ref="B9:C9"/>
    <mergeCell ref="G12:H12"/>
    <mergeCell ref="I12:K12"/>
    <mergeCell ref="A4:A7"/>
    <mergeCell ref="A2:M2"/>
    <mergeCell ref="B4:C4"/>
    <mergeCell ref="B5:C5"/>
    <mergeCell ref="B7:C7"/>
    <mergeCell ref="D4:L4"/>
    <mergeCell ref="D5:L5"/>
    <mergeCell ref="D7:L7"/>
    <mergeCell ref="B6:C6"/>
    <mergeCell ref="D6:L6"/>
    <mergeCell ref="N4:N7"/>
    <mergeCell ref="P4:S4"/>
    <mergeCell ref="P5:S5"/>
    <mergeCell ref="P6:S6"/>
    <mergeCell ref="P7:S7"/>
  </mergeCells>
  <phoneticPr fontId="1"/>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76200</xdr:colOff>
                    <xdr:row>9</xdr:row>
                    <xdr:rowOff>266700</xdr:rowOff>
                  </from>
                  <to>
                    <xdr:col>1</xdr:col>
                    <xdr:colOff>285750</xdr:colOff>
                    <xdr:row>9</xdr:row>
                    <xdr:rowOff>508000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82550</xdr:colOff>
                    <xdr:row>9</xdr:row>
                    <xdr:rowOff>444500</xdr:rowOff>
                  </from>
                  <to>
                    <xdr:col>1</xdr:col>
                    <xdr:colOff>266700</xdr:colOff>
                    <xdr:row>9</xdr:row>
                    <xdr:rowOff>654050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82550</xdr:colOff>
                    <xdr:row>9</xdr:row>
                    <xdr:rowOff>596900</xdr:rowOff>
                  </from>
                  <to>
                    <xdr:col>1</xdr:col>
                    <xdr:colOff>304800</xdr:colOff>
                    <xdr:row>9</xdr:row>
                    <xdr:rowOff>806450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82550</xdr:colOff>
                    <xdr:row>9</xdr:row>
                    <xdr:rowOff>444500</xdr:rowOff>
                  </from>
                  <to>
                    <xdr:col>2</xdr:col>
                    <xdr:colOff>196850</xdr:colOff>
                    <xdr:row>9</xdr:row>
                    <xdr:rowOff>654050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88900</xdr:colOff>
                    <xdr:row>9</xdr:row>
                    <xdr:rowOff>755650</xdr:rowOff>
                  </from>
                  <to>
                    <xdr:col>1</xdr:col>
                    <xdr:colOff>311150</xdr:colOff>
                    <xdr:row>9</xdr:row>
                    <xdr:rowOff>965200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xdr:col>
                    <xdr:colOff>88900</xdr:colOff>
                    <xdr:row>9</xdr:row>
                    <xdr:rowOff>1193800</xdr:rowOff>
                  </from>
                  <to>
                    <xdr:col>1</xdr:col>
                    <xdr:colOff>311150</xdr:colOff>
                    <xdr:row>9</xdr:row>
                    <xdr:rowOff>1403350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xdr:col>
                    <xdr:colOff>88900</xdr:colOff>
                    <xdr:row>9</xdr:row>
                    <xdr:rowOff>1358900</xdr:rowOff>
                  </from>
                  <to>
                    <xdr:col>1</xdr:col>
                    <xdr:colOff>311150</xdr:colOff>
                    <xdr:row>9</xdr:row>
                    <xdr:rowOff>1568450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xdr:col>
                    <xdr:colOff>88900</xdr:colOff>
                    <xdr:row>9</xdr:row>
                    <xdr:rowOff>1524000</xdr:rowOff>
                  </from>
                  <to>
                    <xdr:col>1</xdr:col>
                    <xdr:colOff>311150</xdr:colOff>
                    <xdr:row>9</xdr:row>
                    <xdr:rowOff>1733550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xdr:col>
                    <xdr:colOff>88900</xdr:colOff>
                    <xdr:row>9</xdr:row>
                    <xdr:rowOff>1689100</xdr:rowOff>
                  </from>
                  <to>
                    <xdr:col>1</xdr:col>
                    <xdr:colOff>311150</xdr:colOff>
                    <xdr:row>9</xdr:row>
                    <xdr:rowOff>1898650</xdr:rowOff>
                  </to>
                </anchor>
              </controlPr>
            </control>
          </mc:Choice>
        </mc:AlternateContent>
        <mc:AlternateContent xmlns:mc="http://schemas.openxmlformats.org/markup-compatibility/2006">
          <mc:Choice Requires="x14">
            <control shapeId="22539" r:id="rId13" name="Check Box 11">
              <controlPr defaultSize="0" autoFill="0" autoLine="0" autoPict="0">
                <anchor moveWithCells="1">
                  <from>
                    <xdr:col>1</xdr:col>
                    <xdr:colOff>101600</xdr:colOff>
                    <xdr:row>15</xdr:row>
                    <xdr:rowOff>285750</xdr:rowOff>
                  </from>
                  <to>
                    <xdr:col>1</xdr:col>
                    <xdr:colOff>323850</xdr:colOff>
                    <xdr:row>15</xdr:row>
                    <xdr:rowOff>495300</xdr:rowOff>
                  </to>
                </anchor>
              </controlPr>
            </control>
          </mc:Choice>
        </mc:AlternateContent>
        <mc:AlternateContent xmlns:mc="http://schemas.openxmlformats.org/markup-compatibility/2006">
          <mc:Choice Requires="x14">
            <control shapeId="22540" r:id="rId14" name="Check Box 12">
              <controlPr defaultSize="0" autoFill="0" autoLine="0" autoPict="0">
                <anchor moveWithCells="1">
                  <from>
                    <xdr:col>1</xdr:col>
                    <xdr:colOff>101600</xdr:colOff>
                    <xdr:row>15</xdr:row>
                    <xdr:rowOff>457200</xdr:rowOff>
                  </from>
                  <to>
                    <xdr:col>1</xdr:col>
                    <xdr:colOff>323850</xdr:colOff>
                    <xdr:row>15</xdr:row>
                    <xdr:rowOff>666750</xdr:rowOff>
                  </to>
                </anchor>
              </controlPr>
            </control>
          </mc:Choice>
        </mc:AlternateContent>
        <mc:AlternateContent xmlns:mc="http://schemas.openxmlformats.org/markup-compatibility/2006">
          <mc:Choice Requires="x14">
            <control shapeId="22541" r:id="rId15" name="Check Box 13">
              <controlPr defaultSize="0" autoFill="0" autoLine="0" autoPict="0">
                <anchor moveWithCells="1">
                  <from>
                    <xdr:col>1</xdr:col>
                    <xdr:colOff>107950</xdr:colOff>
                    <xdr:row>15</xdr:row>
                    <xdr:rowOff>615950</xdr:rowOff>
                  </from>
                  <to>
                    <xdr:col>1</xdr:col>
                    <xdr:colOff>330200</xdr:colOff>
                    <xdr:row>16</xdr:row>
                    <xdr:rowOff>12700</xdr:rowOff>
                  </to>
                </anchor>
              </controlPr>
            </control>
          </mc:Choice>
        </mc:AlternateContent>
        <mc:AlternateContent xmlns:mc="http://schemas.openxmlformats.org/markup-compatibility/2006">
          <mc:Choice Requires="x14">
            <control shapeId="22542" r:id="rId16" name="Check Box 14">
              <controlPr defaultSize="0" autoFill="0" autoLine="0" autoPict="0">
                <anchor moveWithCells="1">
                  <from>
                    <xdr:col>1</xdr:col>
                    <xdr:colOff>114300</xdr:colOff>
                    <xdr:row>21</xdr:row>
                    <xdr:rowOff>285750</xdr:rowOff>
                  </from>
                  <to>
                    <xdr:col>1</xdr:col>
                    <xdr:colOff>336550</xdr:colOff>
                    <xdr:row>22</xdr:row>
                    <xdr:rowOff>12700</xdr:rowOff>
                  </to>
                </anchor>
              </controlPr>
            </control>
          </mc:Choice>
        </mc:AlternateContent>
        <mc:AlternateContent xmlns:mc="http://schemas.openxmlformats.org/markup-compatibility/2006">
          <mc:Choice Requires="x14">
            <control shapeId="22543" r:id="rId17" name="Check Box 15">
              <controlPr defaultSize="0" autoFill="0" autoLine="0" autoPict="0">
                <anchor moveWithCells="1">
                  <from>
                    <xdr:col>1</xdr:col>
                    <xdr:colOff>101600</xdr:colOff>
                    <xdr:row>26</xdr:row>
                    <xdr:rowOff>273050</xdr:rowOff>
                  </from>
                  <to>
                    <xdr:col>1</xdr:col>
                    <xdr:colOff>323850</xdr:colOff>
                    <xdr:row>26</xdr:row>
                    <xdr:rowOff>488950</xdr:rowOff>
                  </to>
                </anchor>
              </controlPr>
            </control>
          </mc:Choice>
        </mc:AlternateContent>
        <mc:AlternateContent xmlns:mc="http://schemas.openxmlformats.org/markup-compatibility/2006">
          <mc:Choice Requires="x14">
            <control shapeId="22544" r:id="rId18" name="Check Box 16">
              <controlPr defaultSize="0" autoFill="0" autoLine="0" autoPict="0">
                <anchor moveWithCells="1">
                  <from>
                    <xdr:col>1</xdr:col>
                    <xdr:colOff>107950</xdr:colOff>
                    <xdr:row>26</xdr:row>
                    <xdr:rowOff>444500</xdr:rowOff>
                  </from>
                  <to>
                    <xdr:col>1</xdr:col>
                    <xdr:colOff>330200</xdr:colOff>
                    <xdr:row>26</xdr:row>
                    <xdr:rowOff>660400</xdr:rowOff>
                  </to>
                </anchor>
              </controlPr>
            </control>
          </mc:Choice>
        </mc:AlternateContent>
        <mc:AlternateContent xmlns:mc="http://schemas.openxmlformats.org/markup-compatibility/2006">
          <mc:Choice Requires="x14">
            <control shapeId="22546" r:id="rId19" name="Check Box 18">
              <controlPr defaultSize="0" autoFill="0" autoLine="0" autoPict="0">
                <anchor moveWithCells="1">
                  <from>
                    <xdr:col>1</xdr:col>
                    <xdr:colOff>114300</xdr:colOff>
                    <xdr:row>26</xdr:row>
                    <xdr:rowOff>615950</xdr:rowOff>
                  </from>
                  <to>
                    <xdr:col>1</xdr:col>
                    <xdr:colOff>336550</xdr:colOff>
                    <xdr:row>26</xdr:row>
                    <xdr:rowOff>831850</xdr:rowOff>
                  </to>
                </anchor>
              </controlPr>
            </control>
          </mc:Choice>
        </mc:AlternateContent>
        <mc:AlternateContent xmlns:mc="http://schemas.openxmlformats.org/markup-compatibility/2006">
          <mc:Choice Requires="x14">
            <control shapeId="22547" r:id="rId20" name="Check Box 19">
              <controlPr defaultSize="0" autoFill="0" autoLine="0" autoPict="0">
                <anchor moveWithCells="1">
                  <from>
                    <xdr:col>1</xdr:col>
                    <xdr:colOff>114300</xdr:colOff>
                    <xdr:row>26</xdr:row>
                    <xdr:rowOff>1041400</xdr:rowOff>
                  </from>
                  <to>
                    <xdr:col>1</xdr:col>
                    <xdr:colOff>336550</xdr:colOff>
                    <xdr:row>26</xdr:row>
                    <xdr:rowOff>1257300</xdr:rowOff>
                  </to>
                </anchor>
              </controlPr>
            </control>
          </mc:Choice>
        </mc:AlternateContent>
        <mc:AlternateContent xmlns:mc="http://schemas.openxmlformats.org/markup-compatibility/2006">
          <mc:Choice Requires="x14">
            <control shapeId="22549" r:id="rId21" name="Check Box 21">
              <controlPr defaultSize="0" autoFill="0" autoLine="0" autoPict="0">
                <anchor moveWithCells="1">
                  <from>
                    <xdr:col>1</xdr:col>
                    <xdr:colOff>114300</xdr:colOff>
                    <xdr:row>31</xdr:row>
                    <xdr:rowOff>285750</xdr:rowOff>
                  </from>
                  <to>
                    <xdr:col>1</xdr:col>
                    <xdr:colOff>336550</xdr:colOff>
                    <xdr:row>31</xdr:row>
                    <xdr:rowOff>501650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47B04-A2C9-4F52-8009-2661A5FA902F}">
  <sheetPr>
    <tabColor theme="2"/>
  </sheetPr>
  <dimension ref="A1:H42"/>
  <sheetViews>
    <sheetView showGridLines="0" view="pageBreakPreview" topLeftCell="A2" zoomScaleNormal="76" zoomScaleSheetLayoutView="100" workbookViewId="0">
      <selection activeCell="B29" sqref="B29:C33"/>
    </sheetView>
  </sheetViews>
  <sheetFormatPr defaultRowHeight="14" x14ac:dyDescent="0.2"/>
  <cols>
    <col min="1" max="1" width="2.08984375" style="27" customWidth="1"/>
    <col min="2" max="2" width="45.36328125" style="27" customWidth="1"/>
    <col min="3" max="3" width="44.6328125" style="27" customWidth="1"/>
    <col min="4" max="4" width="1" style="27" customWidth="1"/>
  </cols>
  <sheetData>
    <row r="1" spans="1:8" ht="19" customHeight="1" x14ac:dyDescent="0.2">
      <c r="B1" s="381" t="s">
        <v>294</v>
      </c>
      <c r="C1" s="381"/>
      <c r="E1" t="s">
        <v>320</v>
      </c>
    </row>
    <row r="2" spans="1:8" ht="19" customHeight="1" x14ac:dyDescent="0.2">
      <c r="B2" s="347"/>
      <c r="C2" s="348"/>
    </row>
    <row r="3" spans="1:8" ht="19" customHeight="1" x14ac:dyDescent="0.2">
      <c r="B3" s="236" t="s">
        <v>238</v>
      </c>
      <c r="C3" s="237"/>
    </row>
    <row r="4" spans="1:8" ht="23" customHeight="1" x14ac:dyDescent="0.2">
      <c r="B4" s="236" t="str">
        <f>"令和 " &amp; 申請情報一覧!E21 &amp; " 年 " &amp; 申請情報一覧!I21 &amp; " 月 " &amp; 申請情報一覧!K21 &amp;  " 日 "</f>
        <v xml:space="preserve">令和  年  月  日 </v>
      </c>
      <c r="C4" s="237"/>
    </row>
    <row r="5" spans="1:8" x14ac:dyDescent="0.2">
      <c r="B5" s="340"/>
      <c r="C5" s="341"/>
    </row>
    <row r="6" spans="1:8" ht="14" customHeight="1" x14ac:dyDescent="0.2">
      <c r="B6" s="340"/>
      <c r="C6" s="341"/>
    </row>
    <row r="7" spans="1:8" ht="23" customHeight="1" x14ac:dyDescent="0.2">
      <c r="B7" s="242" t="s">
        <v>144</v>
      </c>
      <c r="C7" s="243"/>
    </row>
    <row r="8" spans="1:8" x14ac:dyDescent="0.2">
      <c r="B8" s="340"/>
      <c r="C8" s="341"/>
    </row>
    <row r="9" spans="1:8" ht="24.5" customHeight="1" x14ac:dyDescent="0.2">
      <c r="B9" s="340"/>
      <c r="C9" s="341"/>
    </row>
    <row r="10" spans="1:8" ht="17" customHeight="1" x14ac:dyDescent="0.2">
      <c r="A10" s="119"/>
      <c r="B10" s="120" t="s">
        <v>272</v>
      </c>
      <c r="C10" s="77" t="str">
        <f>"　" &amp;申請情報一覧!D4</f>
        <v>　</v>
      </c>
      <c r="H10" s="52"/>
    </row>
    <row r="11" spans="1:8" ht="21" customHeight="1" x14ac:dyDescent="0.2">
      <c r="A11" s="119"/>
      <c r="B11" s="34" t="s">
        <v>273</v>
      </c>
      <c r="C11" s="77" t="str">
        <f>"　" &amp;申請情報一覧!D5</f>
        <v>　</v>
      </c>
    </row>
    <row r="12" spans="1:8" ht="20" customHeight="1" x14ac:dyDescent="0.2">
      <c r="A12" s="119"/>
      <c r="B12" s="34" t="s">
        <v>270</v>
      </c>
      <c r="C12" s="77" t="str">
        <f>"　" &amp;申請情報一覧!D6 &amp; " " &amp; 申請情報一覧!D7</f>
        <v xml:space="preserve">　 </v>
      </c>
    </row>
    <row r="13" spans="1:8" x14ac:dyDescent="0.2">
      <c r="A13" s="77"/>
      <c r="B13" s="340"/>
      <c r="C13" s="341"/>
    </row>
    <row r="14" spans="1:8" ht="23" customHeight="1" x14ac:dyDescent="0.2">
      <c r="B14" s="340"/>
      <c r="C14" s="341"/>
    </row>
    <row r="15" spans="1:8" ht="17.5" customHeight="1" x14ac:dyDescent="0.2">
      <c r="B15" s="242" t="s">
        <v>137</v>
      </c>
      <c r="C15" s="243"/>
    </row>
    <row r="16" spans="1:8" ht="16" customHeight="1" x14ac:dyDescent="0.2">
      <c r="B16" s="242" t="s">
        <v>267</v>
      </c>
      <c r="C16" s="243"/>
    </row>
    <row r="17" spans="2:8" s="27" customFormat="1" ht="20.5" customHeight="1" x14ac:dyDescent="0.2">
      <c r="B17" s="242" t="str">
        <f>"  令和 "&amp;申請情報一覧!E11&amp;" 年 "&amp;申請情報一覧!I11&amp;" 月 "&amp;申請情報一覧!K11&amp;" 日付け 産支第"&amp;申請情報一覧!E12&amp;"号で交付決定通知のあった令和8年度(2026年"</f>
        <v xml:space="preserve">  令和  年  月  日付け 産支第号で交付決定通知のあった令和8年度(2026年</v>
      </c>
      <c r="C17" s="243"/>
      <c r="E17"/>
      <c r="F17"/>
      <c r="G17"/>
      <c r="H17"/>
    </row>
    <row r="18" spans="2:8" s="27" customFormat="1" ht="19.5" customHeight="1" x14ac:dyDescent="0.2">
      <c r="B18" s="240" t="s">
        <v>264</v>
      </c>
      <c r="C18" s="241"/>
      <c r="E18"/>
      <c r="F18"/>
      <c r="G18"/>
      <c r="H18"/>
    </row>
    <row r="19" spans="2:8" s="27" customFormat="1" ht="20.5" customHeight="1" x14ac:dyDescent="0.2">
      <c r="B19" s="242" t="s">
        <v>265</v>
      </c>
      <c r="C19" s="243"/>
      <c r="E19"/>
      <c r="F19"/>
      <c r="G19"/>
      <c r="H19"/>
    </row>
    <row r="20" spans="2:8" s="27" customFormat="1" ht="20.5" customHeight="1" x14ac:dyDescent="0.2">
      <c r="B20" s="242" t="s">
        <v>266</v>
      </c>
      <c r="C20" s="243"/>
      <c r="E20"/>
      <c r="F20"/>
      <c r="G20"/>
      <c r="H20"/>
    </row>
    <row r="21" spans="2:8" s="27" customFormat="1" x14ac:dyDescent="0.2">
      <c r="B21" s="242"/>
      <c r="C21" s="243"/>
      <c r="E21"/>
      <c r="F21"/>
      <c r="G21"/>
      <c r="H21"/>
    </row>
    <row r="22" spans="2:8" s="27" customFormat="1" ht="24" customHeight="1" x14ac:dyDescent="0.2">
      <c r="B22" s="340"/>
      <c r="C22" s="341"/>
      <c r="E22"/>
      <c r="F22"/>
      <c r="G22"/>
      <c r="H22"/>
    </row>
    <row r="23" spans="2:8" s="27" customFormat="1" ht="19" customHeight="1" x14ac:dyDescent="0.2">
      <c r="B23" s="242" t="s">
        <v>234</v>
      </c>
      <c r="C23" s="243"/>
      <c r="E23"/>
      <c r="F23"/>
      <c r="G23"/>
      <c r="H23"/>
    </row>
    <row r="24" spans="2:8" s="27" customFormat="1" ht="22" customHeight="1" x14ac:dyDescent="0.2">
      <c r="B24" s="379"/>
      <c r="C24" s="380"/>
      <c r="E24"/>
      <c r="F24"/>
      <c r="G24"/>
      <c r="H24"/>
    </row>
    <row r="25" spans="2:8" s="27" customFormat="1" ht="20" customHeight="1" x14ac:dyDescent="0.2">
      <c r="B25" s="379"/>
      <c r="C25" s="380"/>
      <c r="E25"/>
      <c r="F25"/>
      <c r="G25"/>
      <c r="H25"/>
    </row>
    <row r="26" spans="2:8" s="27" customFormat="1" ht="18.5" customHeight="1" x14ac:dyDescent="0.2">
      <c r="B26" s="379"/>
      <c r="C26" s="380"/>
      <c r="E26"/>
      <c r="F26"/>
      <c r="G26"/>
      <c r="H26"/>
    </row>
    <row r="27" spans="2:8" s="27" customFormat="1" ht="23" customHeight="1" x14ac:dyDescent="0.2">
      <c r="B27" s="242"/>
      <c r="C27" s="243"/>
      <c r="E27"/>
      <c r="F27"/>
      <c r="G27"/>
      <c r="H27"/>
    </row>
    <row r="28" spans="2:8" s="27" customFormat="1" ht="28.5" customHeight="1" x14ac:dyDescent="0.2">
      <c r="B28" s="76" t="s">
        <v>235</v>
      </c>
      <c r="C28" s="118"/>
      <c r="D28" s="76"/>
      <c r="E28"/>
      <c r="F28" t="s">
        <v>323</v>
      </c>
      <c r="G28"/>
      <c r="H28"/>
    </row>
    <row r="29" spans="2:8" s="27" customFormat="1" x14ac:dyDescent="0.2">
      <c r="B29" s="379"/>
      <c r="C29" s="380"/>
      <c r="E29"/>
      <c r="F29"/>
      <c r="G29"/>
      <c r="H29"/>
    </row>
    <row r="30" spans="2:8" s="27" customFormat="1" x14ac:dyDescent="0.2">
      <c r="B30" s="379"/>
      <c r="C30" s="380"/>
      <c r="E30"/>
      <c r="F30"/>
      <c r="G30"/>
      <c r="H30"/>
    </row>
    <row r="31" spans="2:8" s="27" customFormat="1" x14ac:dyDescent="0.2">
      <c r="B31" s="379"/>
      <c r="C31" s="380"/>
      <c r="E31"/>
      <c r="F31"/>
      <c r="G31"/>
      <c r="H31"/>
    </row>
    <row r="32" spans="2:8" s="27" customFormat="1" x14ac:dyDescent="0.2">
      <c r="B32" s="379"/>
      <c r="C32" s="380"/>
      <c r="E32"/>
      <c r="F32"/>
      <c r="G32"/>
      <c r="H32"/>
    </row>
    <row r="33" spans="2:8" s="27" customFormat="1" x14ac:dyDescent="0.2">
      <c r="B33" s="379"/>
      <c r="C33" s="380"/>
      <c r="E33"/>
      <c r="F33"/>
      <c r="G33"/>
      <c r="H33"/>
    </row>
    <row r="34" spans="2:8" s="27" customFormat="1" x14ac:dyDescent="0.2">
      <c r="B34" s="92"/>
      <c r="C34" s="93"/>
      <c r="E34"/>
      <c r="F34"/>
      <c r="G34"/>
      <c r="H34"/>
    </row>
    <row r="35" spans="2:8" s="27" customFormat="1" ht="15" customHeight="1" x14ac:dyDescent="0.2">
      <c r="B35" s="76"/>
      <c r="C35" s="77"/>
      <c r="E35"/>
      <c r="F35"/>
      <c r="G35"/>
      <c r="H35"/>
    </row>
    <row r="36" spans="2:8" s="27" customFormat="1" ht="14.5" customHeight="1" x14ac:dyDescent="0.2">
      <c r="B36" s="76"/>
      <c r="C36" s="77"/>
      <c r="E36"/>
      <c r="F36"/>
      <c r="G36"/>
      <c r="H36"/>
    </row>
    <row r="37" spans="2:8" s="27" customFormat="1" ht="14.5" customHeight="1" x14ac:dyDescent="0.2">
      <c r="B37" s="76"/>
      <c r="C37" s="77"/>
      <c r="E37"/>
      <c r="F37"/>
      <c r="G37"/>
      <c r="H37"/>
    </row>
    <row r="38" spans="2:8" s="27" customFormat="1" ht="14.5" customHeight="1" x14ac:dyDescent="0.2">
      <c r="B38" s="76"/>
      <c r="C38" s="77"/>
      <c r="E38"/>
      <c r="F38"/>
      <c r="G38"/>
      <c r="H38"/>
    </row>
    <row r="39" spans="2:8" s="27" customFormat="1" x14ac:dyDescent="0.2">
      <c r="B39" s="76"/>
      <c r="C39" s="77"/>
      <c r="E39"/>
      <c r="F39"/>
      <c r="G39"/>
      <c r="H39"/>
    </row>
    <row r="40" spans="2:8" s="27" customFormat="1" x14ac:dyDescent="0.2">
      <c r="B40" s="76"/>
      <c r="C40" s="77"/>
      <c r="E40"/>
      <c r="F40"/>
      <c r="G40"/>
      <c r="H40"/>
    </row>
    <row r="41" spans="2:8" x14ac:dyDescent="0.2">
      <c r="B41" s="76"/>
      <c r="C41" s="77"/>
    </row>
    <row r="42" spans="2:8" x14ac:dyDescent="0.2">
      <c r="B42" s="81"/>
      <c r="C42" s="83"/>
    </row>
  </sheetData>
  <mergeCells count="23">
    <mergeCell ref="B6:C6"/>
    <mergeCell ref="B1:C1"/>
    <mergeCell ref="B2:C2"/>
    <mergeCell ref="B3:C3"/>
    <mergeCell ref="B4:C4"/>
    <mergeCell ref="B5:C5"/>
    <mergeCell ref="B21:C21"/>
    <mergeCell ref="B7:C7"/>
    <mergeCell ref="B8:C8"/>
    <mergeCell ref="B9:C9"/>
    <mergeCell ref="B13:C13"/>
    <mergeCell ref="B14:C14"/>
    <mergeCell ref="B15:C15"/>
    <mergeCell ref="B16:C16"/>
    <mergeCell ref="B17:C17"/>
    <mergeCell ref="B18:C18"/>
    <mergeCell ref="B19:C19"/>
    <mergeCell ref="B20:C20"/>
    <mergeCell ref="B29:C33"/>
    <mergeCell ref="B22:C22"/>
    <mergeCell ref="B23:C23"/>
    <mergeCell ref="B27:C27"/>
    <mergeCell ref="B24:C26"/>
  </mergeCells>
  <phoneticPr fontId="1"/>
  <conditionalFormatting sqref="B24:C26 B29:C33">
    <cfRule type="containsBlanks" dxfId="14" priority="1">
      <formula>LEN(TRIM(B24))=0</formula>
    </cfRule>
  </conditionalFormatting>
  <pageMargins left="0.7" right="0.7" top="0.75" bottom="0.75" header="0.3" footer="0.3"/>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AF5C-C08E-4F78-BC06-838271B0798E}">
  <sheetPr>
    <tabColor rgb="FFFFC000"/>
  </sheetPr>
  <dimension ref="A1:H42"/>
  <sheetViews>
    <sheetView showGridLines="0" view="pageBreakPreview" zoomScale="115" zoomScaleNormal="76" zoomScaleSheetLayoutView="115" workbookViewId="0">
      <selection activeCell="C10" sqref="C10"/>
    </sheetView>
  </sheetViews>
  <sheetFormatPr defaultRowHeight="14" x14ac:dyDescent="0.2"/>
  <cols>
    <col min="1" max="1" width="5.6328125" style="27" customWidth="1"/>
    <col min="2" max="2" width="45.36328125" style="27" customWidth="1"/>
    <col min="3" max="3" width="44.90625" style="27" customWidth="1"/>
    <col min="4" max="4" width="1" style="27" customWidth="1"/>
  </cols>
  <sheetData>
    <row r="1" spans="1:8" ht="38" customHeight="1" x14ac:dyDescent="0.2">
      <c r="B1" s="346" t="s">
        <v>295</v>
      </c>
      <c r="C1" s="346"/>
      <c r="E1" t="s">
        <v>338</v>
      </c>
    </row>
    <row r="2" spans="1:8" ht="19" customHeight="1" x14ac:dyDescent="0.2">
      <c r="B2" s="347"/>
      <c r="C2" s="348"/>
    </row>
    <row r="3" spans="1:8" ht="19" customHeight="1" x14ac:dyDescent="0.2">
      <c r="B3" s="236" t="s">
        <v>238</v>
      </c>
      <c r="C3" s="237"/>
    </row>
    <row r="4" spans="1:8" ht="23" customHeight="1" x14ac:dyDescent="0.2">
      <c r="B4" s="236" t="str">
        <f>"令和 " &amp; 申請情報一覧!E26 &amp; " 年 " &amp; 申請情報一覧!I26 &amp; " 月 " &amp; 申請情報一覧!K26 &amp;  " 日 "</f>
        <v xml:space="preserve">令和  年  月  日 </v>
      </c>
      <c r="C4" s="237"/>
    </row>
    <row r="5" spans="1:8" x14ac:dyDescent="0.2">
      <c r="B5" s="340"/>
      <c r="C5" s="341"/>
    </row>
    <row r="6" spans="1:8" ht="14" customHeight="1" x14ac:dyDescent="0.2">
      <c r="B6" s="340"/>
      <c r="C6" s="341"/>
    </row>
    <row r="7" spans="1:8" ht="23" customHeight="1" x14ac:dyDescent="0.2">
      <c r="B7" s="242" t="s">
        <v>144</v>
      </c>
      <c r="C7" s="243"/>
    </row>
    <row r="8" spans="1:8" x14ac:dyDescent="0.2">
      <c r="B8" s="340"/>
      <c r="C8" s="341"/>
    </row>
    <row r="9" spans="1:8" ht="24.5" customHeight="1" x14ac:dyDescent="0.2">
      <c r="B9" s="340"/>
      <c r="C9" s="341"/>
    </row>
    <row r="10" spans="1:8" ht="17" customHeight="1" x14ac:dyDescent="0.2">
      <c r="A10" s="119"/>
      <c r="B10" s="120" t="s">
        <v>272</v>
      </c>
      <c r="C10" s="160" t="str">
        <f>"　" &amp;申請情報一覧!D4</f>
        <v>　</v>
      </c>
      <c r="H10" s="52"/>
    </row>
    <row r="11" spans="1:8" ht="21" customHeight="1" x14ac:dyDescent="0.2">
      <c r="A11" s="119"/>
      <c r="B11" s="34" t="s">
        <v>299</v>
      </c>
      <c r="C11" s="160" t="str">
        <f>"　" &amp;申請情報一覧!D5</f>
        <v>　</v>
      </c>
    </row>
    <row r="12" spans="1:8" ht="20" customHeight="1" x14ac:dyDescent="0.2">
      <c r="A12" s="119"/>
      <c r="B12" s="34" t="s">
        <v>270</v>
      </c>
      <c r="C12" s="160" t="str">
        <f>"　" &amp;申請情報一覧!D6 &amp; " " &amp; 申請情報一覧!D7</f>
        <v xml:space="preserve">　 </v>
      </c>
    </row>
    <row r="13" spans="1:8" x14ac:dyDescent="0.2">
      <c r="A13" s="77"/>
      <c r="B13" s="340"/>
      <c r="C13" s="341"/>
    </row>
    <row r="14" spans="1:8" ht="23" customHeight="1" x14ac:dyDescent="0.2">
      <c r="B14" s="340"/>
      <c r="C14" s="341"/>
    </row>
    <row r="15" spans="1:8" ht="17.5" customHeight="1" x14ac:dyDescent="0.2">
      <c r="B15" s="242" t="s">
        <v>137</v>
      </c>
      <c r="C15" s="243"/>
    </row>
    <row r="16" spans="1:8" ht="16" customHeight="1" x14ac:dyDescent="0.2">
      <c r="B16" s="242" t="s">
        <v>165</v>
      </c>
      <c r="C16" s="243"/>
    </row>
    <row r="17" spans="2:8" s="27" customFormat="1" ht="20.5" customHeight="1" x14ac:dyDescent="0.2">
      <c r="B17" s="242" t="str">
        <f>" 　" &amp;"令和 "&amp;申請情報一覧!E11&amp;" 年 "&amp;申請情報一覧!I11&amp;" 月 "&amp;申請情報一覧!K11&amp;" 日付け 産支第"&amp;申請情報一覧!E12&amp;"号の交付決定通知に基づき、令和８年度（２"</f>
        <v xml:space="preserve"> 　令和  年  月  日付け 産支第号の交付決定通知に基づき、令和８年度（２</v>
      </c>
      <c r="C17" s="243"/>
      <c r="E17"/>
      <c r="F17"/>
      <c r="G17"/>
      <c r="H17"/>
    </row>
    <row r="18" spans="2:8" s="27" customFormat="1" ht="19.5" customHeight="1" x14ac:dyDescent="0.2">
      <c r="B18" s="240" t="s">
        <v>298</v>
      </c>
      <c r="C18" s="241"/>
      <c r="E18"/>
      <c r="F18"/>
      <c r="G18"/>
      <c r="H18"/>
    </row>
    <row r="19" spans="2:8" s="27" customFormat="1" ht="20.5" customHeight="1" x14ac:dyDescent="0.2">
      <c r="B19" s="242" t="s">
        <v>297</v>
      </c>
      <c r="C19" s="243"/>
      <c r="E19"/>
      <c r="F19"/>
      <c r="G19"/>
      <c r="H19"/>
    </row>
    <row r="20" spans="2:8" s="27" customFormat="1" ht="20.5" customHeight="1" x14ac:dyDescent="0.2">
      <c r="B20" s="242" t="s">
        <v>296</v>
      </c>
      <c r="C20" s="243"/>
      <c r="E20"/>
      <c r="F20"/>
      <c r="G20"/>
      <c r="H20"/>
    </row>
    <row r="21" spans="2:8" s="27" customFormat="1" x14ac:dyDescent="0.2">
      <c r="B21" s="242"/>
      <c r="C21" s="243"/>
      <c r="E21"/>
      <c r="F21"/>
      <c r="G21"/>
      <c r="H21"/>
    </row>
    <row r="22" spans="2:8" s="27" customFormat="1" ht="24" customHeight="1" x14ac:dyDescent="0.2">
      <c r="B22" s="340"/>
      <c r="C22" s="341"/>
      <c r="E22"/>
      <c r="F22"/>
      <c r="G22"/>
      <c r="H22"/>
    </row>
    <row r="23" spans="2:8" s="27" customFormat="1" ht="19" customHeight="1" x14ac:dyDescent="0.2">
      <c r="B23" s="242" t="s">
        <v>274</v>
      </c>
      <c r="C23" s="243"/>
      <c r="E23"/>
      <c r="F23"/>
      <c r="G23"/>
      <c r="H23"/>
    </row>
    <row r="24" spans="2:8" s="27" customFormat="1" ht="22" customHeight="1" x14ac:dyDescent="0.2">
      <c r="B24" s="46" t="s">
        <v>166</v>
      </c>
      <c r="C24" s="118"/>
      <c r="E24"/>
      <c r="F24"/>
      <c r="G24"/>
      <c r="H24"/>
    </row>
    <row r="25" spans="2:8" s="27" customFormat="1" ht="20" customHeight="1" x14ac:dyDescent="0.2">
      <c r="B25" s="242" t="s">
        <v>167</v>
      </c>
      <c r="C25" s="243"/>
      <c r="E25"/>
      <c r="F25"/>
      <c r="G25"/>
      <c r="H25"/>
    </row>
    <row r="26" spans="2:8" s="27" customFormat="1" ht="18.5" customHeight="1" x14ac:dyDescent="0.2">
      <c r="B26" s="242" t="s">
        <v>168</v>
      </c>
      <c r="C26" s="243"/>
      <c r="E26"/>
      <c r="F26"/>
      <c r="G26"/>
      <c r="H26"/>
    </row>
    <row r="27" spans="2:8" s="27" customFormat="1" ht="23" customHeight="1" x14ac:dyDescent="0.2">
      <c r="B27" s="242" t="s">
        <v>275</v>
      </c>
      <c r="C27" s="243"/>
      <c r="E27"/>
      <c r="F27"/>
      <c r="G27"/>
      <c r="H27"/>
    </row>
    <row r="28" spans="2:8" s="27" customFormat="1" ht="28.5" customHeight="1" x14ac:dyDescent="0.2">
      <c r="B28" s="76"/>
      <c r="C28" s="118"/>
      <c r="D28" s="76"/>
      <c r="E28"/>
      <c r="F28"/>
      <c r="G28"/>
      <c r="H28"/>
    </row>
    <row r="29" spans="2:8" s="27" customFormat="1" x14ac:dyDescent="0.2">
      <c r="B29" s="121"/>
      <c r="C29" s="118"/>
      <c r="E29"/>
      <c r="F29"/>
      <c r="G29"/>
      <c r="H29"/>
    </row>
    <row r="30" spans="2:8" s="27" customFormat="1" x14ac:dyDescent="0.2">
      <c r="B30" s="121"/>
      <c r="C30" s="118"/>
      <c r="E30"/>
      <c r="F30"/>
      <c r="G30"/>
      <c r="H30"/>
    </row>
    <row r="31" spans="2:8" s="27" customFormat="1" x14ac:dyDescent="0.2">
      <c r="B31" s="121"/>
      <c r="C31" s="118"/>
      <c r="E31"/>
      <c r="F31"/>
      <c r="G31"/>
      <c r="H31"/>
    </row>
    <row r="32" spans="2:8" s="27" customFormat="1" x14ac:dyDescent="0.2">
      <c r="B32" s="121"/>
      <c r="C32" s="118"/>
      <c r="E32"/>
      <c r="F32"/>
      <c r="G32"/>
      <c r="H32"/>
    </row>
    <row r="33" spans="2:8" s="27" customFormat="1" x14ac:dyDescent="0.2">
      <c r="B33" s="121"/>
      <c r="C33" s="118"/>
      <c r="E33"/>
      <c r="F33"/>
      <c r="G33"/>
      <c r="H33"/>
    </row>
    <row r="34" spans="2:8" s="27" customFormat="1" x14ac:dyDescent="0.2">
      <c r="B34" s="92"/>
      <c r="C34" s="93"/>
      <c r="E34"/>
      <c r="F34"/>
      <c r="G34"/>
      <c r="H34"/>
    </row>
    <row r="35" spans="2:8" s="27" customFormat="1" ht="15" customHeight="1" x14ac:dyDescent="0.2">
      <c r="B35" s="76"/>
      <c r="C35" s="77"/>
      <c r="E35"/>
      <c r="F35"/>
      <c r="G35"/>
      <c r="H35"/>
    </row>
    <row r="36" spans="2:8" s="27" customFormat="1" ht="14.5" customHeight="1" x14ac:dyDescent="0.2">
      <c r="B36" s="76"/>
      <c r="C36" s="77"/>
      <c r="E36"/>
      <c r="F36"/>
      <c r="G36"/>
      <c r="H36"/>
    </row>
    <row r="37" spans="2:8" s="27" customFormat="1" ht="14.5" customHeight="1" x14ac:dyDescent="0.2">
      <c r="B37" s="76"/>
      <c r="C37" s="77"/>
      <c r="E37"/>
      <c r="F37"/>
      <c r="G37"/>
      <c r="H37"/>
    </row>
    <row r="38" spans="2:8" s="27" customFormat="1" ht="14.5" customHeight="1" x14ac:dyDescent="0.2">
      <c r="B38" s="76"/>
      <c r="C38" s="77"/>
      <c r="E38"/>
      <c r="F38"/>
      <c r="G38"/>
      <c r="H38"/>
    </row>
    <row r="39" spans="2:8" s="27" customFormat="1" x14ac:dyDescent="0.2">
      <c r="B39" s="76"/>
      <c r="C39" s="77"/>
      <c r="E39"/>
      <c r="F39"/>
      <c r="G39"/>
      <c r="H39"/>
    </row>
    <row r="40" spans="2:8" s="27" customFormat="1" x14ac:dyDescent="0.2">
      <c r="B40" s="76"/>
      <c r="C40" s="77"/>
      <c r="E40"/>
      <c r="F40"/>
      <c r="G40"/>
      <c r="H40"/>
    </row>
    <row r="41" spans="2:8" x14ac:dyDescent="0.2">
      <c r="B41" s="76"/>
      <c r="C41" s="77"/>
    </row>
    <row r="42" spans="2:8" ht="84.5" customHeight="1" x14ac:dyDescent="0.2">
      <c r="B42" s="81"/>
      <c r="C42" s="83"/>
    </row>
  </sheetData>
  <mergeCells count="23">
    <mergeCell ref="B22:C22"/>
    <mergeCell ref="B23:C23"/>
    <mergeCell ref="B27:C27"/>
    <mergeCell ref="B25:C25"/>
    <mergeCell ref="B26:C26"/>
    <mergeCell ref="B21:C21"/>
    <mergeCell ref="B7:C7"/>
    <mergeCell ref="B8:C8"/>
    <mergeCell ref="B9:C9"/>
    <mergeCell ref="B13:C13"/>
    <mergeCell ref="B14:C14"/>
    <mergeCell ref="B15:C15"/>
    <mergeCell ref="B16:C16"/>
    <mergeCell ref="B17:C17"/>
    <mergeCell ref="B18:C18"/>
    <mergeCell ref="B19:C19"/>
    <mergeCell ref="B20:C20"/>
    <mergeCell ref="B6:C6"/>
    <mergeCell ref="B1:C1"/>
    <mergeCell ref="B2:C2"/>
    <mergeCell ref="B3:C3"/>
    <mergeCell ref="B4:C4"/>
    <mergeCell ref="B5:C5"/>
  </mergeCells>
  <phoneticPr fontId="1"/>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CAF8-00CC-47CB-9B1D-B1021ED53C9E}">
  <sheetPr>
    <tabColor rgb="FFFFC000"/>
  </sheetPr>
  <dimension ref="A1:AQ61"/>
  <sheetViews>
    <sheetView view="pageBreakPreview" topLeftCell="I15" zoomScale="85" zoomScaleNormal="100" zoomScaleSheetLayoutView="85" workbookViewId="0">
      <selection activeCell="J54" sqref="J54:Y56"/>
    </sheetView>
  </sheetViews>
  <sheetFormatPr defaultRowHeight="13" x14ac:dyDescent="0.2"/>
  <cols>
    <col min="1" max="8" width="3.90625" customWidth="1"/>
    <col min="9" max="9" width="4.7265625" customWidth="1"/>
    <col min="10" max="27" width="3.90625" customWidth="1"/>
  </cols>
  <sheetData>
    <row r="1" spans="1:43" x14ac:dyDescent="0.2">
      <c r="A1" s="53" t="s">
        <v>169</v>
      </c>
      <c r="B1" s="53"/>
      <c r="C1" s="53"/>
      <c r="D1" s="53"/>
      <c r="E1" s="53"/>
      <c r="F1" s="53"/>
      <c r="G1" s="53"/>
      <c r="H1" s="53"/>
      <c r="I1" s="53"/>
      <c r="J1" s="53"/>
      <c r="K1" s="53"/>
      <c r="L1" s="53"/>
      <c r="M1" s="53"/>
      <c r="N1" s="53"/>
      <c r="O1" s="53"/>
      <c r="P1" s="53"/>
      <c r="Q1" s="53"/>
      <c r="R1" s="53"/>
      <c r="S1" s="53"/>
      <c r="T1" s="53"/>
      <c r="U1" s="53"/>
      <c r="V1" s="53"/>
      <c r="W1" s="53"/>
      <c r="X1" s="53"/>
      <c r="Y1" s="53"/>
      <c r="Z1" s="53"/>
      <c r="AA1" s="53"/>
    </row>
    <row r="2" spans="1:43" ht="17" thickBot="1" x14ac:dyDescent="0.25">
      <c r="A2" s="467" t="s">
        <v>170</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row>
    <row r="3" spans="1:43" x14ac:dyDescent="0.2">
      <c r="A3" s="468" t="s">
        <v>171</v>
      </c>
      <c r="B3" s="469"/>
      <c r="C3" s="469"/>
      <c r="D3" s="469"/>
      <c r="E3" s="470" t="str">
        <f>IF(申請情報一覧!D5="","",申請情報一覧!D5)</f>
        <v/>
      </c>
      <c r="F3" s="470"/>
      <c r="G3" s="470"/>
      <c r="H3" s="470"/>
      <c r="I3" s="470"/>
      <c r="J3" s="469" t="s">
        <v>172</v>
      </c>
      <c r="K3" s="469"/>
      <c r="L3" s="469"/>
      <c r="M3" s="469"/>
      <c r="N3" s="472" t="str">
        <f>IF(事業計画書!I14="","",事業計画書!I14)</f>
        <v/>
      </c>
      <c r="O3" s="472"/>
      <c r="P3" s="472"/>
      <c r="Q3" s="472"/>
      <c r="R3" s="472"/>
      <c r="S3" s="472"/>
      <c r="T3" s="472"/>
      <c r="U3" s="472"/>
      <c r="V3" s="472"/>
      <c r="W3" s="472"/>
      <c r="X3" s="472"/>
      <c r="Y3" s="472"/>
      <c r="Z3" s="472"/>
      <c r="AA3" s="473"/>
    </row>
    <row r="4" spans="1:43" ht="13.5" thickBot="1" x14ac:dyDescent="0.25">
      <c r="A4" s="466"/>
      <c r="B4" s="426"/>
      <c r="C4" s="426"/>
      <c r="D4" s="426"/>
      <c r="E4" s="471"/>
      <c r="F4" s="471"/>
      <c r="G4" s="471"/>
      <c r="H4" s="471"/>
      <c r="I4" s="471"/>
      <c r="J4" s="426"/>
      <c r="K4" s="426"/>
      <c r="L4" s="426"/>
      <c r="M4" s="426"/>
      <c r="N4" s="474"/>
      <c r="O4" s="474"/>
      <c r="P4" s="474"/>
      <c r="Q4" s="474"/>
      <c r="R4" s="474"/>
      <c r="S4" s="474"/>
      <c r="T4" s="474"/>
      <c r="U4" s="474"/>
      <c r="V4" s="474"/>
      <c r="W4" s="474"/>
      <c r="X4" s="474"/>
      <c r="Y4" s="474"/>
      <c r="Z4" s="474"/>
      <c r="AA4" s="475"/>
    </row>
    <row r="5" spans="1:43" x14ac:dyDescent="0.2">
      <c r="A5" s="466" t="s">
        <v>173</v>
      </c>
      <c r="B5" s="426"/>
      <c r="C5" s="426"/>
      <c r="D5" s="426"/>
      <c r="E5" s="476" t="str">
        <f>IF(事業計画書!I3="","",事業計画書!I3)</f>
        <v/>
      </c>
      <c r="F5" s="476"/>
      <c r="G5" s="476"/>
      <c r="H5" s="476"/>
      <c r="I5" s="476"/>
      <c r="J5" s="426" t="s">
        <v>174</v>
      </c>
      <c r="K5" s="426"/>
      <c r="L5" s="426"/>
      <c r="M5" s="426"/>
      <c r="N5" s="472" t="str">
        <f>IF(事業計画書!I4="","",事業計画書!I4)</f>
        <v/>
      </c>
      <c r="O5" s="472"/>
      <c r="P5" s="472"/>
      <c r="Q5" s="472"/>
      <c r="R5" s="472"/>
      <c r="S5" s="472"/>
      <c r="T5" s="472"/>
      <c r="U5" s="472"/>
      <c r="V5" s="472"/>
      <c r="W5" s="472"/>
      <c r="X5" s="472"/>
      <c r="Y5" s="472"/>
      <c r="Z5" s="472"/>
      <c r="AA5" s="473"/>
    </row>
    <row r="6" spans="1:43" x14ac:dyDescent="0.2">
      <c r="A6" s="466"/>
      <c r="B6" s="426"/>
      <c r="C6" s="426"/>
      <c r="D6" s="426"/>
      <c r="E6" s="476"/>
      <c r="F6" s="476"/>
      <c r="G6" s="476"/>
      <c r="H6" s="476"/>
      <c r="I6" s="476"/>
      <c r="J6" s="426"/>
      <c r="K6" s="426"/>
      <c r="L6" s="426"/>
      <c r="M6" s="426"/>
      <c r="N6" s="474"/>
      <c r="O6" s="474"/>
      <c r="P6" s="474"/>
      <c r="Q6" s="474"/>
      <c r="R6" s="474"/>
      <c r="S6" s="474"/>
      <c r="T6" s="474"/>
      <c r="U6" s="474"/>
      <c r="V6" s="474"/>
      <c r="W6" s="474"/>
      <c r="X6" s="474"/>
      <c r="Y6" s="474"/>
      <c r="Z6" s="474"/>
      <c r="AA6" s="475"/>
    </row>
    <row r="7" spans="1:43" ht="14" x14ac:dyDescent="0.2">
      <c r="A7" s="466" t="s">
        <v>175</v>
      </c>
      <c r="B7" s="426"/>
      <c r="C7" s="426"/>
      <c r="D7" s="426"/>
      <c r="E7" s="444" t="s">
        <v>249</v>
      </c>
      <c r="F7" s="438"/>
      <c r="G7" s="449" t="str">
        <f>IF(事業計画書!J5="","",事業計画書!J5)</f>
        <v/>
      </c>
      <c r="H7" s="438" t="s">
        <v>6</v>
      </c>
      <c r="I7" s="449" t="str">
        <f>IF(事業計画書!L5="","",事業計画書!L5)</f>
        <v/>
      </c>
      <c r="J7" s="438" t="s">
        <v>42</v>
      </c>
      <c r="K7" s="449" t="str">
        <f>IF(事業計画書!N5="","",事業計画書!N5)</f>
        <v/>
      </c>
      <c r="L7" s="438" t="s">
        <v>41</v>
      </c>
      <c r="M7" s="55"/>
      <c r="N7" s="444" t="s">
        <v>176</v>
      </c>
      <c r="O7" s="438"/>
      <c r="P7" s="438"/>
      <c r="Q7" s="439"/>
      <c r="R7" s="444" t="s">
        <v>27</v>
      </c>
      <c r="S7" s="438"/>
      <c r="T7" s="129" t="str">
        <f>IF(事業計画書!J6="","",事業計画書!J6)</f>
        <v/>
      </c>
      <c r="U7" s="54" t="s">
        <v>6</v>
      </c>
      <c r="V7" s="129" t="str">
        <f>IF(事業計画書!L6="","",事業計画書!L6)</f>
        <v/>
      </c>
      <c r="W7" s="54" t="s">
        <v>42</v>
      </c>
      <c r="X7" s="129" t="str">
        <f>IF(事業計画書!N6="","",事業計画書!N6)</f>
        <v/>
      </c>
      <c r="Y7" s="54" t="s">
        <v>41</v>
      </c>
      <c r="Z7" s="438" t="s">
        <v>43</v>
      </c>
      <c r="AA7" s="423"/>
      <c r="AB7" s="161" t="s">
        <v>320</v>
      </c>
    </row>
    <row r="8" spans="1:43" x14ac:dyDescent="0.2">
      <c r="A8" s="466"/>
      <c r="B8" s="426"/>
      <c r="C8" s="426"/>
      <c r="D8" s="426"/>
      <c r="E8" s="445"/>
      <c r="F8" s="440"/>
      <c r="G8" s="451"/>
      <c r="H8" s="440"/>
      <c r="I8" s="451"/>
      <c r="J8" s="440"/>
      <c r="K8" s="451"/>
      <c r="L8" s="440"/>
      <c r="M8" s="57"/>
      <c r="N8" s="445"/>
      <c r="O8" s="440"/>
      <c r="P8" s="440"/>
      <c r="Q8" s="441"/>
      <c r="R8" s="445" t="s">
        <v>27</v>
      </c>
      <c r="S8" s="440"/>
      <c r="T8" s="130" t="str">
        <f>IF(事業計画書!J7="","",事業計画書!J7)</f>
        <v/>
      </c>
      <c r="U8" s="56" t="s">
        <v>6</v>
      </c>
      <c r="V8" s="130" t="str">
        <f>IF(事業計画書!L7="","",事業計画書!L7)</f>
        <v/>
      </c>
      <c r="W8" s="56" t="s">
        <v>42</v>
      </c>
      <c r="X8" s="130" t="str">
        <f>IF(事業計画書!N7="","",事業計画書!N7)</f>
        <v/>
      </c>
      <c r="Y8" s="56" t="s">
        <v>41</v>
      </c>
      <c r="Z8" s="440" t="s">
        <v>44</v>
      </c>
      <c r="AA8" s="424"/>
    </row>
    <row r="9" spans="1:43" x14ac:dyDescent="0.2">
      <c r="A9" s="456" t="s">
        <v>177</v>
      </c>
      <c r="B9" s="438"/>
      <c r="C9" s="438"/>
      <c r="D9" s="438"/>
      <c r="E9" s="438"/>
      <c r="F9" s="438"/>
      <c r="G9" s="58"/>
      <c r="H9" s="58"/>
      <c r="I9" s="58"/>
      <c r="J9" s="58"/>
      <c r="K9" s="58"/>
      <c r="L9" s="58"/>
      <c r="M9" s="58"/>
      <c r="N9" s="58"/>
      <c r="O9" s="58"/>
      <c r="P9" s="58"/>
      <c r="Q9" s="58"/>
      <c r="R9" s="58"/>
      <c r="S9" s="58"/>
      <c r="T9" s="58"/>
      <c r="U9" s="58"/>
      <c r="V9" s="58"/>
      <c r="W9" s="58"/>
      <c r="X9" s="58"/>
      <c r="Y9" s="58"/>
      <c r="Z9" s="58"/>
      <c r="AA9" s="59"/>
    </row>
    <row r="10" spans="1:43" x14ac:dyDescent="0.2">
      <c r="A10" s="457"/>
      <c r="B10" s="458"/>
      <c r="C10" s="458"/>
      <c r="D10" s="458"/>
      <c r="E10" s="458"/>
      <c r="F10" s="458"/>
      <c r="G10" s="53"/>
      <c r="H10" s="53"/>
      <c r="I10" s="53"/>
      <c r="J10" s="53"/>
      <c r="K10" s="53"/>
      <c r="L10" s="53"/>
      <c r="M10" s="53"/>
      <c r="N10" s="53"/>
      <c r="O10" s="53"/>
      <c r="P10" s="53"/>
      <c r="Q10" s="53"/>
      <c r="R10" s="53"/>
      <c r="S10" s="53"/>
      <c r="T10" s="53"/>
      <c r="U10" s="53"/>
      <c r="V10" s="53"/>
      <c r="W10" s="53"/>
      <c r="X10" s="53"/>
      <c r="Y10" s="53"/>
      <c r="Z10" s="53"/>
      <c r="AA10" s="61"/>
      <c r="AH10" s="150" t="s">
        <v>313</v>
      </c>
    </row>
    <row r="11" spans="1:43" x14ac:dyDescent="0.2">
      <c r="A11" s="459"/>
      <c r="B11" s="460"/>
      <c r="C11" s="460"/>
      <c r="D11" s="460"/>
      <c r="E11" s="460"/>
      <c r="F11" s="460"/>
      <c r="G11" s="460"/>
      <c r="H11" s="460"/>
      <c r="I11" s="460"/>
      <c r="J11" s="460"/>
      <c r="K11" s="460"/>
      <c r="L11" s="460"/>
      <c r="M11" s="460"/>
      <c r="N11" s="460"/>
      <c r="O11" s="460"/>
      <c r="P11" s="460"/>
      <c r="Q11" s="460"/>
      <c r="R11" s="460"/>
      <c r="S11" s="460"/>
      <c r="T11" s="460"/>
      <c r="U11" s="460"/>
      <c r="V11" s="460"/>
      <c r="W11" s="460"/>
      <c r="X11" s="460"/>
      <c r="Y11" s="460"/>
      <c r="Z11" s="460"/>
      <c r="AA11" s="461"/>
      <c r="AH11" t="s">
        <v>346</v>
      </c>
      <c r="AQ11" t="s">
        <v>347</v>
      </c>
    </row>
    <row r="12" spans="1:43" x14ac:dyDescent="0.2">
      <c r="A12" s="462"/>
      <c r="B12" s="460"/>
      <c r="C12" s="460"/>
      <c r="D12" s="460"/>
      <c r="E12" s="460"/>
      <c r="F12" s="460"/>
      <c r="G12" s="460"/>
      <c r="H12" s="460"/>
      <c r="I12" s="460"/>
      <c r="J12" s="460"/>
      <c r="K12" s="460"/>
      <c r="L12" s="460"/>
      <c r="M12" s="460"/>
      <c r="N12" s="460"/>
      <c r="O12" s="460"/>
      <c r="P12" s="460"/>
      <c r="Q12" s="460"/>
      <c r="R12" s="460"/>
      <c r="S12" s="460"/>
      <c r="T12" s="460"/>
      <c r="U12" s="460"/>
      <c r="V12" s="460"/>
      <c r="W12" s="460"/>
      <c r="X12" s="460"/>
      <c r="Y12" s="460"/>
      <c r="Z12" s="460"/>
      <c r="AA12" s="461"/>
    </row>
    <row r="13" spans="1:43" x14ac:dyDescent="0.2">
      <c r="A13" s="462"/>
      <c r="B13" s="460"/>
      <c r="C13" s="460"/>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1"/>
    </row>
    <row r="14" spans="1:43" x14ac:dyDescent="0.2">
      <c r="A14" s="462"/>
      <c r="B14" s="460"/>
      <c r="C14" s="460"/>
      <c r="D14" s="460"/>
      <c r="E14" s="460"/>
      <c r="F14" s="460"/>
      <c r="G14" s="460"/>
      <c r="H14" s="460"/>
      <c r="I14" s="460"/>
      <c r="J14" s="460"/>
      <c r="K14" s="460"/>
      <c r="L14" s="460"/>
      <c r="M14" s="460"/>
      <c r="N14" s="460"/>
      <c r="O14" s="460"/>
      <c r="P14" s="460"/>
      <c r="Q14" s="460"/>
      <c r="R14" s="460"/>
      <c r="S14" s="460"/>
      <c r="T14" s="460"/>
      <c r="U14" s="460"/>
      <c r="V14" s="460"/>
      <c r="W14" s="460"/>
      <c r="X14" s="460"/>
      <c r="Y14" s="460"/>
      <c r="Z14" s="460"/>
      <c r="AA14" s="461"/>
    </row>
    <row r="15" spans="1:43" x14ac:dyDescent="0.2">
      <c r="A15" s="462"/>
      <c r="B15" s="460"/>
      <c r="C15" s="460"/>
      <c r="D15" s="460"/>
      <c r="E15" s="460"/>
      <c r="F15" s="460"/>
      <c r="G15" s="460"/>
      <c r="H15" s="460"/>
      <c r="I15" s="460"/>
      <c r="J15" s="460"/>
      <c r="K15" s="460"/>
      <c r="L15" s="460"/>
      <c r="M15" s="460"/>
      <c r="N15" s="460"/>
      <c r="O15" s="460"/>
      <c r="P15" s="460"/>
      <c r="Q15" s="460"/>
      <c r="R15" s="460"/>
      <c r="S15" s="460"/>
      <c r="T15" s="460"/>
      <c r="U15" s="460"/>
      <c r="V15" s="460"/>
      <c r="W15" s="460"/>
      <c r="X15" s="460"/>
      <c r="Y15" s="460"/>
      <c r="Z15" s="460"/>
      <c r="AA15" s="461"/>
    </row>
    <row r="16" spans="1:43" x14ac:dyDescent="0.2">
      <c r="A16" s="462"/>
      <c r="B16" s="460"/>
      <c r="C16" s="460"/>
      <c r="D16" s="460"/>
      <c r="E16" s="460"/>
      <c r="F16" s="460"/>
      <c r="G16" s="460"/>
      <c r="H16" s="460"/>
      <c r="I16" s="460"/>
      <c r="J16" s="460"/>
      <c r="K16" s="460"/>
      <c r="L16" s="460"/>
      <c r="M16" s="460"/>
      <c r="N16" s="460"/>
      <c r="O16" s="460"/>
      <c r="P16" s="460"/>
      <c r="Q16" s="460"/>
      <c r="R16" s="460"/>
      <c r="S16" s="460"/>
      <c r="T16" s="460"/>
      <c r="U16" s="460"/>
      <c r="V16" s="460"/>
      <c r="W16" s="460"/>
      <c r="X16" s="460"/>
      <c r="Y16" s="460"/>
      <c r="Z16" s="460"/>
      <c r="AA16" s="461"/>
    </row>
    <row r="17" spans="1:28" x14ac:dyDescent="0.2">
      <c r="A17" s="462"/>
      <c r="B17" s="460"/>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1"/>
    </row>
    <row r="18" spans="1:28" x14ac:dyDescent="0.2">
      <c r="A18" s="462"/>
      <c r="B18" s="460"/>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1"/>
    </row>
    <row r="19" spans="1:28" x14ac:dyDescent="0.2">
      <c r="A19" s="462"/>
      <c r="B19" s="460"/>
      <c r="C19" s="460"/>
      <c r="D19" s="460"/>
      <c r="E19" s="460"/>
      <c r="F19" s="460"/>
      <c r="G19" s="460"/>
      <c r="H19" s="460"/>
      <c r="I19" s="460"/>
      <c r="J19" s="460"/>
      <c r="K19" s="460"/>
      <c r="L19" s="460"/>
      <c r="M19" s="460"/>
      <c r="N19" s="460"/>
      <c r="O19" s="460"/>
      <c r="P19" s="460"/>
      <c r="Q19" s="460"/>
      <c r="R19" s="460"/>
      <c r="S19" s="460"/>
      <c r="T19" s="460"/>
      <c r="U19" s="460"/>
      <c r="V19" s="460"/>
      <c r="W19" s="460"/>
      <c r="X19" s="460"/>
      <c r="Y19" s="460"/>
      <c r="Z19" s="460"/>
      <c r="AA19" s="461"/>
    </row>
    <row r="20" spans="1:28" x14ac:dyDescent="0.2">
      <c r="A20" s="462"/>
      <c r="B20" s="460"/>
      <c r="C20" s="460"/>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1"/>
      <c r="AB20" t="s">
        <v>324</v>
      </c>
    </row>
    <row r="21" spans="1:28" x14ac:dyDescent="0.2">
      <c r="A21" s="462"/>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1"/>
      <c r="AB21" t="s">
        <v>349</v>
      </c>
    </row>
    <row r="22" spans="1:28" x14ac:dyDescent="0.2">
      <c r="A22" s="462"/>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1"/>
      <c r="AB22" t="s">
        <v>348</v>
      </c>
    </row>
    <row r="23" spans="1:28" x14ac:dyDescent="0.2">
      <c r="A23" s="462"/>
      <c r="B23" s="460"/>
      <c r="C23" s="460"/>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1"/>
    </row>
    <row r="24" spans="1:28" x14ac:dyDescent="0.2">
      <c r="A24" s="462"/>
      <c r="B24" s="460"/>
      <c r="C24" s="460"/>
      <c r="D24" s="460"/>
      <c r="E24" s="460"/>
      <c r="F24" s="460"/>
      <c r="G24" s="460"/>
      <c r="H24" s="460"/>
      <c r="I24" s="460"/>
      <c r="J24" s="460"/>
      <c r="K24" s="460"/>
      <c r="L24" s="460"/>
      <c r="M24" s="460"/>
      <c r="N24" s="460"/>
      <c r="O24" s="460"/>
      <c r="P24" s="460"/>
      <c r="Q24" s="460"/>
      <c r="R24" s="460"/>
      <c r="S24" s="460"/>
      <c r="T24" s="460"/>
      <c r="U24" s="460"/>
      <c r="V24" s="460"/>
      <c r="W24" s="460"/>
      <c r="X24" s="460"/>
      <c r="Y24" s="460"/>
      <c r="Z24" s="460"/>
      <c r="AA24" s="461"/>
    </row>
    <row r="25" spans="1:28" x14ac:dyDescent="0.2">
      <c r="A25" s="462"/>
      <c r="B25" s="460"/>
      <c r="C25" s="460"/>
      <c r="D25" s="460"/>
      <c r="E25" s="460"/>
      <c r="F25" s="460"/>
      <c r="G25" s="460"/>
      <c r="H25" s="460"/>
      <c r="I25" s="460"/>
      <c r="J25" s="460"/>
      <c r="K25" s="460"/>
      <c r="L25" s="460"/>
      <c r="M25" s="460"/>
      <c r="N25" s="460"/>
      <c r="O25" s="460"/>
      <c r="P25" s="460"/>
      <c r="Q25" s="460"/>
      <c r="R25" s="460"/>
      <c r="S25" s="460"/>
      <c r="T25" s="460"/>
      <c r="U25" s="460"/>
      <c r="V25" s="460"/>
      <c r="W25" s="460"/>
      <c r="X25" s="460"/>
      <c r="Y25" s="460"/>
      <c r="Z25" s="460"/>
      <c r="AA25" s="461"/>
    </row>
    <row r="26" spans="1:28" x14ac:dyDescent="0.2">
      <c r="A26" s="462"/>
      <c r="B26" s="460"/>
      <c r="C26" s="460"/>
      <c r="D26" s="460"/>
      <c r="E26" s="460"/>
      <c r="F26" s="460"/>
      <c r="G26" s="460"/>
      <c r="H26" s="460"/>
      <c r="I26" s="460"/>
      <c r="J26" s="460"/>
      <c r="K26" s="460"/>
      <c r="L26" s="460"/>
      <c r="M26" s="460"/>
      <c r="N26" s="460"/>
      <c r="O26" s="460"/>
      <c r="P26" s="460"/>
      <c r="Q26" s="460"/>
      <c r="R26" s="460"/>
      <c r="S26" s="460"/>
      <c r="T26" s="460"/>
      <c r="U26" s="460"/>
      <c r="V26" s="460"/>
      <c r="W26" s="460"/>
      <c r="X26" s="460"/>
      <c r="Y26" s="460"/>
      <c r="Z26" s="460"/>
      <c r="AA26" s="461"/>
    </row>
    <row r="27" spans="1:28" x14ac:dyDescent="0.2">
      <c r="A27" s="462"/>
      <c r="B27" s="460"/>
      <c r="C27" s="460"/>
      <c r="D27" s="460"/>
      <c r="E27" s="460"/>
      <c r="F27" s="460"/>
      <c r="G27" s="460"/>
      <c r="H27" s="460"/>
      <c r="I27" s="460"/>
      <c r="J27" s="460"/>
      <c r="K27" s="460"/>
      <c r="L27" s="460"/>
      <c r="M27" s="460"/>
      <c r="N27" s="460"/>
      <c r="O27" s="460"/>
      <c r="P27" s="460"/>
      <c r="Q27" s="460"/>
      <c r="R27" s="460"/>
      <c r="S27" s="460"/>
      <c r="T27" s="460"/>
      <c r="U27" s="460"/>
      <c r="V27" s="460"/>
      <c r="W27" s="460"/>
      <c r="X27" s="460"/>
      <c r="Y27" s="460"/>
      <c r="Z27" s="460"/>
      <c r="AA27" s="461"/>
    </row>
    <row r="28" spans="1:28" x14ac:dyDescent="0.2">
      <c r="A28" s="462"/>
      <c r="B28" s="460"/>
      <c r="C28" s="460"/>
      <c r="D28" s="460"/>
      <c r="E28" s="460"/>
      <c r="F28" s="460"/>
      <c r="G28" s="460"/>
      <c r="H28" s="460"/>
      <c r="I28" s="460"/>
      <c r="J28" s="460"/>
      <c r="K28" s="460"/>
      <c r="L28" s="460"/>
      <c r="M28" s="460"/>
      <c r="N28" s="460"/>
      <c r="O28" s="460"/>
      <c r="P28" s="460"/>
      <c r="Q28" s="460"/>
      <c r="R28" s="460"/>
      <c r="S28" s="460"/>
      <c r="T28" s="460"/>
      <c r="U28" s="460"/>
      <c r="V28" s="460"/>
      <c r="W28" s="460"/>
      <c r="X28" s="460"/>
      <c r="Y28" s="460"/>
      <c r="Z28" s="460"/>
      <c r="AA28" s="461"/>
    </row>
    <row r="29" spans="1:28" x14ac:dyDescent="0.2">
      <c r="A29" s="462"/>
      <c r="B29" s="460"/>
      <c r="C29" s="460"/>
      <c r="D29" s="460"/>
      <c r="E29" s="460"/>
      <c r="F29" s="460"/>
      <c r="G29" s="460"/>
      <c r="H29" s="460"/>
      <c r="I29" s="460"/>
      <c r="J29" s="460"/>
      <c r="K29" s="460"/>
      <c r="L29" s="460"/>
      <c r="M29" s="460"/>
      <c r="N29" s="460"/>
      <c r="O29" s="460"/>
      <c r="P29" s="460"/>
      <c r="Q29" s="460"/>
      <c r="R29" s="460"/>
      <c r="S29" s="460"/>
      <c r="T29" s="460"/>
      <c r="U29" s="460"/>
      <c r="V29" s="460"/>
      <c r="W29" s="460"/>
      <c r="X29" s="460"/>
      <c r="Y29" s="460"/>
      <c r="Z29" s="460"/>
      <c r="AA29" s="461"/>
    </row>
    <row r="30" spans="1:28" x14ac:dyDescent="0.2">
      <c r="A30" s="463"/>
      <c r="B30" s="464"/>
      <c r="C30" s="464"/>
      <c r="D30" s="464"/>
      <c r="E30" s="464"/>
      <c r="F30" s="464"/>
      <c r="G30" s="464"/>
      <c r="H30" s="464"/>
      <c r="I30" s="464"/>
      <c r="J30" s="464"/>
      <c r="K30" s="464"/>
      <c r="L30" s="464"/>
      <c r="M30" s="464"/>
      <c r="N30" s="464"/>
      <c r="O30" s="464"/>
      <c r="P30" s="464"/>
      <c r="Q30" s="464"/>
      <c r="R30" s="464"/>
      <c r="S30" s="464"/>
      <c r="T30" s="464"/>
      <c r="U30" s="464"/>
      <c r="V30" s="464"/>
      <c r="W30" s="464"/>
      <c r="X30" s="464"/>
      <c r="Y30" s="464"/>
      <c r="Z30" s="464"/>
      <c r="AA30" s="465"/>
    </row>
    <row r="31" spans="1:28" x14ac:dyDescent="0.2">
      <c r="A31" s="426" t="s">
        <v>250</v>
      </c>
      <c r="B31" s="426"/>
      <c r="C31" s="426"/>
      <c r="D31" s="426"/>
      <c r="E31" s="438" t="s">
        <v>82</v>
      </c>
      <c r="F31" s="438"/>
      <c r="G31" s="438"/>
      <c r="H31" s="438"/>
      <c r="I31" s="439"/>
      <c r="J31" s="438" t="s">
        <v>178</v>
      </c>
      <c r="K31" s="438"/>
      <c r="L31" s="442"/>
      <c r="M31" s="442"/>
      <c r="N31" s="442"/>
      <c r="O31" s="442"/>
      <c r="P31" s="442"/>
      <c r="Q31" s="442"/>
      <c r="R31" s="439" t="s">
        <v>15</v>
      </c>
      <c r="S31" s="444" t="s">
        <v>179</v>
      </c>
      <c r="T31" s="438"/>
      <c r="U31" s="431">
        <f>ROUNDDOWN(L31/1.1,0)</f>
        <v>0</v>
      </c>
      <c r="V31" s="431"/>
      <c r="W31" s="431"/>
      <c r="X31" s="431"/>
      <c r="Y31" s="431"/>
      <c r="Z31" s="431"/>
      <c r="AA31" s="423" t="s">
        <v>15</v>
      </c>
    </row>
    <row r="32" spans="1:28" x14ac:dyDescent="0.2">
      <c r="A32" s="426"/>
      <c r="B32" s="426"/>
      <c r="C32" s="426"/>
      <c r="D32" s="426"/>
      <c r="E32" s="440"/>
      <c r="F32" s="440"/>
      <c r="G32" s="440"/>
      <c r="H32" s="440"/>
      <c r="I32" s="441"/>
      <c r="J32" s="440"/>
      <c r="K32" s="440"/>
      <c r="L32" s="443"/>
      <c r="M32" s="443"/>
      <c r="N32" s="443"/>
      <c r="O32" s="443"/>
      <c r="P32" s="443"/>
      <c r="Q32" s="443"/>
      <c r="R32" s="441"/>
      <c r="S32" s="445"/>
      <c r="T32" s="440"/>
      <c r="U32" s="432"/>
      <c r="V32" s="432"/>
      <c r="W32" s="432"/>
      <c r="X32" s="432"/>
      <c r="Y32" s="432"/>
      <c r="Z32" s="432"/>
      <c r="AA32" s="424"/>
    </row>
    <row r="33" spans="1:28" x14ac:dyDescent="0.2">
      <c r="A33" s="426"/>
      <c r="B33" s="426"/>
      <c r="C33" s="426"/>
      <c r="D33" s="426"/>
      <c r="E33" s="426" t="s">
        <v>180</v>
      </c>
      <c r="F33" s="426"/>
      <c r="G33" s="426"/>
      <c r="H33" s="449"/>
      <c r="I33" s="439" t="s">
        <v>251</v>
      </c>
      <c r="J33" s="452"/>
      <c r="K33" s="453"/>
      <c r="L33" s="453"/>
      <c r="M33" s="453"/>
      <c r="N33" s="453"/>
      <c r="O33" s="453"/>
      <c r="P33" s="453"/>
      <c r="Q33" s="453"/>
      <c r="R33" s="439" t="s">
        <v>15</v>
      </c>
      <c r="S33" s="444">
        <f>ROUNDDOWN(J33/1.1,0)</f>
        <v>0</v>
      </c>
      <c r="T33" s="438"/>
      <c r="U33" s="438"/>
      <c r="V33" s="438"/>
      <c r="W33" s="438"/>
      <c r="X33" s="438"/>
      <c r="Y33" s="438"/>
      <c r="Z33" s="438"/>
      <c r="AA33" s="423" t="s">
        <v>15</v>
      </c>
    </row>
    <row r="34" spans="1:28" x14ac:dyDescent="0.2">
      <c r="A34" s="426"/>
      <c r="B34" s="426"/>
      <c r="C34" s="426"/>
      <c r="D34" s="426"/>
      <c r="E34" s="426"/>
      <c r="F34" s="426"/>
      <c r="G34" s="426"/>
      <c r="H34" s="451"/>
      <c r="I34" s="447"/>
      <c r="J34" s="454"/>
      <c r="K34" s="455"/>
      <c r="L34" s="455"/>
      <c r="M34" s="455"/>
      <c r="N34" s="455"/>
      <c r="O34" s="455"/>
      <c r="P34" s="455"/>
      <c r="Q34" s="455"/>
      <c r="R34" s="441"/>
      <c r="S34" s="445"/>
      <c r="T34" s="440"/>
      <c r="U34" s="440"/>
      <c r="V34" s="440"/>
      <c r="W34" s="440"/>
      <c r="X34" s="440"/>
      <c r="Y34" s="440"/>
      <c r="Z34" s="440"/>
      <c r="AA34" s="424"/>
    </row>
    <row r="35" spans="1:28" x14ac:dyDescent="0.2">
      <c r="A35" s="426"/>
      <c r="B35" s="426"/>
      <c r="C35" s="426"/>
      <c r="D35" s="426"/>
      <c r="E35" s="426"/>
      <c r="F35" s="426"/>
      <c r="G35" s="426"/>
      <c r="H35" s="449"/>
      <c r="I35" s="439" t="s">
        <v>251</v>
      </c>
      <c r="J35" s="452"/>
      <c r="K35" s="453"/>
      <c r="L35" s="453"/>
      <c r="M35" s="453"/>
      <c r="N35" s="453"/>
      <c r="O35" s="453"/>
      <c r="P35" s="453"/>
      <c r="Q35" s="453"/>
      <c r="R35" s="439" t="s">
        <v>15</v>
      </c>
      <c r="S35" s="444">
        <f>ROUNDDOWN(J35/1.1,0)</f>
        <v>0</v>
      </c>
      <c r="T35" s="438"/>
      <c r="U35" s="438"/>
      <c r="V35" s="438"/>
      <c r="W35" s="438"/>
      <c r="X35" s="438"/>
      <c r="Y35" s="438"/>
      <c r="Z35" s="438"/>
      <c r="AA35" s="423" t="s">
        <v>15</v>
      </c>
    </row>
    <row r="36" spans="1:28" x14ac:dyDescent="0.2">
      <c r="A36" s="426"/>
      <c r="B36" s="426"/>
      <c r="C36" s="426"/>
      <c r="D36" s="426"/>
      <c r="E36" s="426"/>
      <c r="F36" s="426"/>
      <c r="G36" s="426"/>
      <c r="H36" s="451"/>
      <c r="I36" s="447"/>
      <c r="J36" s="454"/>
      <c r="K36" s="455"/>
      <c r="L36" s="455"/>
      <c r="M36" s="455"/>
      <c r="N36" s="455"/>
      <c r="O36" s="455"/>
      <c r="P36" s="455"/>
      <c r="Q36" s="455"/>
      <c r="R36" s="441"/>
      <c r="S36" s="445"/>
      <c r="T36" s="440"/>
      <c r="U36" s="440"/>
      <c r="V36" s="440"/>
      <c r="W36" s="440"/>
      <c r="X36" s="440"/>
      <c r="Y36" s="440"/>
      <c r="Z36" s="440"/>
      <c r="AA36" s="424"/>
    </row>
    <row r="37" spans="1:28" x14ac:dyDescent="0.2">
      <c r="A37" s="426"/>
      <c r="B37" s="426"/>
      <c r="C37" s="426"/>
      <c r="D37" s="426"/>
      <c r="E37" s="426"/>
      <c r="F37" s="426"/>
      <c r="G37" s="426"/>
      <c r="H37" s="449"/>
      <c r="I37" s="439" t="s">
        <v>251</v>
      </c>
      <c r="J37" s="452"/>
      <c r="K37" s="453"/>
      <c r="L37" s="453"/>
      <c r="M37" s="453"/>
      <c r="N37" s="453"/>
      <c r="O37" s="453"/>
      <c r="P37" s="453"/>
      <c r="Q37" s="453"/>
      <c r="R37" s="439" t="s">
        <v>15</v>
      </c>
      <c r="S37" s="444">
        <f>ROUNDDOWN(J37/1.1,0)</f>
        <v>0</v>
      </c>
      <c r="T37" s="438"/>
      <c r="U37" s="438"/>
      <c r="V37" s="438"/>
      <c r="W37" s="438"/>
      <c r="X37" s="438"/>
      <c r="Y37" s="438"/>
      <c r="Z37" s="438"/>
      <c r="AA37" s="423" t="s">
        <v>15</v>
      </c>
    </row>
    <row r="38" spans="1:28" x14ac:dyDescent="0.2">
      <c r="A38" s="426"/>
      <c r="B38" s="426"/>
      <c r="C38" s="426"/>
      <c r="D38" s="426"/>
      <c r="E38" s="426"/>
      <c r="F38" s="426"/>
      <c r="G38" s="426"/>
      <c r="H38" s="451"/>
      <c r="I38" s="447"/>
      <c r="J38" s="454"/>
      <c r="K38" s="455"/>
      <c r="L38" s="455"/>
      <c r="M38" s="455"/>
      <c r="N38" s="455"/>
      <c r="O38" s="455"/>
      <c r="P38" s="455"/>
      <c r="Q38" s="455"/>
      <c r="R38" s="441"/>
      <c r="S38" s="445"/>
      <c r="T38" s="440"/>
      <c r="U38" s="440"/>
      <c r="V38" s="440"/>
      <c r="W38" s="440"/>
      <c r="X38" s="440"/>
      <c r="Y38" s="440"/>
      <c r="Z38" s="440"/>
      <c r="AA38" s="424"/>
    </row>
    <row r="39" spans="1:28" x14ac:dyDescent="0.2">
      <c r="A39" s="426"/>
      <c r="B39" s="426"/>
      <c r="C39" s="426"/>
      <c r="D39" s="426"/>
      <c r="E39" s="426"/>
      <c r="F39" s="426"/>
      <c r="G39" s="426"/>
      <c r="H39" s="449"/>
      <c r="I39" s="439" t="s">
        <v>251</v>
      </c>
      <c r="J39" s="452"/>
      <c r="K39" s="453"/>
      <c r="L39" s="453"/>
      <c r="M39" s="453"/>
      <c r="N39" s="453"/>
      <c r="O39" s="453"/>
      <c r="P39" s="453"/>
      <c r="Q39" s="453"/>
      <c r="R39" s="439" t="s">
        <v>15</v>
      </c>
      <c r="S39" s="444">
        <f t="shared" ref="S39" si="0">ROUNDDOWN(J39/1.1,0)</f>
        <v>0</v>
      </c>
      <c r="T39" s="438"/>
      <c r="U39" s="438"/>
      <c r="V39" s="438"/>
      <c r="W39" s="438"/>
      <c r="X39" s="438"/>
      <c r="Y39" s="438"/>
      <c r="Z39" s="438"/>
      <c r="AA39" s="423" t="s">
        <v>15</v>
      </c>
    </row>
    <row r="40" spans="1:28" x14ac:dyDescent="0.2">
      <c r="A40" s="426"/>
      <c r="B40" s="426"/>
      <c r="C40" s="426"/>
      <c r="D40" s="426"/>
      <c r="E40" s="426"/>
      <c r="F40" s="426"/>
      <c r="G40" s="426"/>
      <c r="H40" s="451"/>
      <c r="I40" s="447"/>
      <c r="J40" s="454"/>
      <c r="K40" s="455"/>
      <c r="L40" s="455"/>
      <c r="M40" s="455"/>
      <c r="N40" s="455"/>
      <c r="O40" s="455"/>
      <c r="P40" s="455"/>
      <c r="Q40" s="455"/>
      <c r="R40" s="441"/>
      <c r="S40" s="445"/>
      <c r="T40" s="440"/>
      <c r="U40" s="440"/>
      <c r="V40" s="440"/>
      <c r="W40" s="440"/>
      <c r="X40" s="440"/>
      <c r="Y40" s="440"/>
      <c r="Z40" s="440"/>
      <c r="AA40" s="424"/>
      <c r="AB40" t="s">
        <v>325</v>
      </c>
    </row>
    <row r="41" spans="1:28" x14ac:dyDescent="0.2">
      <c r="A41" s="426"/>
      <c r="B41" s="426"/>
      <c r="C41" s="426"/>
      <c r="D41" s="426"/>
      <c r="E41" s="426"/>
      <c r="F41" s="426"/>
      <c r="G41" s="426"/>
      <c r="H41" s="449"/>
      <c r="I41" s="439" t="s">
        <v>251</v>
      </c>
      <c r="J41" s="452"/>
      <c r="K41" s="453"/>
      <c r="L41" s="453"/>
      <c r="M41" s="453"/>
      <c r="N41" s="453"/>
      <c r="O41" s="453"/>
      <c r="P41" s="453"/>
      <c r="Q41" s="453"/>
      <c r="R41" s="439" t="s">
        <v>15</v>
      </c>
      <c r="S41" s="444">
        <f>ROUNDDOWN(J41/1.1,0)</f>
        <v>0</v>
      </c>
      <c r="T41" s="438"/>
      <c r="U41" s="438"/>
      <c r="V41" s="438"/>
      <c r="W41" s="438"/>
      <c r="X41" s="438"/>
      <c r="Y41" s="438"/>
      <c r="Z41" s="438"/>
      <c r="AA41" s="423" t="s">
        <v>15</v>
      </c>
    </row>
    <row r="42" spans="1:28" x14ac:dyDescent="0.2">
      <c r="A42" s="426"/>
      <c r="B42" s="426"/>
      <c r="C42" s="426"/>
      <c r="D42" s="426"/>
      <c r="E42" s="426"/>
      <c r="F42" s="426"/>
      <c r="G42" s="426"/>
      <c r="H42" s="451"/>
      <c r="I42" s="447"/>
      <c r="J42" s="454"/>
      <c r="K42" s="455"/>
      <c r="L42" s="455"/>
      <c r="M42" s="455"/>
      <c r="N42" s="455"/>
      <c r="O42" s="455"/>
      <c r="P42" s="455"/>
      <c r="Q42" s="455"/>
      <c r="R42" s="441"/>
      <c r="S42" s="445"/>
      <c r="T42" s="440"/>
      <c r="U42" s="440"/>
      <c r="V42" s="440"/>
      <c r="W42" s="440"/>
      <c r="X42" s="440"/>
      <c r="Y42" s="440"/>
      <c r="Z42" s="440"/>
      <c r="AA42" s="424"/>
    </row>
    <row r="43" spans="1:28" x14ac:dyDescent="0.2">
      <c r="A43" s="426"/>
      <c r="B43" s="426"/>
      <c r="C43" s="426"/>
      <c r="D43" s="426"/>
      <c r="E43" s="426"/>
      <c r="F43" s="426"/>
      <c r="G43" s="426"/>
      <c r="H43" s="446"/>
      <c r="I43" s="439" t="s">
        <v>251</v>
      </c>
      <c r="J43" s="448"/>
      <c r="K43" s="449"/>
      <c r="L43" s="449"/>
      <c r="M43" s="449"/>
      <c r="N43" s="449"/>
      <c r="O43" s="449"/>
      <c r="P43" s="449"/>
      <c r="Q43" s="449"/>
      <c r="R43" s="439" t="s">
        <v>15</v>
      </c>
      <c r="S43" s="444">
        <f>ROUNDDOWN(J43/1.1,0)</f>
        <v>0</v>
      </c>
      <c r="T43" s="438"/>
      <c r="U43" s="438"/>
      <c r="V43" s="438"/>
      <c r="W43" s="438"/>
      <c r="X43" s="438"/>
      <c r="Y43" s="438"/>
      <c r="Z43" s="438"/>
      <c r="AA43" s="423" t="s">
        <v>15</v>
      </c>
    </row>
    <row r="44" spans="1:28" x14ac:dyDescent="0.2">
      <c r="A44" s="426"/>
      <c r="B44" s="426"/>
      <c r="C44" s="426"/>
      <c r="D44" s="426"/>
      <c r="E44" s="426"/>
      <c r="F44" s="426"/>
      <c r="G44" s="426"/>
      <c r="H44" s="446"/>
      <c r="I44" s="447"/>
      <c r="J44" s="450"/>
      <c r="K44" s="451"/>
      <c r="L44" s="451"/>
      <c r="M44" s="451"/>
      <c r="N44" s="451"/>
      <c r="O44" s="451"/>
      <c r="P44" s="451"/>
      <c r="Q44" s="451"/>
      <c r="R44" s="441"/>
      <c r="S44" s="445"/>
      <c r="T44" s="440"/>
      <c r="U44" s="440"/>
      <c r="V44" s="440"/>
      <c r="W44" s="440"/>
      <c r="X44" s="440"/>
      <c r="Y44" s="440"/>
      <c r="Z44" s="440"/>
      <c r="AA44" s="424"/>
    </row>
    <row r="45" spans="1:28" x14ac:dyDescent="0.2">
      <c r="A45" s="426"/>
      <c r="B45" s="426"/>
      <c r="C45" s="426"/>
      <c r="D45" s="426"/>
      <c r="E45" s="426"/>
      <c r="F45" s="426"/>
      <c r="G45" s="426"/>
      <c r="H45" s="438" t="s">
        <v>252</v>
      </c>
      <c r="I45" s="439"/>
      <c r="J45" s="438" t="s">
        <v>178</v>
      </c>
      <c r="K45" s="438"/>
      <c r="L45" s="431">
        <f>SUM(J33:Q42)</f>
        <v>0</v>
      </c>
      <c r="M45" s="431"/>
      <c r="N45" s="431"/>
      <c r="O45" s="431"/>
      <c r="P45" s="431"/>
      <c r="Q45" s="431"/>
      <c r="R45" s="439" t="s">
        <v>15</v>
      </c>
      <c r="S45" s="444" t="s">
        <v>179</v>
      </c>
      <c r="T45" s="438"/>
      <c r="U45" s="431">
        <f>SUM(S33:Z44)</f>
        <v>0</v>
      </c>
      <c r="V45" s="431"/>
      <c r="W45" s="431"/>
      <c r="X45" s="431"/>
      <c r="Y45" s="431"/>
      <c r="Z45" s="431"/>
      <c r="AA45" s="423" t="s">
        <v>15</v>
      </c>
    </row>
    <row r="46" spans="1:28" x14ac:dyDescent="0.2">
      <c r="A46" s="426"/>
      <c r="B46" s="426"/>
      <c r="C46" s="426"/>
      <c r="D46" s="426"/>
      <c r="E46" s="426"/>
      <c r="F46" s="426"/>
      <c r="G46" s="426"/>
      <c r="H46" s="440"/>
      <c r="I46" s="441"/>
      <c r="J46" s="440"/>
      <c r="K46" s="440"/>
      <c r="L46" s="432"/>
      <c r="M46" s="432"/>
      <c r="N46" s="432"/>
      <c r="O46" s="432"/>
      <c r="P46" s="432"/>
      <c r="Q46" s="432"/>
      <c r="R46" s="441"/>
      <c r="S46" s="445"/>
      <c r="T46" s="440"/>
      <c r="U46" s="432"/>
      <c r="V46" s="432"/>
      <c r="W46" s="432"/>
      <c r="X46" s="432"/>
      <c r="Y46" s="432"/>
      <c r="Z46" s="432"/>
      <c r="AA46" s="424"/>
    </row>
    <row r="47" spans="1:28" x14ac:dyDescent="0.2">
      <c r="A47" s="426"/>
      <c r="B47" s="426"/>
      <c r="C47" s="426"/>
      <c r="D47" s="426"/>
      <c r="E47" s="438" t="s">
        <v>181</v>
      </c>
      <c r="F47" s="438"/>
      <c r="G47" s="438"/>
      <c r="H47" s="438"/>
      <c r="I47" s="439"/>
      <c r="J47" s="438" t="s">
        <v>178</v>
      </c>
      <c r="K47" s="438"/>
      <c r="L47" s="442"/>
      <c r="M47" s="442"/>
      <c r="N47" s="442"/>
      <c r="O47" s="442"/>
      <c r="P47" s="442"/>
      <c r="Q47" s="442"/>
      <c r="R47" s="439" t="s">
        <v>15</v>
      </c>
      <c r="S47" s="444" t="s">
        <v>179</v>
      </c>
      <c r="T47" s="438"/>
      <c r="U47" s="431">
        <f>ROUNDDOWN(L47/1.1,0)</f>
        <v>0</v>
      </c>
      <c r="V47" s="431"/>
      <c r="W47" s="431"/>
      <c r="X47" s="431"/>
      <c r="Y47" s="431"/>
      <c r="Z47" s="431"/>
      <c r="AA47" s="423" t="s">
        <v>15</v>
      </c>
    </row>
    <row r="48" spans="1:28" x14ac:dyDescent="0.2">
      <c r="A48" s="426"/>
      <c r="B48" s="426"/>
      <c r="C48" s="426"/>
      <c r="D48" s="426"/>
      <c r="E48" s="440"/>
      <c r="F48" s="440"/>
      <c r="G48" s="440"/>
      <c r="H48" s="440"/>
      <c r="I48" s="441"/>
      <c r="J48" s="440"/>
      <c r="K48" s="440"/>
      <c r="L48" s="443"/>
      <c r="M48" s="443"/>
      <c r="N48" s="443"/>
      <c r="O48" s="443"/>
      <c r="P48" s="443"/>
      <c r="Q48" s="443"/>
      <c r="R48" s="441"/>
      <c r="S48" s="445"/>
      <c r="T48" s="440"/>
      <c r="U48" s="432"/>
      <c r="V48" s="432"/>
      <c r="W48" s="432"/>
      <c r="X48" s="432"/>
      <c r="Y48" s="432"/>
      <c r="Z48" s="432"/>
      <c r="AA48" s="424"/>
    </row>
    <row r="49" spans="1:27" x14ac:dyDescent="0.2">
      <c r="A49" s="426"/>
      <c r="B49" s="426"/>
      <c r="C49" s="426"/>
      <c r="D49" s="426"/>
      <c r="E49" s="438" t="s">
        <v>182</v>
      </c>
      <c r="F49" s="438"/>
      <c r="G49" s="438"/>
      <c r="H49" s="438"/>
      <c r="I49" s="439"/>
      <c r="J49" s="438" t="s">
        <v>178</v>
      </c>
      <c r="K49" s="438"/>
      <c r="L49" s="442"/>
      <c r="M49" s="442"/>
      <c r="N49" s="442"/>
      <c r="O49" s="442"/>
      <c r="P49" s="442"/>
      <c r="Q49" s="442"/>
      <c r="R49" s="439" t="s">
        <v>15</v>
      </c>
      <c r="S49" s="444" t="s">
        <v>179</v>
      </c>
      <c r="T49" s="438"/>
      <c r="U49" s="431">
        <f>ROUNDDOWN(L49/1.1,0)</f>
        <v>0</v>
      </c>
      <c r="V49" s="431"/>
      <c r="W49" s="431"/>
      <c r="X49" s="431"/>
      <c r="Y49" s="431"/>
      <c r="Z49" s="431"/>
      <c r="AA49" s="423" t="s">
        <v>15</v>
      </c>
    </row>
    <row r="50" spans="1:27" x14ac:dyDescent="0.2">
      <c r="A50" s="426"/>
      <c r="B50" s="426"/>
      <c r="C50" s="426"/>
      <c r="D50" s="426"/>
      <c r="E50" s="440"/>
      <c r="F50" s="440"/>
      <c r="G50" s="440"/>
      <c r="H50" s="440"/>
      <c r="I50" s="441"/>
      <c r="J50" s="440"/>
      <c r="K50" s="440"/>
      <c r="L50" s="443"/>
      <c r="M50" s="443"/>
      <c r="N50" s="443"/>
      <c r="O50" s="443"/>
      <c r="P50" s="443"/>
      <c r="Q50" s="443"/>
      <c r="R50" s="441"/>
      <c r="S50" s="445"/>
      <c r="T50" s="440"/>
      <c r="U50" s="432"/>
      <c r="V50" s="432"/>
      <c r="W50" s="432"/>
      <c r="X50" s="432"/>
      <c r="Y50" s="432"/>
      <c r="Z50" s="432"/>
      <c r="AA50" s="424"/>
    </row>
    <row r="51" spans="1:27" x14ac:dyDescent="0.2">
      <c r="A51" s="426"/>
      <c r="B51" s="426"/>
      <c r="C51" s="426"/>
      <c r="D51" s="426"/>
      <c r="E51" s="425" t="s">
        <v>252</v>
      </c>
      <c r="F51" s="426"/>
      <c r="G51" s="426"/>
      <c r="H51" s="426"/>
      <c r="I51" s="426"/>
      <c r="J51" s="427" t="s">
        <v>183</v>
      </c>
      <c r="K51" s="428"/>
      <c r="L51" s="431">
        <f>L31+L47+L49+L45</f>
        <v>0</v>
      </c>
      <c r="M51" s="431"/>
      <c r="N51" s="431"/>
      <c r="O51" s="431"/>
      <c r="P51" s="431"/>
      <c r="Q51" s="431"/>
      <c r="R51" s="433" t="s">
        <v>15</v>
      </c>
      <c r="S51" s="435" t="s">
        <v>184</v>
      </c>
      <c r="T51" s="435"/>
      <c r="U51" s="431">
        <f>U31+U45+U47+U49</f>
        <v>0</v>
      </c>
      <c r="V51" s="431"/>
      <c r="W51" s="431"/>
      <c r="X51" s="431"/>
      <c r="Y51" s="431"/>
      <c r="Z51" s="431"/>
      <c r="AA51" s="423" t="s">
        <v>15</v>
      </c>
    </row>
    <row r="52" spans="1:27" x14ac:dyDescent="0.2">
      <c r="A52" s="426"/>
      <c r="B52" s="426"/>
      <c r="C52" s="426"/>
      <c r="D52" s="426"/>
      <c r="E52" s="425"/>
      <c r="F52" s="426"/>
      <c r="G52" s="426"/>
      <c r="H52" s="426"/>
      <c r="I52" s="426"/>
      <c r="J52" s="429"/>
      <c r="K52" s="430"/>
      <c r="L52" s="432"/>
      <c r="M52" s="432"/>
      <c r="N52" s="432"/>
      <c r="O52" s="432"/>
      <c r="P52" s="432"/>
      <c r="Q52" s="432"/>
      <c r="R52" s="434"/>
      <c r="S52" s="436"/>
      <c r="T52" s="437"/>
      <c r="U52" s="432"/>
      <c r="V52" s="432"/>
      <c r="W52" s="432"/>
      <c r="X52" s="432"/>
      <c r="Y52" s="432"/>
      <c r="Z52" s="432"/>
      <c r="AA52" s="424"/>
    </row>
    <row r="53" spans="1:27" ht="45.5" customHeight="1" x14ac:dyDescent="0.2">
      <c r="A53" s="426"/>
      <c r="B53" s="426"/>
      <c r="C53" s="426"/>
      <c r="D53" s="426"/>
      <c r="E53" s="403" t="s">
        <v>253</v>
      </c>
      <c r="F53" s="404"/>
      <c r="G53" s="404"/>
      <c r="H53" s="404"/>
      <c r="I53" s="404"/>
      <c r="J53" s="405">
        <f>ROUNDDOWN(U51*8/10,-3)</f>
        <v>0</v>
      </c>
      <c r="K53" s="406"/>
      <c r="L53" s="406"/>
      <c r="M53" s="406"/>
      <c r="N53" s="406"/>
      <c r="O53" s="406"/>
      <c r="P53" s="406"/>
      <c r="Q53" s="406"/>
      <c r="R53" s="406"/>
      <c r="S53" s="406"/>
      <c r="T53" s="406"/>
      <c r="U53" s="406"/>
      <c r="V53" s="406"/>
      <c r="W53" s="406"/>
      <c r="X53" s="406"/>
      <c r="Y53" s="406"/>
      <c r="Z53" s="95" t="s">
        <v>254</v>
      </c>
      <c r="AA53" s="96" t="s">
        <v>255</v>
      </c>
    </row>
    <row r="54" spans="1:27" x14ac:dyDescent="0.2">
      <c r="A54" s="407" t="s">
        <v>256</v>
      </c>
      <c r="B54" s="408"/>
      <c r="C54" s="408"/>
      <c r="D54" s="408"/>
      <c r="E54" s="408"/>
      <c r="F54" s="408"/>
      <c r="G54" s="408"/>
      <c r="H54" s="408"/>
      <c r="I54" s="409"/>
      <c r="J54" s="416">
        <f>申請情報一覧!I12</f>
        <v>0</v>
      </c>
      <c r="K54" s="417"/>
      <c r="L54" s="417"/>
      <c r="M54" s="417"/>
      <c r="N54" s="417"/>
      <c r="O54" s="417"/>
      <c r="P54" s="417"/>
      <c r="Q54" s="417"/>
      <c r="R54" s="417"/>
      <c r="S54" s="417"/>
      <c r="T54" s="417"/>
      <c r="U54" s="417"/>
      <c r="V54" s="417"/>
      <c r="W54" s="417"/>
      <c r="X54" s="417"/>
      <c r="Y54" s="417"/>
      <c r="Z54" s="417" t="s">
        <v>254</v>
      </c>
      <c r="AA54" s="422" t="s">
        <v>257</v>
      </c>
    </row>
    <row r="55" spans="1:27" x14ac:dyDescent="0.2">
      <c r="A55" s="410"/>
      <c r="B55" s="411"/>
      <c r="C55" s="411"/>
      <c r="D55" s="411"/>
      <c r="E55" s="411"/>
      <c r="F55" s="411"/>
      <c r="G55" s="411"/>
      <c r="H55" s="411"/>
      <c r="I55" s="412"/>
      <c r="J55" s="418"/>
      <c r="K55" s="419"/>
      <c r="L55" s="419"/>
      <c r="M55" s="419"/>
      <c r="N55" s="419"/>
      <c r="O55" s="419"/>
      <c r="P55" s="419"/>
      <c r="Q55" s="419"/>
      <c r="R55" s="419"/>
      <c r="S55" s="419"/>
      <c r="T55" s="419"/>
      <c r="U55" s="419"/>
      <c r="V55" s="419"/>
      <c r="W55" s="419"/>
      <c r="X55" s="419"/>
      <c r="Y55" s="419"/>
      <c r="Z55" s="419"/>
      <c r="AA55" s="422"/>
    </row>
    <row r="56" spans="1:27" ht="13.5" thickBot="1" x14ac:dyDescent="0.25">
      <c r="A56" s="413"/>
      <c r="B56" s="414"/>
      <c r="C56" s="414"/>
      <c r="D56" s="414"/>
      <c r="E56" s="414"/>
      <c r="F56" s="414"/>
      <c r="G56" s="414"/>
      <c r="H56" s="414"/>
      <c r="I56" s="415"/>
      <c r="J56" s="420"/>
      <c r="K56" s="421"/>
      <c r="L56" s="421"/>
      <c r="M56" s="421"/>
      <c r="N56" s="421"/>
      <c r="O56" s="421"/>
      <c r="P56" s="421"/>
      <c r="Q56" s="421"/>
      <c r="R56" s="421"/>
      <c r="S56" s="421"/>
      <c r="T56" s="421"/>
      <c r="U56" s="421"/>
      <c r="V56" s="421"/>
      <c r="W56" s="421"/>
      <c r="X56" s="421"/>
      <c r="Y56" s="421"/>
      <c r="Z56" s="421"/>
      <c r="AA56" s="409"/>
    </row>
    <row r="57" spans="1:27" x14ac:dyDescent="0.2">
      <c r="A57" s="382" t="s">
        <v>258</v>
      </c>
      <c r="B57" s="383"/>
      <c r="C57" s="383"/>
      <c r="D57" s="383"/>
      <c r="E57" s="383"/>
      <c r="F57" s="383"/>
      <c r="G57" s="383"/>
      <c r="H57" s="383"/>
      <c r="I57" s="384"/>
      <c r="J57" s="391">
        <f>MIN(IF(J53&gt;=500000,500000,ROUNDDOWN(U51*0.8,-3)), J54)</f>
        <v>0</v>
      </c>
      <c r="K57" s="392"/>
      <c r="L57" s="392"/>
      <c r="M57" s="392"/>
      <c r="N57" s="392"/>
      <c r="O57" s="392"/>
      <c r="P57" s="392"/>
      <c r="Q57" s="392"/>
      <c r="R57" s="392"/>
      <c r="S57" s="392"/>
      <c r="T57" s="392"/>
      <c r="U57" s="392"/>
      <c r="V57" s="392"/>
      <c r="W57" s="392"/>
      <c r="X57" s="392"/>
      <c r="Y57" s="392"/>
      <c r="Z57" s="392"/>
      <c r="AA57" s="397" t="s">
        <v>15</v>
      </c>
    </row>
    <row r="58" spans="1:27" x14ac:dyDescent="0.2">
      <c r="A58" s="385"/>
      <c r="B58" s="386"/>
      <c r="C58" s="386"/>
      <c r="D58" s="386"/>
      <c r="E58" s="386"/>
      <c r="F58" s="386"/>
      <c r="G58" s="386"/>
      <c r="H58" s="386"/>
      <c r="I58" s="387"/>
      <c r="J58" s="393"/>
      <c r="K58" s="394"/>
      <c r="L58" s="394"/>
      <c r="M58" s="394"/>
      <c r="N58" s="394"/>
      <c r="O58" s="394"/>
      <c r="P58" s="394"/>
      <c r="Q58" s="394"/>
      <c r="R58" s="394"/>
      <c r="S58" s="394"/>
      <c r="T58" s="394"/>
      <c r="U58" s="394"/>
      <c r="V58" s="394"/>
      <c r="W58" s="394"/>
      <c r="X58" s="394"/>
      <c r="Y58" s="394"/>
      <c r="Z58" s="394"/>
      <c r="AA58" s="398"/>
    </row>
    <row r="59" spans="1:27" ht="13.5" thickBot="1" x14ac:dyDescent="0.25">
      <c r="A59" s="388"/>
      <c r="B59" s="389"/>
      <c r="C59" s="389"/>
      <c r="D59" s="389"/>
      <c r="E59" s="389"/>
      <c r="F59" s="389"/>
      <c r="G59" s="389"/>
      <c r="H59" s="389"/>
      <c r="I59" s="390"/>
      <c r="J59" s="395"/>
      <c r="K59" s="396"/>
      <c r="L59" s="396"/>
      <c r="M59" s="396"/>
      <c r="N59" s="396"/>
      <c r="O59" s="396"/>
      <c r="P59" s="396"/>
      <c r="Q59" s="396"/>
      <c r="R59" s="396"/>
      <c r="S59" s="396"/>
      <c r="T59" s="396"/>
      <c r="U59" s="396"/>
      <c r="V59" s="396"/>
      <c r="W59" s="396"/>
      <c r="X59" s="396"/>
      <c r="Y59" s="396"/>
      <c r="Z59" s="396"/>
      <c r="AA59" s="399"/>
    </row>
    <row r="60" spans="1:27" x14ac:dyDescent="0.2">
      <c r="A60" s="62"/>
      <c r="B60" s="400" t="s">
        <v>185</v>
      </c>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row>
    <row r="61" spans="1:27" ht="52" customHeight="1" x14ac:dyDescent="0.2">
      <c r="A61" s="63"/>
      <c r="B61" s="401" t="s">
        <v>259</v>
      </c>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row>
  </sheetData>
  <mergeCells count="108">
    <mergeCell ref="A2:AA2"/>
    <mergeCell ref="A3:D4"/>
    <mergeCell ref="E3:I4"/>
    <mergeCell ref="J3:M4"/>
    <mergeCell ref="N3:AA4"/>
    <mergeCell ref="A5:D6"/>
    <mergeCell ref="E5:I6"/>
    <mergeCell ref="J5:M6"/>
    <mergeCell ref="N5:AA6"/>
    <mergeCell ref="K7:K8"/>
    <mergeCell ref="L7:L8"/>
    <mergeCell ref="N7:Q8"/>
    <mergeCell ref="R7:S7"/>
    <mergeCell ref="Z7:AA7"/>
    <mergeCell ref="R8:S8"/>
    <mergeCell ref="Z8:AA8"/>
    <mergeCell ref="A7:D8"/>
    <mergeCell ref="E7:F8"/>
    <mergeCell ref="G7:G8"/>
    <mergeCell ref="H7:H8"/>
    <mergeCell ref="I7:I8"/>
    <mergeCell ref="J7:J8"/>
    <mergeCell ref="A9:F10"/>
    <mergeCell ref="A11:AA30"/>
    <mergeCell ref="A31:D53"/>
    <mergeCell ref="E31:I32"/>
    <mergeCell ref="J31:K32"/>
    <mergeCell ref="L31:Q32"/>
    <mergeCell ref="R31:R32"/>
    <mergeCell ref="S31:T32"/>
    <mergeCell ref="U31:Z32"/>
    <mergeCell ref="AA31:AA32"/>
    <mergeCell ref="S37:Z38"/>
    <mergeCell ref="AA37:AA38"/>
    <mergeCell ref="H39:H40"/>
    <mergeCell ref="I39:I40"/>
    <mergeCell ref="J39:Q40"/>
    <mergeCell ref="R39:R40"/>
    <mergeCell ref="S39:Z40"/>
    <mergeCell ref="AA39:AA40"/>
    <mergeCell ref="AA33:AA34"/>
    <mergeCell ref="H35:H36"/>
    <mergeCell ref="I35:I36"/>
    <mergeCell ref="J35:Q36"/>
    <mergeCell ref="R35:R36"/>
    <mergeCell ref="S35:Z36"/>
    <mergeCell ref="R41:R42"/>
    <mergeCell ref="S41:Z42"/>
    <mergeCell ref="AA41:AA42"/>
    <mergeCell ref="AA35:AA36"/>
    <mergeCell ref="H33:H34"/>
    <mergeCell ref="I33:I34"/>
    <mergeCell ref="J33:Q34"/>
    <mergeCell ref="R33:R34"/>
    <mergeCell ref="S33:Z34"/>
    <mergeCell ref="H37:H38"/>
    <mergeCell ref="I37:I38"/>
    <mergeCell ref="J37:Q38"/>
    <mergeCell ref="R37:R38"/>
    <mergeCell ref="AA45:AA46"/>
    <mergeCell ref="E47:I48"/>
    <mergeCell ref="J47:K48"/>
    <mergeCell ref="L47:Q48"/>
    <mergeCell ref="R47:R48"/>
    <mergeCell ref="S47:T48"/>
    <mergeCell ref="U47:Z48"/>
    <mergeCell ref="AA47:AA48"/>
    <mergeCell ref="H45:I46"/>
    <mergeCell ref="J45:K46"/>
    <mergeCell ref="L45:Q46"/>
    <mergeCell ref="R45:R46"/>
    <mergeCell ref="S45:T46"/>
    <mergeCell ref="U45:Z46"/>
    <mergeCell ref="E33:G46"/>
    <mergeCell ref="H43:H44"/>
    <mergeCell ref="I43:I44"/>
    <mergeCell ref="J43:Q44"/>
    <mergeCell ref="R43:R44"/>
    <mergeCell ref="S43:Z44"/>
    <mergeCell ref="AA43:AA44"/>
    <mergeCell ref="H41:H42"/>
    <mergeCell ref="I41:I42"/>
    <mergeCell ref="J41:Q42"/>
    <mergeCell ref="AA49:AA50"/>
    <mergeCell ref="E51:I52"/>
    <mergeCell ref="J51:K52"/>
    <mergeCell ref="L51:Q52"/>
    <mergeCell ref="R51:R52"/>
    <mergeCell ref="S51:T52"/>
    <mergeCell ref="U51:Z52"/>
    <mergeCell ref="AA51:AA52"/>
    <mergeCell ref="E49:I50"/>
    <mergeCell ref="J49:K50"/>
    <mergeCell ref="L49:Q50"/>
    <mergeCell ref="R49:R50"/>
    <mergeCell ref="S49:T50"/>
    <mergeCell ref="U49:Z50"/>
    <mergeCell ref="A57:I59"/>
    <mergeCell ref="J57:Z59"/>
    <mergeCell ref="AA57:AA59"/>
    <mergeCell ref="B60:AA60"/>
    <mergeCell ref="B61:AA61"/>
    <mergeCell ref="E53:I53"/>
    <mergeCell ref="J53:Y53"/>
    <mergeCell ref="A54:I56"/>
    <mergeCell ref="J54:Y56"/>
    <mergeCell ref="Z54:Z56"/>
    <mergeCell ref="AA54:AA56"/>
  </mergeCells>
  <phoneticPr fontId="1"/>
  <conditionalFormatting sqref="A11:AA30 L31:Q32 H33:H44 J33:Q44">
    <cfRule type="containsBlanks" dxfId="13" priority="2">
      <formula>LEN(TRIM(A11))=0</formula>
    </cfRule>
  </conditionalFormatting>
  <conditionalFormatting sqref="L47:Q50">
    <cfRule type="containsBlanks" dxfId="12" priority="1">
      <formula>LEN(TRIM(L47))=0</formula>
    </cfRule>
  </conditionalFormatting>
  <pageMargins left="0.7" right="0.7" top="0.75" bottom="0.75" header="0.3" footer="0.3"/>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99393-5346-4317-A313-254A5C5C8D78}">
  <sheetPr>
    <tabColor rgb="FFFFC000"/>
  </sheetPr>
  <dimension ref="A1:I29"/>
  <sheetViews>
    <sheetView showGridLines="0" view="pageBreakPreview" topLeftCell="A9" zoomScaleNormal="100" zoomScaleSheetLayoutView="100" workbookViewId="0">
      <selection activeCell="I13" sqref="I13"/>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s>
  <sheetData>
    <row r="1" spans="2:9" ht="19.5" customHeight="1" x14ac:dyDescent="0.2">
      <c r="B1" s="27" t="s">
        <v>55</v>
      </c>
      <c r="I1" t="s">
        <v>337</v>
      </c>
    </row>
    <row r="4" spans="2:9" ht="19" customHeight="1" x14ac:dyDescent="0.2">
      <c r="C4" s="164" t="s">
        <v>154</v>
      </c>
      <c r="D4" s="164"/>
      <c r="E4" s="164"/>
      <c r="F4" s="164"/>
      <c r="G4" s="164"/>
      <c r="H4" s="164"/>
    </row>
    <row r="5" spans="2:9" x14ac:dyDescent="0.2">
      <c r="C5" s="28"/>
      <c r="D5" s="28"/>
      <c r="E5" s="28"/>
      <c r="F5" s="28"/>
      <c r="G5" s="28"/>
      <c r="H5" s="28"/>
    </row>
    <row r="6" spans="2:9" ht="24" customHeight="1" x14ac:dyDescent="0.2">
      <c r="B6" s="165" t="s">
        <v>57</v>
      </c>
      <c r="C6" s="166"/>
      <c r="D6" s="167"/>
    </row>
    <row r="7" spans="2:9" ht="18" customHeight="1" x14ac:dyDescent="0.2">
      <c r="C7" s="29"/>
      <c r="D7" s="29"/>
      <c r="E7" s="29"/>
      <c r="F7" s="29"/>
      <c r="G7" s="29"/>
      <c r="H7" s="30" t="s">
        <v>58</v>
      </c>
    </row>
    <row r="8" spans="2:9" ht="34.5" customHeight="1" x14ac:dyDescent="0.2">
      <c r="C8" s="162" t="s">
        <v>59</v>
      </c>
      <c r="D8" s="168" t="s">
        <v>155</v>
      </c>
      <c r="E8" s="168" t="s">
        <v>156</v>
      </c>
      <c r="F8" s="169" t="s">
        <v>62</v>
      </c>
      <c r="G8" s="170"/>
      <c r="H8" s="162" t="s">
        <v>63</v>
      </c>
    </row>
    <row r="9" spans="2:9" ht="34.5" customHeight="1" x14ac:dyDescent="0.2">
      <c r="C9" s="163"/>
      <c r="D9" s="163"/>
      <c r="E9" s="163"/>
      <c r="F9" s="31" t="s">
        <v>64</v>
      </c>
      <c r="G9" s="31" t="s">
        <v>65</v>
      </c>
      <c r="H9" s="163"/>
    </row>
    <row r="10" spans="2:9" ht="33.5" customHeight="1" x14ac:dyDescent="0.2">
      <c r="C10" s="31" t="s">
        <v>66</v>
      </c>
      <c r="D10" s="39">
        <f>事業実績書!J57</f>
        <v>0</v>
      </c>
      <c r="E10" s="124">
        <f>収支予算書〈自動入力〉!D11</f>
        <v>0</v>
      </c>
      <c r="F10" s="39">
        <f>+IF(D10-E10&lt;0,"0",D10-E10)</f>
        <v>0</v>
      </c>
      <c r="G10" s="39">
        <f>+IF(D10-E10&gt;0,"0",E10-D10)</f>
        <v>0</v>
      </c>
      <c r="H10" s="157"/>
    </row>
    <row r="11" spans="2:9" ht="32.5" customHeight="1" x14ac:dyDescent="0.2">
      <c r="C11" s="31" t="s">
        <v>67</v>
      </c>
      <c r="D11" s="39">
        <v>0</v>
      </c>
      <c r="E11" s="124">
        <f>収支予算書〈自動入力〉!D12</f>
        <v>0</v>
      </c>
      <c r="F11" s="39">
        <f t="shared" ref="F11:F12" si="0">+IF(D11-E11&lt;0,"0",D11-E11)</f>
        <v>0</v>
      </c>
      <c r="G11" s="39">
        <f t="shared" ref="G11:G12" si="1">+IF(D11-E11&gt;0,"0",E11-D11)</f>
        <v>0</v>
      </c>
      <c r="H11" s="157"/>
    </row>
    <row r="12" spans="2:9" ht="36" customHeight="1" x14ac:dyDescent="0.2">
      <c r="C12" s="31" t="s">
        <v>68</v>
      </c>
      <c r="D12" s="39">
        <f>+D13-D10-D11</f>
        <v>0</v>
      </c>
      <c r="E12" s="124">
        <f>収支予算書〈自動入力〉!D13</f>
        <v>0</v>
      </c>
      <c r="F12" s="39">
        <f t="shared" si="0"/>
        <v>0</v>
      </c>
      <c r="G12" s="39">
        <f t="shared" si="1"/>
        <v>0</v>
      </c>
      <c r="H12" s="157"/>
    </row>
    <row r="13" spans="2:9" ht="35" customHeight="1" x14ac:dyDescent="0.2">
      <c r="C13" s="31" t="s">
        <v>69</v>
      </c>
      <c r="D13" s="39">
        <f>D23</f>
        <v>0</v>
      </c>
      <c r="E13" s="39">
        <f>SUM(E10:E12)</f>
        <v>0</v>
      </c>
      <c r="F13" s="39">
        <f>SUM(F10:F12)</f>
        <v>0</v>
      </c>
      <c r="G13" s="39">
        <f>SUM(G10:G12)</f>
        <v>0</v>
      </c>
      <c r="H13" s="158"/>
    </row>
    <row r="14" spans="2:9" ht="20" customHeight="1" x14ac:dyDescent="0.2"/>
    <row r="15" spans="2:9" ht="17" customHeight="1" x14ac:dyDescent="0.2">
      <c r="B15" s="171" t="s">
        <v>70</v>
      </c>
      <c r="C15" s="166"/>
      <c r="D15" s="167"/>
    </row>
    <row r="16" spans="2:9" ht="20" customHeight="1" x14ac:dyDescent="0.2">
      <c r="C16" s="33"/>
      <c r="H16" s="34" t="s">
        <v>58</v>
      </c>
    </row>
    <row r="17" spans="1:8" ht="34" customHeight="1" x14ac:dyDescent="0.2">
      <c r="C17" s="162" t="s">
        <v>59</v>
      </c>
      <c r="D17" s="168" t="s">
        <v>155</v>
      </c>
      <c r="E17" s="168" t="s">
        <v>156</v>
      </c>
      <c r="F17" s="169" t="s">
        <v>62</v>
      </c>
      <c r="G17" s="170"/>
      <c r="H17" s="162" t="s">
        <v>63</v>
      </c>
    </row>
    <row r="18" spans="1:8" ht="33.5" customHeight="1" x14ac:dyDescent="0.2">
      <c r="C18" s="163"/>
      <c r="D18" s="163"/>
      <c r="E18" s="163"/>
      <c r="F18" s="31" t="s">
        <v>64</v>
      </c>
      <c r="G18" s="31" t="s">
        <v>65</v>
      </c>
      <c r="H18" s="163"/>
    </row>
    <row r="19" spans="1:8" ht="33.5" customHeight="1" x14ac:dyDescent="0.2">
      <c r="C19" s="35" t="s">
        <v>71</v>
      </c>
      <c r="D19" s="40">
        <f>事業実績書!L31</f>
        <v>0</v>
      </c>
      <c r="E19" s="125">
        <f>収支予算書〈自動入力〉!D20</f>
        <v>0</v>
      </c>
      <c r="F19" s="39">
        <f>+IF(D19-E19&lt;0,"0",D19-E19)</f>
        <v>0</v>
      </c>
      <c r="G19" s="39">
        <f>+IF(D19-E19&gt;0,"0",E19-D19)</f>
        <v>0</v>
      </c>
      <c r="H19" s="159"/>
    </row>
    <row r="20" spans="1:8" ht="33.5" customHeight="1" x14ac:dyDescent="0.2">
      <c r="C20" s="37" t="s">
        <v>72</v>
      </c>
      <c r="D20" s="40">
        <f>事業実績書!L45</f>
        <v>0</v>
      </c>
      <c r="E20" s="125">
        <f>収支予算書〈自動入力〉!D21</f>
        <v>0</v>
      </c>
      <c r="F20" s="39">
        <f>+IF(D20-E20&lt;0,"0",D20-E20)</f>
        <v>0</v>
      </c>
      <c r="G20" s="39">
        <f>+IF(D20-E20&gt;0,"0",E20-D20)</f>
        <v>0</v>
      </c>
      <c r="H20" s="159"/>
    </row>
    <row r="21" spans="1:8" ht="33.5" customHeight="1" x14ac:dyDescent="0.2">
      <c r="C21" s="37" t="s">
        <v>73</v>
      </c>
      <c r="D21" s="40">
        <f>事業実績書!L47</f>
        <v>0</v>
      </c>
      <c r="E21" s="125">
        <f>収支予算書〈自動入力〉!D22</f>
        <v>0</v>
      </c>
      <c r="F21" s="39">
        <f t="shared" ref="F21:F22" si="2">+IF(D21-E21&lt;0,"0",D21-E21)</f>
        <v>0</v>
      </c>
      <c r="G21" s="39">
        <f t="shared" ref="G21:G22" si="3">+IF(D21-E21&gt;0,"0",E21-D21)</f>
        <v>0</v>
      </c>
      <c r="H21" s="159"/>
    </row>
    <row r="22" spans="1:8" ht="35" customHeight="1" x14ac:dyDescent="0.2">
      <c r="C22" s="37" t="s">
        <v>74</v>
      </c>
      <c r="D22" s="40">
        <f>事業実績書!L49</f>
        <v>0</v>
      </c>
      <c r="E22" s="125">
        <f>収支予算書〈自動入力〉!D23</f>
        <v>0</v>
      </c>
      <c r="F22" s="39">
        <f t="shared" si="2"/>
        <v>0</v>
      </c>
      <c r="G22" s="39">
        <f t="shared" si="3"/>
        <v>0</v>
      </c>
      <c r="H22" s="159"/>
    </row>
    <row r="23" spans="1:8" ht="35.5" customHeight="1" x14ac:dyDescent="0.2">
      <c r="C23" s="37" t="s">
        <v>69</v>
      </c>
      <c r="D23" s="40">
        <f>SUM(D19:D22)</f>
        <v>0</v>
      </c>
      <c r="E23" s="40">
        <f>SUM(E19:E22)</f>
        <v>0</v>
      </c>
      <c r="F23" s="40">
        <f>SUM(F19:F22)</f>
        <v>0</v>
      </c>
      <c r="G23" s="40">
        <f>SUM(G19:G22)</f>
        <v>0</v>
      </c>
      <c r="H23" s="156"/>
    </row>
    <row r="24" spans="1:8" ht="15.5" customHeight="1" x14ac:dyDescent="0.2"/>
    <row r="25" spans="1:8" ht="22" customHeight="1" x14ac:dyDescent="0.2">
      <c r="A25" s="172" t="s">
        <v>75</v>
      </c>
      <c r="B25" s="173"/>
      <c r="C25" s="173"/>
      <c r="D25" s="173"/>
      <c r="E25" s="173"/>
      <c r="F25" s="173"/>
      <c r="G25" s="173"/>
      <c r="H25" s="173"/>
    </row>
    <row r="26" spans="1:8" ht="20.5" customHeight="1" x14ac:dyDescent="0.2">
      <c r="A26" s="172" t="s">
        <v>76</v>
      </c>
      <c r="B26" s="173"/>
      <c r="C26" s="173"/>
      <c r="D26" s="173"/>
      <c r="E26" s="173"/>
      <c r="F26" s="173"/>
      <c r="G26" s="173"/>
      <c r="H26" s="173"/>
    </row>
    <row r="27" spans="1:8" ht="21" customHeight="1" x14ac:dyDescent="0.2">
      <c r="A27" s="172" t="s">
        <v>77</v>
      </c>
      <c r="B27" s="173"/>
      <c r="C27" s="173"/>
      <c r="D27" s="173"/>
      <c r="E27" s="173"/>
      <c r="F27" s="173"/>
      <c r="G27" s="173"/>
      <c r="H27" s="173"/>
    </row>
    <row r="28" spans="1:8" ht="20" customHeight="1" x14ac:dyDescent="0.2">
      <c r="A28" s="172" t="s">
        <v>78</v>
      </c>
      <c r="B28" s="173"/>
      <c r="C28" s="173"/>
      <c r="D28" s="173"/>
      <c r="E28" s="173"/>
      <c r="F28" s="173"/>
      <c r="G28" s="173"/>
      <c r="H28" s="173"/>
    </row>
    <row r="29" spans="1:8" ht="22" customHeight="1" x14ac:dyDescent="0.2">
      <c r="A29" s="172" t="s">
        <v>79</v>
      </c>
      <c r="B29" s="173"/>
      <c r="C29" s="173"/>
      <c r="D29" s="173"/>
      <c r="E29" s="173"/>
      <c r="F29" s="173"/>
      <c r="G29" s="173"/>
      <c r="H29" s="173"/>
    </row>
  </sheetData>
  <mergeCells count="18">
    <mergeCell ref="A25:H25"/>
    <mergeCell ref="A26:H26"/>
    <mergeCell ref="A27:H27"/>
    <mergeCell ref="A28:H28"/>
    <mergeCell ref="A29:H29"/>
    <mergeCell ref="H17:H18"/>
    <mergeCell ref="C4:H4"/>
    <mergeCell ref="B6:D6"/>
    <mergeCell ref="C8:C9"/>
    <mergeCell ref="D8:D9"/>
    <mergeCell ref="E8:E9"/>
    <mergeCell ref="F8:G8"/>
    <mergeCell ref="H8:H9"/>
    <mergeCell ref="B15:D15"/>
    <mergeCell ref="C17:C18"/>
    <mergeCell ref="D17:D18"/>
    <mergeCell ref="E17:E18"/>
    <mergeCell ref="F17:G17"/>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48ACF-B066-4FF0-8E86-99A0AD6541E4}">
  <sheetPr>
    <tabColor rgb="FFFFC000"/>
  </sheetPr>
  <dimension ref="A1:AQ61"/>
  <sheetViews>
    <sheetView view="pageBreakPreview" topLeftCell="E12" zoomScale="85" zoomScaleNormal="100" zoomScaleSheetLayoutView="85" workbookViewId="0">
      <selection activeCell="AF35" sqref="AF35"/>
    </sheetView>
  </sheetViews>
  <sheetFormatPr defaultRowHeight="13" x14ac:dyDescent="0.2"/>
  <cols>
    <col min="1" max="8" width="3.90625" customWidth="1"/>
    <col min="9" max="9" width="4.7265625" customWidth="1"/>
    <col min="10" max="27" width="3.90625" customWidth="1"/>
  </cols>
  <sheetData>
    <row r="1" spans="1:43" x14ac:dyDescent="0.2">
      <c r="A1" s="53" t="s">
        <v>169</v>
      </c>
      <c r="B1" s="53"/>
      <c r="C1" s="53"/>
      <c r="D1" s="53"/>
      <c r="E1" s="53"/>
      <c r="F1" s="53"/>
      <c r="G1" s="53"/>
      <c r="H1" s="53"/>
      <c r="I1" s="53"/>
      <c r="J1" s="53"/>
      <c r="K1" s="53"/>
      <c r="L1" s="53"/>
      <c r="M1" s="53"/>
      <c r="N1" s="53"/>
      <c r="O1" s="53"/>
      <c r="P1" s="53"/>
      <c r="Q1" s="53"/>
      <c r="R1" s="53"/>
      <c r="S1" s="53"/>
      <c r="T1" s="53"/>
      <c r="U1" s="53"/>
      <c r="V1" s="53"/>
      <c r="W1" s="53"/>
      <c r="X1" s="53"/>
      <c r="Y1" s="53"/>
      <c r="Z1" s="53"/>
      <c r="AA1" s="53"/>
    </row>
    <row r="2" spans="1:43" ht="17" thickBot="1" x14ac:dyDescent="0.25">
      <c r="A2" s="467" t="s">
        <v>170</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t="s">
        <v>320</v>
      </c>
    </row>
    <row r="3" spans="1:43" x14ac:dyDescent="0.2">
      <c r="A3" s="468" t="s">
        <v>171</v>
      </c>
      <c r="B3" s="469"/>
      <c r="C3" s="469"/>
      <c r="D3" s="469"/>
      <c r="E3" s="477" t="str">
        <f>IF(申請情報一覧!D5="","",申請情報一覧!D5)</f>
        <v/>
      </c>
      <c r="F3" s="477"/>
      <c r="G3" s="477"/>
      <c r="H3" s="477"/>
      <c r="I3" s="477"/>
      <c r="J3" s="469" t="s">
        <v>172</v>
      </c>
      <c r="K3" s="469"/>
      <c r="L3" s="469"/>
      <c r="M3" s="469"/>
      <c r="N3" s="479" t="str">
        <f>IF('事業計画書（変更後）'!I14="","",'事業計画書（変更後）'!I14)</f>
        <v/>
      </c>
      <c r="O3" s="479"/>
      <c r="P3" s="479"/>
      <c r="Q3" s="479"/>
      <c r="R3" s="479"/>
      <c r="S3" s="479"/>
      <c r="T3" s="479"/>
      <c r="U3" s="479"/>
      <c r="V3" s="479"/>
      <c r="W3" s="479"/>
      <c r="X3" s="479"/>
      <c r="Y3" s="479"/>
      <c r="Z3" s="479"/>
      <c r="AA3" s="480"/>
      <c r="AB3" t="s">
        <v>335</v>
      </c>
    </row>
    <row r="4" spans="1:43" ht="13.5" thickBot="1" x14ac:dyDescent="0.25">
      <c r="A4" s="466"/>
      <c r="B4" s="426"/>
      <c r="C4" s="426"/>
      <c r="D4" s="426"/>
      <c r="E4" s="478"/>
      <c r="F4" s="478"/>
      <c r="G4" s="478"/>
      <c r="H4" s="478"/>
      <c r="I4" s="478"/>
      <c r="J4" s="426"/>
      <c r="K4" s="426"/>
      <c r="L4" s="426"/>
      <c r="M4" s="426"/>
      <c r="N4" s="481"/>
      <c r="O4" s="481"/>
      <c r="P4" s="481"/>
      <c r="Q4" s="481"/>
      <c r="R4" s="481"/>
      <c r="S4" s="481"/>
      <c r="T4" s="481"/>
      <c r="U4" s="481"/>
      <c r="V4" s="481"/>
      <c r="W4" s="481"/>
      <c r="X4" s="481"/>
      <c r="Y4" s="481"/>
      <c r="Z4" s="481"/>
      <c r="AA4" s="482"/>
    </row>
    <row r="5" spans="1:43" x14ac:dyDescent="0.2">
      <c r="A5" s="466" t="s">
        <v>173</v>
      </c>
      <c r="B5" s="426"/>
      <c r="C5" s="426"/>
      <c r="D5" s="426"/>
      <c r="E5" s="404">
        <f>IF('事業計画書（変更後）'!I3="","",'事業計画書（変更後）'!I3)</f>
        <v>0</v>
      </c>
      <c r="F5" s="404"/>
      <c r="G5" s="404"/>
      <c r="H5" s="404"/>
      <c r="I5" s="404"/>
      <c r="J5" s="426" t="s">
        <v>174</v>
      </c>
      <c r="K5" s="426"/>
      <c r="L5" s="426"/>
      <c r="M5" s="426"/>
      <c r="N5" s="479">
        <f>IF('事業計画書（変更後）'!I4="","",'事業計画書（変更後）'!I4)</f>
        <v>0</v>
      </c>
      <c r="O5" s="479"/>
      <c r="P5" s="479"/>
      <c r="Q5" s="479"/>
      <c r="R5" s="479"/>
      <c r="S5" s="479"/>
      <c r="T5" s="479"/>
      <c r="U5" s="479"/>
      <c r="V5" s="479"/>
      <c r="W5" s="479"/>
      <c r="X5" s="479"/>
      <c r="Y5" s="479"/>
      <c r="Z5" s="479"/>
      <c r="AA5" s="480"/>
    </row>
    <row r="6" spans="1:43" x14ac:dyDescent="0.2">
      <c r="A6" s="466"/>
      <c r="B6" s="426"/>
      <c r="C6" s="426"/>
      <c r="D6" s="426"/>
      <c r="E6" s="404"/>
      <c r="F6" s="404"/>
      <c r="G6" s="404"/>
      <c r="H6" s="404"/>
      <c r="I6" s="404"/>
      <c r="J6" s="426"/>
      <c r="K6" s="426"/>
      <c r="L6" s="426"/>
      <c r="M6" s="426"/>
      <c r="N6" s="481"/>
      <c r="O6" s="481"/>
      <c r="P6" s="481"/>
      <c r="Q6" s="481"/>
      <c r="R6" s="481"/>
      <c r="S6" s="481"/>
      <c r="T6" s="481"/>
      <c r="U6" s="481"/>
      <c r="V6" s="481"/>
      <c r="W6" s="481"/>
      <c r="X6" s="481"/>
      <c r="Y6" s="481"/>
      <c r="Z6" s="481"/>
      <c r="AA6" s="482"/>
    </row>
    <row r="7" spans="1:43" x14ac:dyDescent="0.2">
      <c r="A7" s="466" t="s">
        <v>175</v>
      </c>
      <c r="B7" s="426"/>
      <c r="C7" s="426"/>
      <c r="D7" s="426"/>
      <c r="E7" s="444" t="s">
        <v>249</v>
      </c>
      <c r="F7" s="438"/>
      <c r="G7" s="449">
        <f>'事業計画書（変更後）'!J5</f>
        <v>0</v>
      </c>
      <c r="H7" s="438" t="s">
        <v>6</v>
      </c>
      <c r="I7" s="449">
        <f>'事業計画書（変更後）'!L5</f>
        <v>0</v>
      </c>
      <c r="J7" s="438" t="s">
        <v>42</v>
      </c>
      <c r="K7" s="449">
        <f>'事業計画書（変更後）'!N5</f>
        <v>0</v>
      </c>
      <c r="L7" s="438" t="s">
        <v>41</v>
      </c>
      <c r="M7" s="55"/>
      <c r="N7" s="444" t="s">
        <v>176</v>
      </c>
      <c r="O7" s="438"/>
      <c r="P7" s="438"/>
      <c r="Q7" s="439"/>
      <c r="R7" s="444" t="s">
        <v>27</v>
      </c>
      <c r="S7" s="438"/>
      <c r="T7" s="129">
        <f>'事業計画書（変更後）'!J6</f>
        <v>0</v>
      </c>
      <c r="U7" s="54" t="s">
        <v>6</v>
      </c>
      <c r="V7" s="129">
        <f>'事業計画書（変更後）'!L6</f>
        <v>0</v>
      </c>
      <c r="W7" s="54" t="s">
        <v>42</v>
      </c>
      <c r="X7" s="129">
        <f>'事業計画書（変更後）'!N6</f>
        <v>0</v>
      </c>
      <c r="Y7" s="54" t="s">
        <v>41</v>
      </c>
      <c r="Z7" s="438" t="s">
        <v>43</v>
      </c>
      <c r="AA7" s="423"/>
    </row>
    <row r="8" spans="1:43" x14ac:dyDescent="0.2">
      <c r="A8" s="466"/>
      <c r="B8" s="426"/>
      <c r="C8" s="426"/>
      <c r="D8" s="426"/>
      <c r="E8" s="445"/>
      <c r="F8" s="440"/>
      <c r="G8" s="451"/>
      <c r="H8" s="440"/>
      <c r="I8" s="451"/>
      <c r="J8" s="440"/>
      <c r="K8" s="451"/>
      <c r="L8" s="440"/>
      <c r="M8" s="57"/>
      <c r="N8" s="445"/>
      <c r="O8" s="440"/>
      <c r="P8" s="440"/>
      <c r="Q8" s="441"/>
      <c r="R8" s="445" t="s">
        <v>27</v>
      </c>
      <c r="S8" s="440"/>
      <c r="T8" s="130">
        <f>'事業計画書（変更後）'!J7</f>
        <v>0</v>
      </c>
      <c r="U8" s="56" t="s">
        <v>6</v>
      </c>
      <c r="V8" s="130">
        <f>'事業計画書（変更後）'!L7</f>
        <v>0</v>
      </c>
      <c r="W8" s="56" t="s">
        <v>42</v>
      </c>
      <c r="X8" s="130">
        <f>'事業計画書（変更後）'!N7</f>
        <v>0</v>
      </c>
      <c r="Y8" s="56" t="s">
        <v>41</v>
      </c>
      <c r="Z8" s="440" t="s">
        <v>44</v>
      </c>
      <c r="AA8" s="424"/>
    </row>
    <row r="9" spans="1:43" x14ac:dyDescent="0.2">
      <c r="A9" s="456" t="s">
        <v>177</v>
      </c>
      <c r="B9" s="438"/>
      <c r="C9" s="438"/>
      <c r="D9" s="438"/>
      <c r="E9" s="438"/>
      <c r="F9" s="438"/>
      <c r="G9" s="58"/>
      <c r="H9" s="58"/>
      <c r="I9" s="58"/>
      <c r="J9" s="58"/>
      <c r="K9" s="58"/>
      <c r="L9" s="58"/>
      <c r="M9" s="58"/>
      <c r="N9" s="58"/>
      <c r="O9" s="58"/>
      <c r="P9" s="58"/>
      <c r="Q9" s="58"/>
      <c r="R9" s="58"/>
      <c r="S9" s="58"/>
      <c r="T9" s="58"/>
      <c r="U9" s="58"/>
      <c r="V9" s="58"/>
      <c r="W9" s="58"/>
      <c r="X9" s="58"/>
      <c r="Y9" s="58"/>
      <c r="Z9" s="58"/>
      <c r="AA9" s="59"/>
    </row>
    <row r="10" spans="1:43" x14ac:dyDescent="0.2">
      <c r="A10" s="457"/>
      <c r="B10" s="458"/>
      <c r="C10" s="458"/>
      <c r="D10" s="458"/>
      <c r="E10" s="458"/>
      <c r="F10" s="458"/>
      <c r="G10" s="53"/>
      <c r="H10" s="53"/>
      <c r="I10" s="53"/>
      <c r="J10" s="53"/>
      <c r="K10" s="53"/>
      <c r="L10" s="53"/>
      <c r="M10" s="53"/>
      <c r="N10" s="53"/>
      <c r="O10" s="53"/>
      <c r="P10" s="53"/>
      <c r="Q10" s="53"/>
      <c r="R10" s="53"/>
      <c r="S10" s="53"/>
      <c r="T10" s="53"/>
      <c r="U10" s="53"/>
      <c r="V10" s="53"/>
      <c r="W10" s="53"/>
      <c r="X10" s="53"/>
      <c r="Y10" s="53"/>
      <c r="Z10" s="53"/>
      <c r="AA10" s="61"/>
      <c r="AH10" s="150" t="s">
        <v>313</v>
      </c>
    </row>
    <row r="11" spans="1:43" x14ac:dyDescent="0.2">
      <c r="A11" s="459"/>
      <c r="B11" s="460"/>
      <c r="C11" s="460"/>
      <c r="D11" s="460"/>
      <c r="E11" s="460"/>
      <c r="F11" s="460"/>
      <c r="G11" s="460"/>
      <c r="H11" s="460"/>
      <c r="I11" s="460"/>
      <c r="J11" s="460"/>
      <c r="K11" s="460"/>
      <c r="L11" s="460"/>
      <c r="M11" s="460"/>
      <c r="N11" s="460"/>
      <c r="O11" s="460"/>
      <c r="P11" s="460"/>
      <c r="Q11" s="460"/>
      <c r="R11" s="460"/>
      <c r="S11" s="460"/>
      <c r="T11" s="460"/>
      <c r="U11" s="460"/>
      <c r="V11" s="460"/>
      <c r="W11" s="460"/>
      <c r="X11" s="460"/>
      <c r="Y11" s="460"/>
      <c r="Z11" s="460"/>
      <c r="AA11" s="461"/>
      <c r="AH11" t="s">
        <v>346</v>
      </c>
      <c r="AQ11" t="s">
        <v>347</v>
      </c>
    </row>
    <row r="12" spans="1:43" x14ac:dyDescent="0.2">
      <c r="A12" s="462"/>
      <c r="B12" s="460"/>
      <c r="C12" s="460"/>
      <c r="D12" s="460"/>
      <c r="E12" s="460"/>
      <c r="F12" s="460"/>
      <c r="G12" s="460"/>
      <c r="H12" s="460"/>
      <c r="I12" s="460"/>
      <c r="J12" s="460"/>
      <c r="K12" s="460"/>
      <c r="L12" s="460"/>
      <c r="M12" s="460"/>
      <c r="N12" s="460"/>
      <c r="O12" s="460"/>
      <c r="P12" s="460"/>
      <c r="Q12" s="460"/>
      <c r="R12" s="460"/>
      <c r="S12" s="460"/>
      <c r="T12" s="460"/>
      <c r="U12" s="460"/>
      <c r="V12" s="460"/>
      <c r="W12" s="460"/>
      <c r="X12" s="460"/>
      <c r="Y12" s="460"/>
      <c r="Z12" s="460"/>
      <c r="AA12" s="461"/>
    </row>
    <row r="13" spans="1:43" x14ac:dyDescent="0.2">
      <c r="A13" s="462"/>
      <c r="B13" s="460"/>
      <c r="C13" s="460"/>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1"/>
    </row>
    <row r="14" spans="1:43" x14ac:dyDescent="0.2">
      <c r="A14" s="462"/>
      <c r="B14" s="460"/>
      <c r="C14" s="460"/>
      <c r="D14" s="460"/>
      <c r="E14" s="460"/>
      <c r="F14" s="460"/>
      <c r="G14" s="460"/>
      <c r="H14" s="460"/>
      <c r="I14" s="460"/>
      <c r="J14" s="460"/>
      <c r="K14" s="460"/>
      <c r="L14" s="460"/>
      <c r="M14" s="460"/>
      <c r="N14" s="460"/>
      <c r="O14" s="460"/>
      <c r="P14" s="460"/>
      <c r="Q14" s="460"/>
      <c r="R14" s="460"/>
      <c r="S14" s="460"/>
      <c r="T14" s="460"/>
      <c r="U14" s="460"/>
      <c r="V14" s="460"/>
      <c r="W14" s="460"/>
      <c r="X14" s="460"/>
      <c r="Y14" s="460"/>
      <c r="Z14" s="460"/>
      <c r="AA14" s="461"/>
    </row>
    <row r="15" spans="1:43" x14ac:dyDescent="0.2">
      <c r="A15" s="462"/>
      <c r="B15" s="460"/>
      <c r="C15" s="460"/>
      <c r="D15" s="460"/>
      <c r="E15" s="460"/>
      <c r="F15" s="460"/>
      <c r="G15" s="460"/>
      <c r="H15" s="460"/>
      <c r="I15" s="460"/>
      <c r="J15" s="460"/>
      <c r="K15" s="460"/>
      <c r="L15" s="460"/>
      <c r="M15" s="460"/>
      <c r="N15" s="460"/>
      <c r="O15" s="460"/>
      <c r="P15" s="460"/>
      <c r="Q15" s="460"/>
      <c r="R15" s="460"/>
      <c r="S15" s="460"/>
      <c r="T15" s="460"/>
      <c r="U15" s="460"/>
      <c r="V15" s="460"/>
      <c r="W15" s="460"/>
      <c r="X15" s="460"/>
      <c r="Y15" s="460"/>
      <c r="Z15" s="460"/>
      <c r="AA15" s="461"/>
    </row>
    <row r="16" spans="1:43" x14ac:dyDescent="0.2">
      <c r="A16" s="462"/>
      <c r="B16" s="460"/>
      <c r="C16" s="460"/>
      <c r="D16" s="460"/>
      <c r="E16" s="460"/>
      <c r="F16" s="460"/>
      <c r="G16" s="460"/>
      <c r="H16" s="460"/>
      <c r="I16" s="460"/>
      <c r="J16" s="460"/>
      <c r="K16" s="460"/>
      <c r="L16" s="460"/>
      <c r="M16" s="460"/>
      <c r="N16" s="460"/>
      <c r="O16" s="460"/>
      <c r="P16" s="460"/>
      <c r="Q16" s="460"/>
      <c r="R16" s="460"/>
      <c r="S16" s="460"/>
      <c r="T16" s="460"/>
      <c r="U16" s="460"/>
      <c r="V16" s="460"/>
      <c r="W16" s="460"/>
      <c r="X16" s="460"/>
      <c r="Y16" s="460"/>
      <c r="Z16" s="460"/>
      <c r="AA16" s="461"/>
    </row>
    <row r="17" spans="1:28" x14ac:dyDescent="0.2">
      <c r="A17" s="462"/>
      <c r="B17" s="460"/>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1"/>
    </row>
    <row r="18" spans="1:28" x14ac:dyDescent="0.2">
      <c r="A18" s="462"/>
      <c r="B18" s="460"/>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1"/>
    </row>
    <row r="19" spans="1:28" x14ac:dyDescent="0.2">
      <c r="A19" s="462"/>
      <c r="B19" s="460"/>
      <c r="C19" s="460"/>
      <c r="D19" s="460"/>
      <c r="E19" s="460"/>
      <c r="F19" s="460"/>
      <c r="G19" s="460"/>
      <c r="H19" s="460"/>
      <c r="I19" s="460"/>
      <c r="J19" s="460"/>
      <c r="K19" s="460"/>
      <c r="L19" s="460"/>
      <c r="M19" s="460"/>
      <c r="N19" s="460"/>
      <c r="O19" s="460"/>
      <c r="P19" s="460"/>
      <c r="Q19" s="460"/>
      <c r="R19" s="460"/>
      <c r="S19" s="460"/>
      <c r="T19" s="460"/>
      <c r="U19" s="460"/>
      <c r="V19" s="460"/>
      <c r="W19" s="460"/>
      <c r="X19" s="460"/>
      <c r="Y19" s="460"/>
      <c r="Z19" s="460"/>
      <c r="AA19" s="461"/>
    </row>
    <row r="20" spans="1:28" x14ac:dyDescent="0.2">
      <c r="A20" s="462"/>
      <c r="B20" s="460"/>
      <c r="C20" s="460"/>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1"/>
      <c r="AB20" t="s">
        <v>326</v>
      </c>
    </row>
    <row r="21" spans="1:28" x14ac:dyDescent="0.2">
      <c r="A21" s="462"/>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1"/>
      <c r="AB21" t="s">
        <v>350</v>
      </c>
    </row>
    <row r="22" spans="1:28" x14ac:dyDescent="0.2">
      <c r="A22" s="462"/>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1"/>
      <c r="AB22" t="s">
        <v>348</v>
      </c>
    </row>
    <row r="23" spans="1:28" x14ac:dyDescent="0.2">
      <c r="A23" s="462"/>
      <c r="B23" s="460"/>
      <c r="C23" s="460"/>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1"/>
    </row>
    <row r="24" spans="1:28" x14ac:dyDescent="0.2">
      <c r="A24" s="462"/>
      <c r="B24" s="460"/>
      <c r="C24" s="460"/>
      <c r="D24" s="460"/>
      <c r="E24" s="460"/>
      <c r="F24" s="460"/>
      <c r="G24" s="460"/>
      <c r="H24" s="460"/>
      <c r="I24" s="460"/>
      <c r="J24" s="460"/>
      <c r="K24" s="460"/>
      <c r="L24" s="460"/>
      <c r="M24" s="460"/>
      <c r="N24" s="460"/>
      <c r="O24" s="460"/>
      <c r="P24" s="460"/>
      <c r="Q24" s="460"/>
      <c r="R24" s="460"/>
      <c r="S24" s="460"/>
      <c r="T24" s="460"/>
      <c r="U24" s="460"/>
      <c r="V24" s="460"/>
      <c r="W24" s="460"/>
      <c r="X24" s="460"/>
      <c r="Y24" s="460"/>
      <c r="Z24" s="460"/>
      <c r="AA24" s="461"/>
    </row>
    <row r="25" spans="1:28" x14ac:dyDescent="0.2">
      <c r="A25" s="462"/>
      <c r="B25" s="460"/>
      <c r="C25" s="460"/>
      <c r="D25" s="460"/>
      <c r="E25" s="460"/>
      <c r="F25" s="460"/>
      <c r="G25" s="460"/>
      <c r="H25" s="460"/>
      <c r="I25" s="460"/>
      <c r="J25" s="460"/>
      <c r="K25" s="460"/>
      <c r="L25" s="460"/>
      <c r="M25" s="460"/>
      <c r="N25" s="460"/>
      <c r="O25" s="460"/>
      <c r="P25" s="460"/>
      <c r="Q25" s="460"/>
      <c r="R25" s="460"/>
      <c r="S25" s="460"/>
      <c r="T25" s="460"/>
      <c r="U25" s="460"/>
      <c r="V25" s="460"/>
      <c r="W25" s="460"/>
      <c r="X25" s="460"/>
      <c r="Y25" s="460"/>
      <c r="Z25" s="460"/>
      <c r="AA25" s="461"/>
    </row>
    <row r="26" spans="1:28" x14ac:dyDescent="0.2">
      <c r="A26" s="462"/>
      <c r="B26" s="460"/>
      <c r="C26" s="460"/>
      <c r="D26" s="460"/>
      <c r="E26" s="460"/>
      <c r="F26" s="460"/>
      <c r="G26" s="460"/>
      <c r="H26" s="460"/>
      <c r="I26" s="460"/>
      <c r="J26" s="460"/>
      <c r="K26" s="460"/>
      <c r="L26" s="460"/>
      <c r="M26" s="460"/>
      <c r="N26" s="460"/>
      <c r="O26" s="460"/>
      <c r="P26" s="460"/>
      <c r="Q26" s="460"/>
      <c r="R26" s="460"/>
      <c r="S26" s="460"/>
      <c r="T26" s="460"/>
      <c r="U26" s="460"/>
      <c r="V26" s="460"/>
      <c r="W26" s="460"/>
      <c r="X26" s="460"/>
      <c r="Y26" s="460"/>
      <c r="Z26" s="460"/>
      <c r="AA26" s="461"/>
    </row>
    <row r="27" spans="1:28" x14ac:dyDescent="0.2">
      <c r="A27" s="462"/>
      <c r="B27" s="460"/>
      <c r="C27" s="460"/>
      <c r="D27" s="460"/>
      <c r="E27" s="460"/>
      <c r="F27" s="460"/>
      <c r="G27" s="460"/>
      <c r="H27" s="460"/>
      <c r="I27" s="460"/>
      <c r="J27" s="460"/>
      <c r="K27" s="460"/>
      <c r="L27" s="460"/>
      <c r="M27" s="460"/>
      <c r="N27" s="460"/>
      <c r="O27" s="460"/>
      <c r="P27" s="460"/>
      <c r="Q27" s="460"/>
      <c r="R27" s="460"/>
      <c r="S27" s="460"/>
      <c r="T27" s="460"/>
      <c r="U27" s="460"/>
      <c r="V27" s="460"/>
      <c r="W27" s="460"/>
      <c r="X27" s="460"/>
      <c r="Y27" s="460"/>
      <c r="Z27" s="460"/>
      <c r="AA27" s="461"/>
    </row>
    <row r="28" spans="1:28" x14ac:dyDescent="0.2">
      <c r="A28" s="462"/>
      <c r="B28" s="460"/>
      <c r="C28" s="460"/>
      <c r="D28" s="460"/>
      <c r="E28" s="460"/>
      <c r="F28" s="460"/>
      <c r="G28" s="460"/>
      <c r="H28" s="460"/>
      <c r="I28" s="460"/>
      <c r="J28" s="460"/>
      <c r="K28" s="460"/>
      <c r="L28" s="460"/>
      <c r="M28" s="460"/>
      <c r="N28" s="460"/>
      <c r="O28" s="460"/>
      <c r="P28" s="460"/>
      <c r="Q28" s="460"/>
      <c r="R28" s="460"/>
      <c r="S28" s="460"/>
      <c r="T28" s="460"/>
      <c r="U28" s="460"/>
      <c r="V28" s="460"/>
      <c r="W28" s="460"/>
      <c r="X28" s="460"/>
      <c r="Y28" s="460"/>
      <c r="Z28" s="460"/>
      <c r="AA28" s="461"/>
    </row>
    <row r="29" spans="1:28" x14ac:dyDescent="0.2">
      <c r="A29" s="462"/>
      <c r="B29" s="460"/>
      <c r="C29" s="460"/>
      <c r="D29" s="460"/>
      <c r="E29" s="460"/>
      <c r="F29" s="460"/>
      <c r="G29" s="460"/>
      <c r="H29" s="460"/>
      <c r="I29" s="460"/>
      <c r="J29" s="460"/>
      <c r="K29" s="460"/>
      <c r="L29" s="460"/>
      <c r="M29" s="460"/>
      <c r="N29" s="460"/>
      <c r="O29" s="460"/>
      <c r="P29" s="460"/>
      <c r="Q29" s="460"/>
      <c r="R29" s="460"/>
      <c r="S29" s="460"/>
      <c r="T29" s="460"/>
      <c r="U29" s="460"/>
      <c r="V29" s="460"/>
      <c r="W29" s="460"/>
      <c r="X29" s="460"/>
      <c r="Y29" s="460"/>
      <c r="Z29" s="460"/>
      <c r="AA29" s="461"/>
    </row>
    <row r="30" spans="1:28" x14ac:dyDescent="0.2">
      <c r="A30" s="463"/>
      <c r="B30" s="464"/>
      <c r="C30" s="464"/>
      <c r="D30" s="464"/>
      <c r="E30" s="464"/>
      <c r="F30" s="464"/>
      <c r="G30" s="464"/>
      <c r="H30" s="464"/>
      <c r="I30" s="464"/>
      <c r="J30" s="464"/>
      <c r="K30" s="464"/>
      <c r="L30" s="464"/>
      <c r="M30" s="464"/>
      <c r="N30" s="464"/>
      <c r="O30" s="464"/>
      <c r="P30" s="464"/>
      <c r="Q30" s="464"/>
      <c r="R30" s="464"/>
      <c r="S30" s="464"/>
      <c r="T30" s="464"/>
      <c r="U30" s="464"/>
      <c r="V30" s="464"/>
      <c r="W30" s="464"/>
      <c r="X30" s="464"/>
      <c r="Y30" s="464"/>
      <c r="Z30" s="464"/>
      <c r="AA30" s="465"/>
    </row>
    <row r="31" spans="1:28" x14ac:dyDescent="0.2">
      <c r="A31" s="426" t="s">
        <v>250</v>
      </c>
      <c r="B31" s="426"/>
      <c r="C31" s="426"/>
      <c r="D31" s="426"/>
      <c r="E31" s="438" t="s">
        <v>82</v>
      </c>
      <c r="F31" s="438"/>
      <c r="G31" s="438"/>
      <c r="H31" s="438"/>
      <c r="I31" s="439"/>
      <c r="J31" s="438" t="s">
        <v>178</v>
      </c>
      <c r="K31" s="438"/>
      <c r="L31" s="442"/>
      <c r="M31" s="442"/>
      <c r="N31" s="442"/>
      <c r="O31" s="442"/>
      <c r="P31" s="442"/>
      <c r="Q31" s="442"/>
      <c r="R31" s="439" t="s">
        <v>15</v>
      </c>
      <c r="S31" s="444" t="s">
        <v>179</v>
      </c>
      <c r="T31" s="438"/>
      <c r="U31" s="431">
        <f>ROUNDDOWN(L31/1.1,0)</f>
        <v>0</v>
      </c>
      <c r="V31" s="431"/>
      <c r="W31" s="431"/>
      <c r="X31" s="431"/>
      <c r="Y31" s="431"/>
      <c r="Z31" s="431"/>
      <c r="AA31" s="423" t="s">
        <v>15</v>
      </c>
    </row>
    <row r="32" spans="1:28" x14ac:dyDescent="0.2">
      <c r="A32" s="426"/>
      <c r="B32" s="426"/>
      <c r="C32" s="426"/>
      <c r="D32" s="426"/>
      <c r="E32" s="440"/>
      <c r="F32" s="440"/>
      <c r="G32" s="440"/>
      <c r="H32" s="440"/>
      <c r="I32" s="441"/>
      <c r="J32" s="440"/>
      <c r="K32" s="440"/>
      <c r="L32" s="443"/>
      <c r="M32" s="443"/>
      <c r="N32" s="443"/>
      <c r="O32" s="443"/>
      <c r="P32" s="443"/>
      <c r="Q32" s="443"/>
      <c r="R32" s="441"/>
      <c r="S32" s="445"/>
      <c r="T32" s="440"/>
      <c r="U32" s="432"/>
      <c r="V32" s="432"/>
      <c r="W32" s="432"/>
      <c r="X32" s="432"/>
      <c r="Y32" s="432"/>
      <c r="Z32" s="432"/>
      <c r="AA32" s="424"/>
    </row>
    <row r="33" spans="1:27" x14ac:dyDescent="0.2">
      <c r="A33" s="426"/>
      <c r="B33" s="426"/>
      <c r="C33" s="426"/>
      <c r="D33" s="426"/>
      <c r="E33" s="426" t="s">
        <v>180</v>
      </c>
      <c r="F33" s="426"/>
      <c r="G33" s="426"/>
      <c r="H33" s="449"/>
      <c r="I33" s="439" t="s">
        <v>251</v>
      </c>
      <c r="J33" s="452"/>
      <c r="K33" s="453"/>
      <c r="L33" s="453"/>
      <c r="M33" s="453"/>
      <c r="N33" s="453"/>
      <c r="O33" s="453"/>
      <c r="P33" s="453"/>
      <c r="Q33" s="453"/>
      <c r="R33" s="439" t="s">
        <v>15</v>
      </c>
      <c r="S33" s="444">
        <f>ROUNDDOWN(J33/1.1,0)</f>
        <v>0</v>
      </c>
      <c r="T33" s="438"/>
      <c r="U33" s="438"/>
      <c r="V33" s="438"/>
      <c r="W33" s="438"/>
      <c r="X33" s="438"/>
      <c r="Y33" s="438"/>
      <c r="Z33" s="438"/>
      <c r="AA33" s="423" t="s">
        <v>15</v>
      </c>
    </row>
    <row r="34" spans="1:27" x14ac:dyDescent="0.2">
      <c r="A34" s="426"/>
      <c r="B34" s="426"/>
      <c r="C34" s="426"/>
      <c r="D34" s="426"/>
      <c r="E34" s="426"/>
      <c r="F34" s="426"/>
      <c r="G34" s="426"/>
      <c r="H34" s="451"/>
      <c r="I34" s="447"/>
      <c r="J34" s="454"/>
      <c r="K34" s="455"/>
      <c r="L34" s="455"/>
      <c r="M34" s="455"/>
      <c r="N34" s="455"/>
      <c r="O34" s="455"/>
      <c r="P34" s="455"/>
      <c r="Q34" s="455"/>
      <c r="R34" s="441"/>
      <c r="S34" s="445"/>
      <c r="T34" s="440"/>
      <c r="U34" s="440"/>
      <c r="V34" s="440"/>
      <c r="W34" s="440"/>
      <c r="X34" s="440"/>
      <c r="Y34" s="440"/>
      <c r="Z34" s="440"/>
      <c r="AA34" s="424"/>
    </row>
    <row r="35" spans="1:27" x14ac:dyDescent="0.2">
      <c r="A35" s="426"/>
      <c r="B35" s="426"/>
      <c r="C35" s="426"/>
      <c r="D35" s="426"/>
      <c r="E35" s="426"/>
      <c r="F35" s="426"/>
      <c r="G35" s="426"/>
      <c r="H35" s="449"/>
      <c r="I35" s="439" t="s">
        <v>251</v>
      </c>
      <c r="J35" s="452"/>
      <c r="K35" s="453"/>
      <c r="L35" s="453"/>
      <c r="M35" s="453"/>
      <c r="N35" s="453"/>
      <c r="O35" s="453"/>
      <c r="P35" s="453"/>
      <c r="Q35" s="453"/>
      <c r="R35" s="439" t="s">
        <v>15</v>
      </c>
      <c r="S35" s="444">
        <f>ROUNDDOWN(J35/1.1,0)</f>
        <v>0</v>
      </c>
      <c r="T35" s="438"/>
      <c r="U35" s="438"/>
      <c r="V35" s="438"/>
      <c r="W35" s="438"/>
      <c r="X35" s="438"/>
      <c r="Y35" s="438"/>
      <c r="Z35" s="438"/>
      <c r="AA35" s="423" t="s">
        <v>15</v>
      </c>
    </row>
    <row r="36" spans="1:27" x14ac:dyDescent="0.2">
      <c r="A36" s="426"/>
      <c r="B36" s="426"/>
      <c r="C36" s="426"/>
      <c r="D36" s="426"/>
      <c r="E36" s="426"/>
      <c r="F36" s="426"/>
      <c r="G36" s="426"/>
      <c r="H36" s="451"/>
      <c r="I36" s="447"/>
      <c r="J36" s="454"/>
      <c r="K36" s="455"/>
      <c r="L36" s="455"/>
      <c r="M36" s="455"/>
      <c r="N36" s="455"/>
      <c r="O36" s="455"/>
      <c r="P36" s="455"/>
      <c r="Q36" s="455"/>
      <c r="R36" s="441"/>
      <c r="S36" s="445"/>
      <c r="T36" s="440"/>
      <c r="U36" s="440"/>
      <c r="V36" s="440"/>
      <c r="W36" s="440"/>
      <c r="X36" s="440"/>
      <c r="Y36" s="440"/>
      <c r="Z36" s="440"/>
      <c r="AA36" s="424"/>
    </row>
    <row r="37" spans="1:27" x14ac:dyDescent="0.2">
      <c r="A37" s="426"/>
      <c r="B37" s="426"/>
      <c r="C37" s="426"/>
      <c r="D37" s="426"/>
      <c r="E37" s="426"/>
      <c r="F37" s="426"/>
      <c r="G37" s="426"/>
      <c r="H37" s="449"/>
      <c r="I37" s="439" t="s">
        <v>251</v>
      </c>
      <c r="J37" s="452"/>
      <c r="K37" s="453"/>
      <c r="L37" s="453"/>
      <c r="M37" s="453"/>
      <c r="N37" s="453"/>
      <c r="O37" s="453"/>
      <c r="P37" s="453"/>
      <c r="Q37" s="453"/>
      <c r="R37" s="439" t="s">
        <v>15</v>
      </c>
      <c r="S37" s="444">
        <f>ROUNDDOWN(J37/1.1,0)</f>
        <v>0</v>
      </c>
      <c r="T37" s="438"/>
      <c r="U37" s="438"/>
      <c r="V37" s="438"/>
      <c r="W37" s="438"/>
      <c r="X37" s="438"/>
      <c r="Y37" s="438"/>
      <c r="Z37" s="438"/>
      <c r="AA37" s="423" t="s">
        <v>15</v>
      </c>
    </row>
    <row r="38" spans="1:27" x14ac:dyDescent="0.2">
      <c r="A38" s="426"/>
      <c r="B38" s="426"/>
      <c r="C38" s="426"/>
      <c r="D38" s="426"/>
      <c r="E38" s="426"/>
      <c r="F38" s="426"/>
      <c r="G38" s="426"/>
      <c r="H38" s="451"/>
      <c r="I38" s="447"/>
      <c r="J38" s="454"/>
      <c r="K38" s="455"/>
      <c r="L38" s="455"/>
      <c r="M38" s="455"/>
      <c r="N38" s="455"/>
      <c r="O38" s="455"/>
      <c r="P38" s="455"/>
      <c r="Q38" s="455"/>
      <c r="R38" s="441"/>
      <c r="S38" s="445"/>
      <c r="T38" s="440"/>
      <c r="U38" s="440"/>
      <c r="V38" s="440"/>
      <c r="W38" s="440"/>
      <c r="X38" s="440"/>
      <c r="Y38" s="440"/>
      <c r="Z38" s="440"/>
      <c r="AA38" s="424"/>
    </row>
    <row r="39" spans="1:27" x14ac:dyDescent="0.2">
      <c r="A39" s="426"/>
      <c r="B39" s="426"/>
      <c r="C39" s="426"/>
      <c r="D39" s="426"/>
      <c r="E39" s="426"/>
      <c r="F39" s="426"/>
      <c r="G39" s="426"/>
      <c r="H39" s="449"/>
      <c r="I39" s="439" t="s">
        <v>251</v>
      </c>
      <c r="J39" s="452"/>
      <c r="K39" s="453"/>
      <c r="L39" s="453"/>
      <c r="M39" s="453"/>
      <c r="N39" s="453"/>
      <c r="O39" s="453"/>
      <c r="P39" s="453"/>
      <c r="Q39" s="453"/>
      <c r="R39" s="439" t="s">
        <v>15</v>
      </c>
      <c r="S39" s="444">
        <f t="shared" ref="S39" si="0">ROUNDDOWN(J39/1.1,0)</f>
        <v>0</v>
      </c>
      <c r="T39" s="438"/>
      <c r="U39" s="438"/>
      <c r="V39" s="438"/>
      <c r="W39" s="438"/>
      <c r="X39" s="438"/>
      <c r="Y39" s="438"/>
      <c r="Z39" s="438"/>
      <c r="AA39" s="423" t="s">
        <v>15</v>
      </c>
    </row>
    <row r="40" spans="1:27" x14ac:dyDescent="0.2">
      <c r="A40" s="426"/>
      <c r="B40" s="426"/>
      <c r="C40" s="426"/>
      <c r="D40" s="426"/>
      <c r="E40" s="426"/>
      <c r="F40" s="426"/>
      <c r="G40" s="426"/>
      <c r="H40" s="451"/>
      <c r="I40" s="447"/>
      <c r="J40" s="454"/>
      <c r="K40" s="455"/>
      <c r="L40" s="455"/>
      <c r="M40" s="455"/>
      <c r="N40" s="455"/>
      <c r="O40" s="455"/>
      <c r="P40" s="455"/>
      <c r="Q40" s="455"/>
      <c r="R40" s="441"/>
      <c r="S40" s="445"/>
      <c r="T40" s="440"/>
      <c r="U40" s="440"/>
      <c r="V40" s="440"/>
      <c r="W40" s="440"/>
      <c r="X40" s="440"/>
      <c r="Y40" s="440"/>
      <c r="Z40" s="440"/>
      <c r="AA40" s="424"/>
    </row>
    <row r="41" spans="1:27" x14ac:dyDescent="0.2">
      <c r="A41" s="426"/>
      <c r="B41" s="426"/>
      <c r="C41" s="426"/>
      <c r="D41" s="426"/>
      <c r="E41" s="426"/>
      <c r="F41" s="426"/>
      <c r="G41" s="426"/>
      <c r="H41" s="449"/>
      <c r="I41" s="439" t="s">
        <v>251</v>
      </c>
      <c r="J41" s="452"/>
      <c r="K41" s="453"/>
      <c r="L41" s="453"/>
      <c r="M41" s="453"/>
      <c r="N41" s="453"/>
      <c r="O41" s="453"/>
      <c r="P41" s="453"/>
      <c r="Q41" s="453"/>
      <c r="R41" s="439" t="s">
        <v>15</v>
      </c>
      <c r="S41" s="444">
        <f>ROUNDDOWN(J41/1.1,0)</f>
        <v>0</v>
      </c>
      <c r="T41" s="438"/>
      <c r="U41" s="438"/>
      <c r="V41" s="438"/>
      <c r="W41" s="438"/>
      <c r="X41" s="438"/>
      <c r="Y41" s="438"/>
      <c r="Z41" s="438"/>
      <c r="AA41" s="423" t="s">
        <v>15</v>
      </c>
    </row>
    <row r="42" spans="1:27" x14ac:dyDescent="0.2">
      <c r="A42" s="426"/>
      <c r="B42" s="426"/>
      <c r="C42" s="426"/>
      <c r="D42" s="426"/>
      <c r="E42" s="426"/>
      <c r="F42" s="426"/>
      <c r="G42" s="426"/>
      <c r="H42" s="451"/>
      <c r="I42" s="447"/>
      <c r="J42" s="454"/>
      <c r="K42" s="455"/>
      <c r="L42" s="455"/>
      <c r="M42" s="455"/>
      <c r="N42" s="455"/>
      <c r="O42" s="455"/>
      <c r="P42" s="455"/>
      <c r="Q42" s="455"/>
      <c r="R42" s="441"/>
      <c r="S42" s="445"/>
      <c r="T42" s="440"/>
      <c r="U42" s="440"/>
      <c r="V42" s="440"/>
      <c r="W42" s="440"/>
      <c r="X42" s="440"/>
      <c r="Y42" s="440"/>
      <c r="Z42" s="440"/>
      <c r="AA42" s="424"/>
    </row>
    <row r="43" spans="1:27" x14ac:dyDescent="0.2">
      <c r="A43" s="426"/>
      <c r="B43" s="426"/>
      <c r="C43" s="426"/>
      <c r="D43" s="426"/>
      <c r="E43" s="426"/>
      <c r="F43" s="426"/>
      <c r="G43" s="426"/>
      <c r="H43" s="446"/>
      <c r="I43" s="439" t="s">
        <v>251</v>
      </c>
      <c r="J43" s="448"/>
      <c r="K43" s="449"/>
      <c r="L43" s="449"/>
      <c r="M43" s="449"/>
      <c r="N43" s="449"/>
      <c r="O43" s="449"/>
      <c r="P43" s="449"/>
      <c r="Q43" s="449"/>
      <c r="R43" s="439" t="s">
        <v>15</v>
      </c>
      <c r="S43" s="444">
        <f>ROUNDDOWN(J43/1.1,0)</f>
        <v>0</v>
      </c>
      <c r="T43" s="438"/>
      <c r="U43" s="438"/>
      <c r="V43" s="438"/>
      <c r="W43" s="438"/>
      <c r="X43" s="438"/>
      <c r="Y43" s="438"/>
      <c r="Z43" s="438"/>
      <c r="AA43" s="423" t="s">
        <v>15</v>
      </c>
    </row>
    <row r="44" spans="1:27" x14ac:dyDescent="0.2">
      <c r="A44" s="426"/>
      <c r="B44" s="426"/>
      <c r="C44" s="426"/>
      <c r="D44" s="426"/>
      <c r="E44" s="426"/>
      <c r="F44" s="426"/>
      <c r="G44" s="426"/>
      <c r="H44" s="446"/>
      <c r="I44" s="447"/>
      <c r="J44" s="450"/>
      <c r="K44" s="451"/>
      <c r="L44" s="451"/>
      <c r="M44" s="451"/>
      <c r="N44" s="451"/>
      <c r="O44" s="451"/>
      <c r="P44" s="451"/>
      <c r="Q44" s="451"/>
      <c r="R44" s="441"/>
      <c r="S44" s="445"/>
      <c r="T44" s="440"/>
      <c r="U44" s="440"/>
      <c r="V44" s="440"/>
      <c r="W44" s="440"/>
      <c r="X44" s="440"/>
      <c r="Y44" s="440"/>
      <c r="Z44" s="440"/>
      <c r="AA44" s="424"/>
    </row>
    <row r="45" spans="1:27" x14ac:dyDescent="0.2">
      <c r="A45" s="426"/>
      <c r="B45" s="426"/>
      <c r="C45" s="426"/>
      <c r="D45" s="426"/>
      <c r="E45" s="426"/>
      <c r="F45" s="426"/>
      <c r="G45" s="426"/>
      <c r="H45" s="438" t="s">
        <v>252</v>
      </c>
      <c r="I45" s="439"/>
      <c r="J45" s="438" t="s">
        <v>178</v>
      </c>
      <c r="K45" s="438"/>
      <c r="L45" s="431">
        <f>SUM(J33:Q44)</f>
        <v>0</v>
      </c>
      <c r="M45" s="431"/>
      <c r="N45" s="431"/>
      <c r="O45" s="431"/>
      <c r="P45" s="431"/>
      <c r="Q45" s="431"/>
      <c r="R45" s="439" t="s">
        <v>15</v>
      </c>
      <c r="S45" s="444" t="s">
        <v>179</v>
      </c>
      <c r="T45" s="438"/>
      <c r="U45" s="431">
        <f>SUM(S33:Z44)</f>
        <v>0</v>
      </c>
      <c r="V45" s="431"/>
      <c r="W45" s="431"/>
      <c r="X45" s="431"/>
      <c r="Y45" s="431"/>
      <c r="Z45" s="431"/>
      <c r="AA45" s="423" t="s">
        <v>15</v>
      </c>
    </row>
    <row r="46" spans="1:27" x14ac:dyDescent="0.2">
      <c r="A46" s="426"/>
      <c r="B46" s="426"/>
      <c r="C46" s="426"/>
      <c r="D46" s="426"/>
      <c r="E46" s="426"/>
      <c r="F46" s="426"/>
      <c r="G46" s="426"/>
      <c r="H46" s="440"/>
      <c r="I46" s="441"/>
      <c r="J46" s="440"/>
      <c r="K46" s="440"/>
      <c r="L46" s="432"/>
      <c r="M46" s="432"/>
      <c r="N46" s="432"/>
      <c r="O46" s="432"/>
      <c r="P46" s="432"/>
      <c r="Q46" s="432"/>
      <c r="R46" s="441"/>
      <c r="S46" s="445"/>
      <c r="T46" s="440"/>
      <c r="U46" s="432"/>
      <c r="V46" s="432"/>
      <c r="W46" s="432"/>
      <c r="X46" s="432"/>
      <c r="Y46" s="432"/>
      <c r="Z46" s="432"/>
      <c r="AA46" s="424"/>
    </row>
    <row r="47" spans="1:27" x14ac:dyDescent="0.2">
      <c r="A47" s="426"/>
      <c r="B47" s="426"/>
      <c r="C47" s="426"/>
      <c r="D47" s="426"/>
      <c r="E47" s="438" t="s">
        <v>181</v>
      </c>
      <c r="F47" s="438"/>
      <c r="G47" s="438"/>
      <c r="H47" s="438"/>
      <c r="I47" s="439"/>
      <c r="J47" s="438" t="s">
        <v>178</v>
      </c>
      <c r="K47" s="438"/>
      <c r="L47" s="442"/>
      <c r="M47" s="442"/>
      <c r="N47" s="442"/>
      <c r="O47" s="442"/>
      <c r="P47" s="442"/>
      <c r="Q47" s="442"/>
      <c r="R47" s="439" t="s">
        <v>15</v>
      </c>
      <c r="S47" s="444" t="s">
        <v>179</v>
      </c>
      <c r="T47" s="438"/>
      <c r="U47" s="431">
        <f>ROUNDDOWN(L47/1.1,0)</f>
        <v>0</v>
      </c>
      <c r="V47" s="431"/>
      <c r="W47" s="431"/>
      <c r="X47" s="431"/>
      <c r="Y47" s="431"/>
      <c r="Z47" s="431"/>
      <c r="AA47" s="423" t="s">
        <v>15</v>
      </c>
    </row>
    <row r="48" spans="1:27" x14ac:dyDescent="0.2">
      <c r="A48" s="426"/>
      <c r="B48" s="426"/>
      <c r="C48" s="426"/>
      <c r="D48" s="426"/>
      <c r="E48" s="440"/>
      <c r="F48" s="440"/>
      <c r="G48" s="440"/>
      <c r="H48" s="440"/>
      <c r="I48" s="441"/>
      <c r="J48" s="440"/>
      <c r="K48" s="440"/>
      <c r="L48" s="443"/>
      <c r="M48" s="443"/>
      <c r="N48" s="443"/>
      <c r="O48" s="443"/>
      <c r="P48" s="443"/>
      <c r="Q48" s="443"/>
      <c r="R48" s="441"/>
      <c r="S48" s="445"/>
      <c r="T48" s="440"/>
      <c r="U48" s="432"/>
      <c r="V48" s="432"/>
      <c r="W48" s="432"/>
      <c r="X48" s="432"/>
      <c r="Y48" s="432"/>
      <c r="Z48" s="432"/>
      <c r="AA48" s="424"/>
    </row>
    <row r="49" spans="1:27" x14ac:dyDescent="0.2">
      <c r="A49" s="426"/>
      <c r="B49" s="426"/>
      <c r="C49" s="426"/>
      <c r="D49" s="426"/>
      <c r="E49" s="438" t="s">
        <v>182</v>
      </c>
      <c r="F49" s="438"/>
      <c r="G49" s="438"/>
      <c r="H49" s="438"/>
      <c r="I49" s="439"/>
      <c r="J49" s="438" t="s">
        <v>178</v>
      </c>
      <c r="K49" s="438"/>
      <c r="L49" s="442"/>
      <c r="M49" s="442"/>
      <c r="N49" s="442"/>
      <c r="O49" s="442"/>
      <c r="P49" s="442"/>
      <c r="Q49" s="442"/>
      <c r="R49" s="439" t="s">
        <v>15</v>
      </c>
      <c r="S49" s="444" t="s">
        <v>179</v>
      </c>
      <c r="T49" s="438"/>
      <c r="U49" s="431">
        <f>ROUNDDOWN(L49/1.1,0)</f>
        <v>0</v>
      </c>
      <c r="V49" s="431"/>
      <c r="W49" s="431"/>
      <c r="X49" s="431"/>
      <c r="Y49" s="431"/>
      <c r="Z49" s="431"/>
      <c r="AA49" s="423" t="s">
        <v>15</v>
      </c>
    </row>
    <row r="50" spans="1:27" x14ac:dyDescent="0.2">
      <c r="A50" s="426"/>
      <c r="B50" s="426"/>
      <c r="C50" s="426"/>
      <c r="D50" s="426"/>
      <c r="E50" s="440"/>
      <c r="F50" s="440"/>
      <c r="G50" s="440"/>
      <c r="H50" s="440"/>
      <c r="I50" s="441"/>
      <c r="J50" s="440"/>
      <c r="K50" s="440"/>
      <c r="L50" s="443"/>
      <c r="M50" s="443"/>
      <c r="N50" s="443"/>
      <c r="O50" s="443"/>
      <c r="P50" s="443"/>
      <c r="Q50" s="443"/>
      <c r="R50" s="441"/>
      <c r="S50" s="445"/>
      <c r="T50" s="440"/>
      <c r="U50" s="432"/>
      <c r="V50" s="432"/>
      <c r="W50" s="432"/>
      <c r="X50" s="432"/>
      <c r="Y50" s="432"/>
      <c r="Z50" s="432"/>
      <c r="AA50" s="424"/>
    </row>
    <row r="51" spans="1:27" x14ac:dyDescent="0.2">
      <c r="A51" s="426"/>
      <c r="B51" s="426"/>
      <c r="C51" s="426"/>
      <c r="D51" s="426"/>
      <c r="E51" s="425" t="s">
        <v>252</v>
      </c>
      <c r="F51" s="426"/>
      <c r="G51" s="426"/>
      <c r="H51" s="426"/>
      <c r="I51" s="426"/>
      <c r="J51" s="427" t="s">
        <v>183</v>
      </c>
      <c r="K51" s="428"/>
      <c r="L51" s="431">
        <f>L31+L47+L49+L45</f>
        <v>0</v>
      </c>
      <c r="M51" s="431"/>
      <c r="N51" s="431"/>
      <c r="O51" s="431"/>
      <c r="P51" s="431"/>
      <c r="Q51" s="431"/>
      <c r="R51" s="433" t="s">
        <v>15</v>
      </c>
      <c r="S51" s="435" t="s">
        <v>184</v>
      </c>
      <c r="T51" s="435"/>
      <c r="U51" s="431">
        <f>U31+U45+U47+U49</f>
        <v>0</v>
      </c>
      <c r="V51" s="431"/>
      <c r="W51" s="431"/>
      <c r="X51" s="431"/>
      <c r="Y51" s="431"/>
      <c r="Z51" s="431"/>
      <c r="AA51" s="423" t="s">
        <v>15</v>
      </c>
    </row>
    <row r="52" spans="1:27" x14ac:dyDescent="0.2">
      <c r="A52" s="426"/>
      <c r="B52" s="426"/>
      <c r="C52" s="426"/>
      <c r="D52" s="426"/>
      <c r="E52" s="425"/>
      <c r="F52" s="426"/>
      <c r="G52" s="426"/>
      <c r="H52" s="426"/>
      <c r="I52" s="426"/>
      <c r="J52" s="429"/>
      <c r="K52" s="430"/>
      <c r="L52" s="432"/>
      <c r="M52" s="432"/>
      <c r="N52" s="432"/>
      <c r="O52" s="432"/>
      <c r="P52" s="432"/>
      <c r="Q52" s="432"/>
      <c r="R52" s="434"/>
      <c r="S52" s="436"/>
      <c r="T52" s="437"/>
      <c r="U52" s="432"/>
      <c r="V52" s="432"/>
      <c r="W52" s="432"/>
      <c r="X52" s="432"/>
      <c r="Y52" s="432"/>
      <c r="Z52" s="432"/>
      <c r="AA52" s="424"/>
    </row>
    <row r="53" spans="1:27" ht="45.5" customHeight="1" x14ac:dyDescent="0.2">
      <c r="A53" s="426"/>
      <c r="B53" s="426"/>
      <c r="C53" s="426"/>
      <c r="D53" s="426"/>
      <c r="E53" s="403" t="s">
        <v>253</v>
      </c>
      <c r="F53" s="404"/>
      <c r="G53" s="404"/>
      <c r="H53" s="404"/>
      <c r="I53" s="404"/>
      <c r="J53" s="405">
        <f>ROUNDDOWN(U51*8/10,-3)</f>
        <v>0</v>
      </c>
      <c r="K53" s="406"/>
      <c r="L53" s="406"/>
      <c r="M53" s="406"/>
      <c r="N53" s="406"/>
      <c r="O53" s="406"/>
      <c r="P53" s="406"/>
      <c r="Q53" s="406"/>
      <c r="R53" s="406"/>
      <c r="S53" s="406"/>
      <c r="T53" s="406"/>
      <c r="U53" s="406"/>
      <c r="V53" s="406"/>
      <c r="W53" s="406"/>
      <c r="X53" s="406"/>
      <c r="Y53" s="406"/>
      <c r="Z53" s="95" t="s">
        <v>254</v>
      </c>
      <c r="AA53" s="96" t="s">
        <v>255</v>
      </c>
    </row>
    <row r="54" spans="1:27" x14ac:dyDescent="0.2">
      <c r="A54" s="407" t="s">
        <v>256</v>
      </c>
      <c r="B54" s="408"/>
      <c r="C54" s="408"/>
      <c r="D54" s="408"/>
      <c r="E54" s="408"/>
      <c r="F54" s="408"/>
      <c r="G54" s="408"/>
      <c r="H54" s="408"/>
      <c r="I54" s="409"/>
      <c r="J54" s="416">
        <f>申請情報一覧!I18</f>
        <v>0</v>
      </c>
      <c r="K54" s="417"/>
      <c r="L54" s="417"/>
      <c r="M54" s="417"/>
      <c r="N54" s="417"/>
      <c r="O54" s="417"/>
      <c r="P54" s="417"/>
      <c r="Q54" s="417"/>
      <c r="R54" s="417"/>
      <c r="S54" s="417"/>
      <c r="T54" s="417"/>
      <c r="U54" s="417"/>
      <c r="V54" s="417"/>
      <c r="W54" s="417"/>
      <c r="X54" s="417"/>
      <c r="Y54" s="417"/>
      <c r="Z54" s="417" t="s">
        <v>254</v>
      </c>
      <c r="AA54" s="422" t="s">
        <v>257</v>
      </c>
    </row>
    <row r="55" spans="1:27" x14ac:dyDescent="0.2">
      <c r="A55" s="410"/>
      <c r="B55" s="411"/>
      <c r="C55" s="411"/>
      <c r="D55" s="411"/>
      <c r="E55" s="411"/>
      <c r="F55" s="411"/>
      <c r="G55" s="411"/>
      <c r="H55" s="411"/>
      <c r="I55" s="412"/>
      <c r="J55" s="418"/>
      <c r="K55" s="419"/>
      <c r="L55" s="419"/>
      <c r="M55" s="419"/>
      <c r="N55" s="419"/>
      <c r="O55" s="419"/>
      <c r="P55" s="419"/>
      <c r="Q55" s="419"/>
      <c r="R55" s="419"/>
      <c r="S55" s="419"/>
      <c r="T55" s="419"/>
      <c r="U55" s="419"/>
      <c r="V55" s="419"/>
      <c r="W55" s="419"/>
      <c r="X55" s="419"/>
      <c r="Y55" s="419"/>
      <c r="Z55" s="419"/>
      <c r="AA55" s="422"/>
    </row>
    <row r="56" spans="1:27" ht="13.5" thickBot="1" x14ac:dyDescent="0.25">
      <c r="A56" s="413"/>
      <c r="B56" s="414"/>
      <c r="C56" s="414"/>
      <c r="D56" s="414"/>
      <c r="E56" s="414"/>
      <c r="F56" s="414"/>
      <c r="G56" s="414"/>
      <c r="H56" s="414"/>
      <c r="I56" s="415"/>
      <c r="J56" s="420"/>
      <c r="K56" s="421"/>
      <c r="L56" s="421"/>
      <c r="M56" s="421"/>
      <c r="N56" s="421"/>
      <c r="O56" s="421"/>
      <c r="P56" s="421"/>
      <c r="Q56" s="421"/>
      <c r="R56" s="421"/>
      <c r="S56" s="421"/>
      <c r="T56" s="421"/>
      <c r="U56" s="421"/>
      <c r="V56" s="421"/>
      <c r="W56" s="421"/>
      <c r="X56" s="421"/>
      <c r="Y56" s="421"/>
      <c r="Z56" s="421"/>
      <c r="AA56" s="409"/>
    </row>
    <row r="57" spans="1:27" x14ac:dyDescent="0.2">
      <c r="A57" s="382" t="s">
        <v>258</v>
      </c>
      <c r="B57" s="383"/>
      <c r="C57" s="383"/>
      <c r="D57" s="383"/>
      <c r="E57" s="383"/>
      <c r="F57" s="383"/>
      <c r="G57" s="383"/>
      <c r="H57" s="383"/>
      <c r="I57" s="384"/>
      <c r="J57" s="391">
        <f>MIN(IF(J53&gt;=500000,500000,ROUNDDOWN(U51*0.8,-3)), J54)</f>
        <v>0</v>
      </c>
      <c r="K57" s="392"/>
      <c r="L57" s="392"/>
      <c r="M57" s="392"/>
      <c r="N57" s="392"/>
      <c r="O57" s="392"/>
      <c r="P57" s="392"/>
      <c r="Q57" s="392"/>
      <c r="R57" s="392"/>
      <c r="S57" s="392"/>
      <c r="T57" s="392"/>
      <c r="U57" s="392"/>
      <c r="V57" s="392"/>
      <c r="W57" s="392"/>
      <c r="X57" s="392"/>
      <c r="Y57" s="392"/>
      <c r="Z57" s="392"/>
      <c r="AA57" s="397" t="s">
        <v>15</v>
      </c>
    </row>
    <row r="58" spans="1:27" x14ac:dyDescent="0.2">
      <c r="A58" s="385"/>
      <c r="B58" s="386"/>
      <c r="C58" s="386"/>
      <c r="D58" s="386"/>
      <c r="E58" s="386"/>
      <c r="F58" s="386"/>
      <c r="G58" s="386"/>
      <c r="H58" s="386"/>
      <c r="I58" s="387"/>
      <c r="J58" s="393"/>
      <c r="K58" s="394"/>
      <c r="L58" s="394"/>
      <c r="M58" s="394"/>
      <c r="N58" s="394"/>
      <c r="O58" s="394"/>
      <c r="P58" s="394"/>
      <c r="Q58" s="394"/>
      <c r="R58" s="394"/>
      <c r="S58" s="394"/>
      <c r="T58" s="394"/>
      <c r="U58" s="394"/>
      <c r="V58" s="394"/>
      <c r="W58" s="394"/>
      <c r="X58" s="394"/>
      <c r="Y58" s="394"/>
      <c r="Z58" s="394"/>
      <c r="AA58" s="398"/>
    </row>
    <row r="59" spans="1:27" ht="13.5" thickBot="1" x14ac:dyDescent="0.25">
      <c r="A59" s="388"/>
      <c r="B59" s="389"/>
      <c r="C59" s="389"/>
      <c r="D59" s="389"/>
      <c r="E59" s="389"/>
      <c r="F59" s="389"/>
      <c r="G59" s="389"/>
      <c r="H59" s="389"/>
      <c r="I59" s="390"/>
      <c r="J59" s="395"/>
      <c r="K59" s="396"/>
      <c r="L59" s="396"/>
      <c r="M59" s="396"/>
      <c r="N59" s="396"/>
      <c r="O59" s="396"/>
      <c r="P59" s="396"/>
      <c r="Q59" s="396"/>
      <c r="R59" s="396"/>
      <c r="S59" s="396"/>
      <c r="T59" s="396"/>
      <c r="U59" s="396"/>
      <c r="V59" s="396"/>
      <c r="W59" s="396"/>
      <c r="X59" s="396"/>
      <c r="Y59" s="396"/>
      <c r="Z59" s="396"/>
      <c r="AA59" s="399"/>
    </row>
    <row r="60" spans="1:27" x14ac:dyDescent="0.2">
      <c r="A60" s="62"/>
      <c r="B60" s="400" t="s">
        <v>185</v>
      </c>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row>
    <row r="61" spans="1:27" x14ac:dyDescent="0.2">
      <c r="A61" s="63"/>
      <c r="B61" s="401" t="s">
        <v>259</v>
      </c>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row>
  </sheetData>
  <mergeCells count="108">
    <mergeCell ref="A2:AA2"/>
    <mergeCell ref="A3:D4"/>
    <mergeCell ref="E3:I4"/>
    <mergeCell ref="J3:M4"/>
    <mergeCell ref="N3:AA4"/>
    <mergeCell ref="A5:D6"/>
    <mergeCell ref="E5:I6"/>
    <mergeCell ref="J5:M6"/>
    <mergeCell ref="N5:AA6"/>
    <mergeCell ref="K7:K8"/>
    <mergeCell ref="L7:L8"/>
    <mergeCell ref="N7:Q8"/>
    <mergeCell ref="R7:S7"/>
    <mergeCell ref="Z7:AA7"/>
    <mergeCell ref="R8:S8"/>
    <mergeCell ref="Z8:AA8"/>
    <mergeCell ref="A7:D8"/>
    <mergeCell ref="E7:F8"/>
    <mergeCell ref="G7:G8"/>
    <mergeCell ref="H7:H8"/>
    <mergeCell ref="I7:I8"/>
    <mergeCell ref="J7:J8"/>
    <mergeCell ref="A9:F10"/>
    <mergeCell ref="A11:AA30"/>
    <mergeCell ref="A31:D53"/>
    <mergeCell ref="E31:I32"/>
    <mergeCell ref="J31:K32"/>
    <mergeCell ref="L31:Q32"/>
    <mergeCell ref="R31:R32"/>
    <mergeCell ref="S31:T32"/>
    <mergeCell ref="U31:Z32"/>
    <mergeCell ref="AA31:AA32"/>
    <mergeCell ref="S37:Z38"/>
    <mergeCell ref="AA37:AA38"/>
    <mergeCell ref="H39:H40"/>
    <mergeCell ref="I39:I40"/>
    <mergeCell ref="J39:Q40"/>
    <mergeCell ref="R39:R40"/>
    <mergeCell ref="S39:Z40"/>
    <mergeCell ref="AA39:AA40"/>
    <mergeCell ref="AA33:AA34"/>
    <mergeCell ref="H35:H36"/>
    <mergeCell ref="I35:I36"/>
    <mergeCell ref="J35:Q36"/>
    <mergeCell ref="R35:R36"/>
    <mergeCell ref="S35:Z36"/>
    <mergeCell ref="R41:R42"/>
    <mergeCell ref="S41:Z42"/>
    <mergeCell ref="AA41:AA42"/>
    <mergeCell ref="AA35:AA36"/>
    <mergeCell ref="H33:H34"/>
    <mergeCell ref="I33:I34"/>
    <mergeCell ref="J33:Q34"/>
    <mergeCell ref="R33:R34"/>
    <mergeCell ref="S33:Z34"/>
    <mergeCell ref="H37:H38"/>
    <mergeCell ref="I37:I38"/>
    <mergeCell ref="J37:Q38"/>
    <mergeCell ref="R37:R38"/>
    <mergeCell ref="AA45:AA46"/>
    <mergeCell ref="E47:I48"/>
    <mergeCell ref="J47:K48"/>
    <mergeCell ref="L47:Q48"/>
    <mergeCell ref="R47:R48"/>
    <mergeCell ref="S47:T48"/>
    <mergeCell ref="U47:Z48"/>
    <mergeCell ref="AA47:AA48"/>
    <mergeCell ref="H45:I46"/>
    <mergeCell ref="J45:K46"/>
    <mergeCell ref="L45:Q46"/>
    <mergeCell ref="R45:R46"/>
    <mergeCell ref="S45:T46"/>
    <mergeCell ref="U45:Z46"/>
    <mergeCell ref="E33:G46"/>
    <mergeCell ref="H43:H44"/>
    <mergeCell ref="I43:I44"/>
    <mergeCell ref="J43:Q44"/>
    <mergeCell ref="R43:R44"/>
    <mergeCell ref="S43:Z44"/>
    <mergeCell ref="AA43:AA44"/>
    <mergeCell ref="H41:H42"/>
    <mergeCell ref="I41:I42"/>
    <mergeCell ref="J41:Q42"/>
    <mergeCell ref="AA49:AA50"/>
    <mergeCell ref="E51:I52"/>
    <mergeCell ref="J51:K52"/>
    <mergeCell ref="L51:Q52"/>
    <mergeCell ref="R51:R52"/>
    <mergeCell ref="S51:T52"/>
    <mergeCell ref="U51:Z52"/>
    <mergeCell ref="AA51:AA52"/>
    <mergeCell ref="E49:I50"/>
    <mergeCell ref="J49:K50"/>
    <mergeCell ref="L49:Q50"/>
    <mergeCell ref="R49:R50"/>
    <mergeCell ref="S49:T50"/>
    <mergeCell ref="U49:Z50"/>
    <mergeCell ref="A57:I59"/>
    <mergeCell ref="J57:Z59"/>
    <mergeCell ref="AA57:AA59"/>
    <mergeCell ref="B60:AA60"/>
    <mergeCell ref="B61:AA61"/>
    <mergeCell ref="E53:I53"/>
    <mergeCell ref="J53:Y53"/>
    <mergeCell ref="A54:I56"/>
    <mergeCell ref="J54:Y56"/>
    <mergeCell ref="Z54:Z56"/>
    <mergeCell ref="AA54:AA56"/>
  </mergeCells>
  <phoneticPr fontId="1"/>
  <conditionalFormatting sqref="A11:AA30">
    <cfRule type="containsBlanks" dxfId="11" priority="4">
      <formula>LEN(TRIM(A11))=0</formula>
    </cfRule>
  </conditionalFormatting>
  <conditionalFormatting sqref="H33:H44">
    <cfRule type="containsBlanks" dxfId="10" priority="2">
      <formula>LEN(TRIM(H33))=0</formula>
    </cfRule>
  </conditionalFormatting>
  <conditionalFormatting sqref="J33:Q44">
    <cfRule type="containsBlanks" dxfId="9" priority="3">
      <formula>LEN(TRIM(J33))=0</formula>
    </cfRule>
  </conditionalFormatting>
  <conditionalFormatting sqref="L31:Q32">
    <cfRule type="containsBlanks" dxfId="8" priority="7">
      <formula>LEN(TRIM(L31))=0</formula>
    </cfRule>
  </conditionalFormatting>
  <conditionalFormatting sqref="L47:Q50">
    <cfRule type="containsBlanks" dxfId="7" priority="1">
      <formula>LEN(TRIM(L47))=0</formula>
    </cfRule>
  </conditionalFormatting>
  <pageMargins left="0.7" right="0.7" top="0.75" bottom="0.75" header="0.3" footer="0.3"/>
  <pageSetup paperSize="9" scale="8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1C1A9-27F1-4B31-9EAD-7C13167FA34F}">
  <sheetPr>
    <tabColor rgb="FFFFC000"/>
  </sheetPr>
  <dimension ref="A1:I29"/>
  <sheetViews>
    <sheetView showGridLines="0" view="pageBreakPreview" topLeftCell="A13" zoomScaleNormal="100" zoomScaleSheetLayoutView="100" workbookViewId="0">
      <selection activeCell="E10" sqref="E10"/>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s>
  <sheetData>
    <row r="1" spans="2:9" ht="19.5" customHeight="1" x14ac:dyDescent="0.2">
      <c r="B1" s="27" t="s">
        <v>55</v>
      </c>
    </row>
    <row r="4" spans="2:9" ht="19" customHeight="1" x14ac:dyDescent="0.2">
      <c r="C4" s="164" t="s">
        <v>154</v>
      </c>
      <c r="D4" s="164"/>
      <c r="E4" s="164"/>
      <c r="F4" s="164"/>
      <c r="G4" s="164"/>
      <c r="H4" s="164"/>
      <c r="I4" t="s">
        <v>337</v>
      </c>
    </row>
    <row r="5" spans="2:9" x14ac:dyDescent="0.2">
      <c r="C5" s="28"/>
      <c r="D5" s="28"/>
      <c r="E5" s="28"/>
      <c r="F5" s="28"/>
      <c r="G5" s="28"/>
      <c r="H5" s="28"/>
    </row>
    <row r="6" spans="2:9" ht="24" customHeight="1" x14ac:dyDescent="0.2">
      <c r="B6" s="165" t="s">
        <v>57</v>
      </c>
      <c r="C6" s="166"/>
      <c r="D6" s="167"/>
    </row>
    <row r="7" spans="2:9" ht="18" customHeight="1" x14ac:dyDescent="0.2">
      <c r="C7" s="29"/>
      <c r="D7" s="29"/>
      <c r="E7" s="29"/>
      <c r="F7" s="29"/>
      <c r="G7" s="29"/>
      <c r="H7" s="30" t="s">
        <v>58</v>
      </c>
    </row>
    <row r="8" spans="2:9" ht="34.5" customHeight="1" x14ac:dyDescent="0.2">
      <c r="C8" s="162" t="s">
        <v>59</v>
      </c>
      <c r="D8" s="168" t="s">
        <v>155</v>
      </c>
      <c r="E8" s="168" t="s">
        <v>156</v>
      </c>
      <c r="F8" s="169" t="s">
        <v>62</v>
      </c>
      <c r="G8" s="170"/>
      <c r="H8" s="162" t="s">
        <v>63</v>
      </c>
    </row>
    <row r="9" spans="2:9" ht="34.5" customHeight="1" x14ac:dyDescent="0.2">
      <c r="C9" s="163"/>
      <c r="D9" s="163"/>
      <c r="E9" s="163"/>
      <c r="F9" s="31" t="s">
        <v>64</v>
      </c>
      <c r="G9" s="31" t="s">
        <v>65</v>
      </c>
      <c r="H9" s="163"/>
    </row>
    <row r="10" spans="2:9" ht="33.5" customHeight="1" x14ac:dyDescent="0.2">
      <c r="C10" s="31" t="s">
        <v>66</v>
      </c>
      <c r="D10" s="39">
        <f>※変更申請有＿事業実績書!J57</f>
        <v>0</v>
      </c>
      <c r="E10" s="124">
        <f>収支変更比較表〈自動入力〉!D11</f>
        <v>0</v>
      </c>
      <c r="F10" s="39">
        <f>+IF(D10-E10&lt;0,"0",D10-E10)</f>
        <v>0</v>
      </c>
      <c r="G10" s="39">
        <f>+IF(D10-E10&gt;0,"0",E10-D10)</f>
        <v>0</v>
      </c>
      <c r="H10" s="126"/>
    </row>
    <row r="11" spans="2:9" ht="32.5" customHeight="1" x14ac:dyDescent="0.2">
      <c r="C11" s="31" t="s">
        <v>67</v>
      </c>
      <c r="D11" s="39">
        <v>0</v>
      </c>
      <c r="E11" s="124">
        <f>収支変更比較表〈自動入力〉!D12</f>
        <v>0</v>
      </c>
      <c r="F11" s="39">
        <f t="shared" ref="F11:F12" si="0">+IF(D11-E11&lt;0,"0",D11-E11)</f>
        <v>0</v>
      </c>
      <c r="G11" s="39">
        <f t="shared" ref="G11:G12" si="1">+IF(D11-E11&gt;0,"0",E11-D11)</f>
        <v>0</v>
      </c>
      <c r="H11" s="126"/>
    </row>
    <row r="12" spans="2:9" ht="36" customHeight="1" x14ac:dyDescent="0.2">
      <c r="C12" s="31" t="s">
        <v>68</v>
      </c>
      <c r="D12" s="39">
        <f>+D13-D10-D11</f>
        <v>0</v>
      </c>
      <c r="E12" s="124">
        <f>収支変更比較表〈自動入力〉!D13</f>
        <v>0</v>
      </c>
      <c r="F12" s="39">
        <f t="shared" si="0"/>
        <v>0</v>
      </c>
      <c r="G12" s="39">
        <f t="shared" si="1"/>
        <v>0</v>
      </c>
      <c r="H12" s="126"/>
    </row>
    <row r="13" spans="2:9" ht="35" customHeight="1" x14ac:dyDescent="0.2">
      <c r="C13" s="31" t="s">
        <v>69</v>
      </c>
      <c r="D13" s="39">
        <f>D23</f>
        <v>0</v>
      </c>
      <c r="E13" s="39">
        <f>SUM(E10:E12)</f>
        <v>0</v>
      </c>
      <c r="F13" s="39">
        <f>SUM(F10:F12)</f>
        <v>0</v>
      </c>
      <c r="G13" s="39">
        <f>SUM(G10:G12)</f>
        <v>0</v>
      </c>
      <c r="H13" s="32"/>
    </row>
    <row r="14" spans="2:9" ht="20" customHeight="1" x14ac:dyDescent="0.2"/>
    <row r="15" spans="2:9" ht="17" customHeight="1" x14ac:dyDescent="0.2">
      <c r="B15" s="171" t="s">
        <v>70</v>
      </c>
      <c r="C15" s="166"/>
      <c r="D15" s="167"/>
    </row>
    <row r="16" spans="2:9" ht="20" customHeight="1" x14ac:dyDescent="0.2">
      <c r="C16" s="33"/>
      <c r="H16" s="34" t="s">
        <v>58</v>
      </c>
    </row>
    <row r="17" spans="1:8" ht="34" customHeight="1" x14ac:dyDescent="0.2">
      <c r="C17" s="162" t="s">
        <v>59</v>
      </c>
      <c r="D17" s="168" t="s">
        <v>155</v>
      </c>
      <c r="E17" s="168" t="s">
        <v>156</v>
      </c>
      <c r="F17" s="169" t="s">
        <v>62</v>
      </c>
      <c r="G17" s="170"/>
      <c r="H17" s="162" t="s">
        <v>63</v>
      </c>
    </row>
    <row r="18" spans="1:8" ht="33.5" customHeight="1" x14ac:dyDescent="0.2">
      <c r="C18" s="163"/>
      <c r="D18" s="163"/>
      <c r="E18" s="163"/>
      <c r="F18" s="31" t="s">
        <v>64</v>
      </c>
      <c r="G18" s="31" t="s">
        <v>65</v>
      </c>
      <c r="H18" s="163"/>
    </row>
    <row r="19" spans="1:8" ht="33.5" customHeight="1" x14ac:dyDescent="0.2">
      <c r="C19" s="35" t="s">
        <v>71</v>
      </c>
      <c r="D19" s="40">
        <f>※変更申請有＿事業実績書!L31</f>
        <v>0</v>
      </c>
      <c r="E19" s="125">
        <f>収支変更比較表〈自動入力〉!E20</f>
        <v>0</v>
      </c>
      <c r="F19" s="39">
        <f>+IF(D19-E19&lt;0,"0",D19-E19)</f>
        <v>0</v>
      </c>
      <c r="G19" s="39">
        <f>+IF(D19-E19&gt;0,"0",E19-D19)</f>
        <v>0</v>
      </c>
      <c r="H19" s="127"/>
    </row>
    <row r="20" spans="1:8" ht="33.5" customHeight="1" x14ac:dyDescent="0.2">
      <c r="C20" s="37" t="s">
        <v>72</v>
      </c>
      <c r="D20" s="40">
        <f>※変更申請有＿事業実績書!L45</f>
        <v>0</v>
      </c>
      <c r="E20" s="125">
        <f>収支変更比較表〈自動入力〉!E21</f>
        <v>0</v>
      </c>
      <c r="F20" s="39">
        <f>+IF(D20-E20&lt;0,"0",D20-E20)</f>
        <v>0</v>
      </c>
      <c r="G20" s="39">
        <f>+IF(D20-E20&gt;0,"0",E20-D20)</f>
        <v>0</v>
      </c>
      <c r="H20" s="127"/>
    </row>
    <row r="21" spans="1:8" ht="33.5" customHeight="1" x14ac:dyDescent="0.2">
      <c r="C21" s="37" t="s">
        <v>73</v>
      </c>
      <c r="D21" s="40">
        <f>※変更申請有＿事業実績書!L47</f>
        <v>0</v>
      </c>
      <c r="E21" s="125">
        <f>収支変更比較表〈自動入力〉!E22</f>
        <v>0</v>
      </c>
      <c r="F21" s="39">
        <f t="shared" ref="F21:F22" si="2">+IF(D21-E21&lt;0,"0",D21-E21)</f>
        <v>0</v>
      </c>
      <c r="G21" s="39">
        <f t="shared" ref="G21:G22" si="3">+IF(D21-E21&gt;0,"0",E21-D21)</f>
        <v>0</v>
      </c>
      <c r="H21" s="127"/>
    </row>
    <row r="22" spans="1:8" ht="35" customHeight="1" x14ac:dyDescent="0.2">
      <c r="C22" s="37" t="s">
        <v>74</v>
      </c>
      <c r="D22" s="40">
        <f>※変更申請有＿事業実績書!L49</f>
        <v>0</v>
      </c>
      <c r="E22" s="125">
        <f>収支変更比較表〈自動入力〉!E23</f>
        <v>0</v>
      </c>
      <c r="F22" s="39">
        <f t="shared" si="2"/>
        <v>0</v>
      </c>
      <c r="G22" s="39">
        <f t="shared" si="3"/>
        <v>0</v>
      </c>
      <c r="H22" s="127"/>
    </row>
    <row r="23" spans="1:8" ht="35.5" customHeight="1" x14ac:dyDescent="0.2">
      <c r="C23" s="37" t="s">
        <v>69</v>
      </c>
      <c r="D23" s="40">
        <f>SUM(D19:D22)</f>
        <v>0</v>
      </c>
      <c r="E23" s="40">
        <f>SUM(E19:E22)</f>
        <v>0</v>
      </c>
      <c r="F23" s="40">
        <f>SUM(F19:F22)</f>
        <v>0</v>
      </c>
      <c r="G23" s="40">
        <f>SUM(G19:G22)</f>
        <v>0</v>
      </c>
      <c r="H23" s="36"/>
    </row>
    <row r="24" spans="1:8" ht="15.5" customHeight="1" x14ac:dyDescent="0.2"/>
    <row r="25" spans="1:8" ht="22" customHeight="1" x14ac:dyDescent="0.2">
      <c r="A25" s="172" t="s">
        <v>75</v>
      </c>
      <c r="B25" s="173"/>
      <c r="C25" s="173"/>
      <c r="D25" s="173"/>
      <c r="E25" s="173"/>
      <c r="F25" s="173"/>
      <c r="G25" s="173"/>
      <c r="H25" s="173"/>
    </row>
    <row r="26" spans="1:8" ht="20.5" customHeight="1" x14ac:dyDescent="0.2">
      <c r="A26" s="172" t="s">
        <v>76</v>
      </c>
      <c r="B26" s="173"/>
      <c r="C26" s="173"/>
      <c r="D26" s="173"/>
      <c r="E26" s="173"/>
      <c r="F26" s="173"/>
      <c r="G26" s="173"/>
      <c r="H26" s="173"/>
    </row>
    <row r="27" spans="1:8" ht="21" customHeight="1" x14ac:dyDescent="0.2">
      <c r="A27" s="172" t="s">
        <v>77</v>
      </c>
      <c r="B27" s="173"/>
      <c r="C27" s="173"/>
      <c r="D27" s="173"/>
      <c r="E27" s="173"/>
      <c r="F27" s="173"/>
      <c r="G27" s="173"/>
      <c r="H27" s="173"/>
    </row>
    <row r="28" spans="1:8" ht="20" customHeight="1" x14ac:dyDescent="0.2">
      <c r="A28" s="172" t="s">
        <v>78</v>
      </c>
      <c r="B28" s="173"/>
      <c r="C28" s="173"/>
      <c r="D28" s="173"/>
      <c r="E28" s="173"/>
      <c r="F28" s="173"/>
      <c r="G28" s="173"/>
      <c r="H28" s="173"/>
    </row>
    <row r="29" spans="1:8" ht="22" customHeight="1" x14ac:dyDescent="0.2">
      <c r="A29" s="172" t="s">
        <v>79</v>
      </c>
      <c r="B29" s="173"/>
      <c r="C29" s="173"/>
      <c r="D29" s="173"/>
      <c r="E29" s="173"/>
      <c r="F29" s="173"/>
      <c r="G29" s="173"/>
      <c r="H29" s="173"/>
    </row>
  </sheetData>
  <mergeCells count="18">
    <mergeCell ref="H17:H18"/>
    <mergeCell ref="C4:H4"/>
    <mergeCell ref="B6:D6"/>
    <mergeCell ref="C8:C9"/>
    <mergeCell ref="D8:D9"/>
    <mergeCell ref="E8:E9"/>
    <mergeCell ref="F8:G8"/>
    <mergeCell ref="H8:H9"/>
    <mergeCell ref="B15:D15"/>
    <mergeCell ref="C17:C18"/>
    <mergeCell ref="D17:D18"/>
    <mergeCell ref="E17:E18"/>
    <mergeCell ref="F17:G17"/>
    <mergeCell ref="A25:H25"/>
    <mergeCell ref="A26:H26"/>
    <mergeCell ref="A27:H27"/>
    <mergeCell ref="A28:H28"/>
    <mergeCell ref="A29:H29"/>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525BC-2FF8-476D-84B6-27C146E1E98D}">
  <sheetPr>
    <tabColor rgb="FFFFC000"/>
  </sheetPr>
  <dimension ref="A1:P53"/>
  <sheetViews>
    <sheetView showGridLines="0" view="pageBreakPreview" zoomScale="85" zoomScaleNormal="100" zoomScaleSheetLayoutView="85" workbookViewId="0">
      <selection activeCell="Y27" sqref="Y27"/>
    </sheetView>
  </sheetViews>
  <sheetFormatPr defaultRowHeight="13" x14ac:dyDescent="0.2"/>
  <cols>
    <col min="1" max="1" width="5.6328125" style="53" customWidth="1"/>
    <col min="2" max="5" width="3.6328125" style="53" customWidth="1"/>
    <col min="6" max="9" width="7.6328125" style="53" customWidth="1"/>
    <col min="10" max="10" width="3.6328125" style="53" customWidth="1"/>
    <col min="11" max="12" width="7.6328125" style="53" customWidth="1"/>
    <col min="13" max="14" width="6.26953125" style="53" customWidth="1"/>
    <col min="15" max="15" width="5.08984375" style="53" customWidth="1"/>
  </cols>
  <sheetData>
    <row r="1" spans="1:16" ht="14" x14ac:dyDescent="0.2">
      <c r="A1" s="53" t="s">
        <v>186</v>
      </c>
      <c r="N1" s="64"/>
      <c r="O1" s="64"/>
      <c r="P1" t="s">
        <v>320</v>
      </c>
    </row>
    <row r="2" spans="1:16" ht="24" customHeight="1" x14ac:dyDescent="0.2">
      <c r="A2" s="467" t="s">
        <v>187</v>
      </c>
      <c r="B2" s="488"/>
      <c r="C2" s="488"/>
      <c r="D2" s="488"/>
      <c r="E2" s="488"/>
      <c r="F2" s="488"/>
      <c r="G2" s="488"/>
      <c r="H2" s="488"/>
      <c r="I2" s="488"/>
      <c r="J2" s="488"/>
      <c r="K2" s="488"/>
      <c r="L2" s="488"/>
      <c r="M2" s="488"/>
      <c r="N2" s="488"/>
      <c r="O2" s="488"/>
    </row>
    <row r="3" spans="1:16" ht="16.5" x14ac:dyDescent="0.2">
      <c r="A3" s="426">
        <v>1</v>
      </c>
      <c r="B3" s="444" t="s">
        <v>188</v>
      </c>
      <c r="C3" s="438"/>
      <c r="D3" s="438"/>
      <c r="E3" s="438"/>
      <c r="F3" s="146"/>
      <c r="G3" s="16" t="s">
        <v>7</v>
      </c>
      <c r="H3" s="4"/>
      <c r="I3" s="16" t="s">
        <v>189</v>
      </c>
      <c r="J3" s="13" t="s">
        <v>190</v>
      </c>
      <c r="K3" s="4"/>
      <c r="L3" s="16" t="s">
        <v>7</v>
      </c>
      <c r="M3" s="4"/>
      <c r="N3" s="16" t="s">
        <v>189</v>
      </c>
      <c r="O3" s="65"/>
    </row>
    <row r="4" spans="1:16" x14ac:dyDescent="0.2">
      <c r="A4" s="426"/>
      <c r="B4" s="489" t="s">
        <v>172</v>
      </c>
      <c r="C4" s="483"/>
      <c r="D4" s="483"/>
      <c r="E4" s="483"/>
      <c r="F4" s="490"/>
      <c r="G4" s="258"/>
      <c r="H4" s="258"/>
      <c r="I4" s="258"/>
      <c r="J4" s="258"/>
      <c r="K4" s="258"/>
      <c r="L4" s="258"/>
      <c r="M4" s="258"/>
      <c r="N4" s="258"/>
      <c r="O4" s="491"/>
    </row>
    <row r="5" spans="1:16" ht="19" customHeight="1" x14ac:dyDescent="0.2">
      <c r="A5" s="426"/>
      <c r="B5" s="426" t="s">
        <v>191</v>
      </c>
      <c r="C5" s="426"/>
      <c r="D5" s="426"/>
      <c r="E5" s="426"/>
      <c r="F5" s="489" t="s">
        <v>192</v>
      </c>
      <c r="G5" s="484"/>
      <c r="H5" s="485" t="s">
        <v>13</v>
      </c>
      <c r="I5" s="484"/>
      <c r="J5" s="66"/>
      <c r="K5" s="485" t="s">
        <v>14</v>
      </c>
      <c r="L5" s="484"/>
      <c r="M5" s="485" t="s">
        <v>47</v>
      </c>
      <c r="N5" s="483"/>
      <c r="O5" s="425"/>
    </row>
    <row r="6" spans="1:16" ht="15" customHeight="1" x14ac:dyDescent="0.2">
      <c r="A6" s="426"/>
      <c r="B6" s="426"/>
      <c r="C6" s="426"/>
      <c r="D6" s="426"/>
      <c r="E6" s="426"/>
      <c r="F6" s="483"/>
      <c r="G6" s="484"/>
      <c r="H6" s="485"/>
      <c r="I6" s="484"/>
      <c r="J6" s="66" t="s">
        <v>23</v>
      </c>
      <c r="K6" s="485"/>
      <c r="L6" s="484"/>
      <c r="M6" s="486"/>
      <c r="N6" s="487"/>
      <c r="O6" s="67" t="s">
        <v>15</v>
      </c>
    </row>
    <row r="7" spans="1:16" ht="17.5" customHeight="1" x14ac:dyDescent="0.2">
      <c r="A7" s="426"/>
      <c r="B7" s="426"/>
      <c r="C7" s="426"/>
      <c r="D7" s="426"/>
      <c r="E7" s="426"/>
      <c r="F7" s="483"/>
      <c r="G7" s="484"/>
      <c r="H7" s="485"/>
      <c r="I7" s="484"/>
      <c r="J7" s="66" t="s">
        <v>23</v>
      </c>
      <c r="K7" s="485"/>
      <c r="L7" s="484"/>
      <c r="M7" s="486"/>
      <c r="N7" s="487"/>
      <c r="O7" s="67" t="s">
        <v>15</v>
      </c>
    </row>
    <row r="8" spans="1:16" ht="14.5" customHeight="1" x14ac:dyDescent="0.2">
      <c r="A8" s="426"/>
      <c r="B8" s="426"/>
      <c r="C8" s="426"/>
      <c r="D8" s="426"/>
      <c r="E8" s="426"/>
      <c r="F8" s="483"/>
      <c r="G8" s="484"/>
      <c r="H8" s="485"/>
      <c r="I8" s="484"/>
      <c r="J8" s="66" t="s">
        <v>23</v>
      </c>
      <c r="K8" s="485"/>
      <c r="L8" s="484"/>
      <c r="M8" s="486"/>
      <c r="N8" s="487"/>
      <c r="O8" s="67" t="s">
        <v>15</v>
      </c>
    </row>
    <row r="9" spans="1:16" ht="17" customHeight="1" x14ac:dyDescent="0.2">
      <c r="A9" s="426"/>
      <c r="B9" s="426"/>
      <c r="C9" s="426"/>
      <c r="D9" s="426"/>
      <c r="E9" s="426"/>
      <c r="F9" s="489"/>
      <c r="G9" s="484"/>
      <c r="H9" s="485"/>
      <c r="I9" s="484"/>
      <c r="J9" s="66" t="s">
        <v>23</v>
      </c>
      <c r="K9" s="485"/>
      <c r="L9" s="484"/>
      <c r="M9" s="486"/>
      <c r="N9" s="487"/>
      <c r="O9" s="67" t="s">
        <v>15</v>
      </c>
    </row>
    <row r="10" spans="1:16" ht="14" customHeight="1" x14ac:dyDescent="0.2">
      <c r="A10" s="426"/>
      <c r="B10" s="426"/>
      <c r="C10" s="426"/>
      <c r="D10" s="426"/>
      <c r="E10" s="426"/>
      <c r="F10" s="489"/>
      <c r="G10" s="484"/>
      <c r="H10" s="485"/>
      <c r="I10" s="484"/>
      <c r="J10" s="66" t="s">
        <v>23</v>
      </c>
      <c r="K10" s="485"/>
      <c r="L10" s="484"/>
      <c r="M10" s="486"/>
      <c r="N10" s="487"/>
      <c r="O10" s="67" t="s">
        <v>15</v>
      </c>
    </row>
    <row r="11" spans="1:16" ht="16" customHeight="1" x14ac:dyDescent="0.2">
      <c r="A11" s="426"/>
      <c r="B11" s="426"/>
      <c r="C11" s="426"/>
      <c r="D11" s="426"/>
      <c r="E11" s="426"/>
      <c r="F11" s="489" t="s">
        <v>193</v>
      </c>
      <c r="G11" s="483"/>
      <c r="H11" s="483"/>
      <c r="I11" s="483"/>
      <c r="J11" s="483"/>
      <c r="K11" s="483"/>
      <c r="L11" s="425"/>
      <c r="M11" s="492">
        <f>SUM(M6:N10)</f>
        <v>0</v>
      </c>
      <c r="N11" s="286"/>
      <c r="O11" s="67" t="s">
        <v>15</v>
      </c>
    </row>
    <row r="12" spans="1:16" ht="18" customHeight="1" x14ac:dyDescent="0.2">
      <c r="A12" s="426"/>
      <c r="B12" s="498" t="s">
        <v>194</v>
      </c>
      <c r="C12" s="498"/>
      <c r="D12" s="498"/>
      <c r="E12" s="498"/>
      <c r="F12" s="499" t="s">
        <v>195</v>
      </c>
      <c r="G12" s="500"/>
      <c r="H12" s="500"/>
      <c r="I12" s="489"/>
      <c r="J12" s="483"/>
      <c r="K12" s="483"/>
      <c r="L12" s="483"/>
      <c r="M12" s="483"/>
      <c r="N12" s="483"/>
      <c r="O12" s="425"/>
    </row>
    <row r="13" spans="1:16" ht="16.5" customHeight="1" x14ac:dyDescent="0.2">
      <c r="A13" s="426"/>
      <c r="B13" s="498"/>
      <c r="C13" s="498"/>
      <c r="D13" s="498"/>
      <c r="E13" s="498"/>
      <c r="F13" s="499" t="s">
        <v>196</v>
      </c>
      <c r="G13" s="500"/>
      <c r="H13" s="500"/>
      <c r="I13" s="501"/>
      <c r="J13" s="502"/>
      <c r="K13" s="502"/>
      <c r="L13" s="68" t="s">
        <v>15</v>
      </c>
      <c r="M13" s="69" t="s">
        <v>197</v>
      </c>
      <c r="N13" s="147"/>
      <c r="O13" s="67" t="s">
        <v>26</v>
      </c>
    </row>
    <row r="14" spans="1:16" ht="14.5" customHeight="1" x14ac:dyDescent="0.2">
      <c r="A14" s="426"/>
      <c r="B14" s="498"/>
      <c r="C14" s="498"/>
      <c r="D14" s="498"/>
      <c r="E14" s="498"/>
      <c r="F14" s="503" t="s">
        <v>198</v>
      </c>
      <c r="G14" s="504"/>
      <c r="H14" s="504"/>
      <c r="I14" s="504"/>
      <c r="J14" s="504"/>
      <c r="K14" s="504"/>
      <c r="L14" s="505"/>
      <c r="M14" s="497" t="e">
        <f>ROUNDDOWN(I13/N13,0)</f>
        <v>#DIV/0!</v>
      </c>
      <c r="N14" s="497"/>
      <c r="O14" s="70" t="s">
        <v>15</v>
      </c>
    </row>
    <row r="15" spans="1:16" ht="16.5" customHeight="1" x14ac:dyDescent="0.2">
      <c r="A15" s="426"/>
      <c r="B15" s="498"/>
      <c r="C15" s="498"/>
      <c r="D15" s="498"/>
      <c r="E15" s="498"/>
      <c r="F15" s="506" t="s">
        <v>199</v>
      </c>
      <c r="G15" s="507"/>
      <c r="H15" s="507"/>
      <c r="I15" s="507"/>
      <c r="J15" s="507"/>
      <c r="K15" s="507"/>
      <c r="L15" s="508"/>
      <c r="M15" s="493" t="e">
        <f>MIN(M14,10800)</f>
        <v>#DIV/0!</v>
      </c>
      <c r="N15" s="493"/>
      <c r="O15" s="70" t="s">
        <v>15</v>
      </c>
    </row>
    <row r="16" spans="1:16" ht="16" customHeight="1" x14ac:dyDescent="0.2">
      <c r="A16" s="426"/>
      <c r="B16" s="498"/>
      <c r="C16" s="498"/>
      <c r="D16" s="498"/>
      <c r="E16" s="498"/>
      <c r="F16" s="506" t="s">
        <v>200</v>
      </c>
      <c r="G16" s="507"/>
      <c r="H16" s="507"/>
      <c r="I16" s="507"/>
      <c r="J16" s="507"/>
      <c r="K16" s="507"/>
      <c r="L16" s="508"/>
      <c r="M16" s="493"/>
      <c r="N16" s="493"/>
      <c r="O16" s="70" t="s">
        <v>15</v>
      </c>
    </row>
    <row r="17" spans="1:16" ht="16" customHeight="1" x14ac:dyDescent="0.2">
      <c r="A17" s="426"/>
      <c r="B17" s="498"/>
      <c r="C17" s="498"/>
      <c r="D17" s="498"/>
      <c r="E17" s="498"/>
      <c r="F17" s="494" t="s">
        <v>201</v>
      </c>
      <c r="G17" s="495"/>
      <c r="H17" s="495"/>
      <c r="I17" s="495"/>
      <c r="J17" s="495"/>
      <c r="K17" s="495"/>
      <c r="L17" s="496"/>
      <c r="M17" s="497" t="e">
        <f>M15-M16</f>
        <v>#DIV/0!</v>
      </c>
      <c r="N17" s="497"/>
      <c r="O17" s="71" t="s">
        <v>15</v>
      </c>
    </row>
    <row r="18" spans="1:16" ht="18" customHeight="1" x14ac:dyDescent="0.2">
      <c r="A18" s="426"/>
      <c r="B18" s="498"/>
      <c r="C18" s="498"/>
      <c r="D18" s="498"/>
      <c r="E18" s="498"/>
      <c r="F18" s="494" t="s">
        <v>202</v>
      </c>
      <c r="G18" s="495"/>
      <c r="H18" s="495"/>
      <c r="I18" s="495"/>
      <c r="J18" s="495"/>
      <c r="K18" s="495"/>
      <c r="L18" s="496"/>
      <c r="M18" s="497">
        <f>IFERROR(M17*N13,0)</f>
        <v>0</v>
      </c>
      <c r="N18" s="497"/>
      <c r="O18" s="70" t="s">
        <v>15</v>
      </c>
    </row>
    <row r="19" spans="1:16" ht="16.5" x14ac:dyDescent="0.2">
      <c r="A19" s="426">
        <v>2</v>
      </c>
      <c r="B19" s="444" t="s">
        <v>188</v>
      </c>
      <c r="C19" s="438"/>
      <c r="D19" s="438"/>
      <c r="E19" s="438"/>
      <c r="F19" s="146"/>
      <c r="G19" s="16" t="s">
        <v>7</v>
      </c>
      <c r="H19" s="4"/>
      <c r="I19" s="16" t="s">
        <v>189</v>
      </c>
      <c r="J19" s="13" t="s">
        <v>190</v>
      </c>
      <c r="K19" s="4"/>
      <c r="L19" s="16" t="s">
        <v>7</v>
      </c>
      <c r="M19" s="4"/>
      <c r="N19" s="16" t="s">
        <v>189</v>
      </c>
      <c r="O19" s="65"/>
    </row>
    <row r="20" spans="1:16" x14ac:dyDescent="0.2">
      <c r="A20" s="426"/>
      <c r="B20" s="489" t="s">
        <v>172</v>
      </c>
      <c r="C20" s="483"/>
      <c r="D20" s="483"/>
      <c r="E20" s="483"/>
      <c r="F20" s="490"/>
      <c r="G20" s="258"/>
      <c r="H20" s="258"/>
      <c r="I20" s="258"/>
      <c r="J20" s="258"/>
      <c r="K20" s="258"/>
      <c r="L20" s="258"/>
      <c r="M20" s="258"/>
      <c r="N20" s="258"/>
      <c r="O20" s="491"/>
    </row>
    <row r="21" spans="1:16" ht="15" customHeight="1" x14ac:dyDescent="0.2">
      <c r="A21" s="426"/>
      <c r="B21" s="426" t="s">
        <v>191</v>
      </c>
      <c r="C21" s="426"/>
      <c r="D21" s="426"/>
      <c r="E21" s="426"/>
      <c r="F21" s="489" t="s">
        <v>192</v>
      </c>
      <c r="G21" s="484"/>
      <c r="H21" s="485" t="s">
        <v>13</v>
      </c>
      <c r="I21" s="484"/>
      <c r="J21" s="66"/>
      <c r="K21" s="485" t="s">
        <v>14</v>
      </c>
      <c r="L21" s="484"/>
      <c r="M21" s="485" t="s">
        <v>47</v>
      </c>
      <c r="N21" s="483"/>
      <c r="O21" s="425"/>
    </row>
    <row r="22" spans="1:16" ht="15.5" customHeight="1" x14ac:dyDescent="0.2">
      <c r="A22" s="426"/>
      <c r="B22" s="426"/>
      <c r="C22" s="426"/>
      <c r="D22" s="426"/>
      <c r="E22" s="426"/>
      <c r="F22" s="483"/>
      <c r="G22" s="484"/>
      <c r="H22" s="485"/>
      <c r="I22" s="484"/>
      <c r="J22" s="14" t="s">
        <v>89</v>
      </c>
      <c r="K22" s="485"/>
      <c r="L22" s="484"/>
      <c r="M22" s="486"/>
      <c r="N22" s="487"/>
      <c r="O22" s="67" t="s">
        <v>15</v>
      </c>
    </row>
    <row r="23" spans="1:16" ht="16.5" customHeight="1" x14ac:dyDescent="0.2">
      <c r="A23" s="426"/>
      <c r="B23" s="426"/>
      <c r="C23" s="426"/>
      <c r="D23" s="426"/>
      <c r="E23" s="426"/>
      <c r="F23" s="483"/>
      <c r="G23" s="484"/>
      <c r="H23" s="485"/>
      <c r="I23" s="484"/>
      <c r="J23" s="14" t="s">
        <v>89</v>
      </c>
      <c r="K23" s="485"/>
      <c r="L23" s="484"/>
      <c r="M23" s="486"/>
      <c r="N23" s="487"/>
      <c r="O23" s="67" t="s">
        <v>15</v>
      </c>
    </row>
    <row r="24" spans="1:16" ht="16" customHeight="1" x14ac:dyDescent="0.2">
      <c r="A24" s="426"/>
      <c r="B24" s="426"/>
      <c r="C24" s="426"/>
      <c r="D24" s="426"/>
      <c r="E24" s="426"/>
      <c r="F24" s="483"/>
      <c r="G24" s="484"/>
      <c r="H24" s="485"/>
      <c r="I24" s="484"/>
      <c r="J24" s="14" t="s">
        <v>89</v>
      </c>
      <c r="K24" s="485"/>
      <c r="L24" s="484"/>
      <c r="M24" s="486"/>
      <c r="N24" s="487"/>
      <c r="O24" s="67" t="s">
        <v>15</v>
      </c>
    </row>
    <row r="25" spans="1:16" ht="15" customHeight="1" x14ac:dyDescent="0.2">
      <c r="A25" s="426"/>
      <c r="B25" s="426"/>
      <c r="C25" s="426"/>
      <c r="D25" s="426"/>
      <c r="E25" s="426"/>
      <c r="F25" s="489"/>
      <c r="G25" s="484"/>
      <c r="H25" s="485"/>
      <c r="I25" s="484"/>
      <c r="J25" s="14" t="s">
        <v>89</v>
      </c>
      <c r="K25" s="485"/>
      <c r="L25" s="484"/>
      <c r="M25" s="486"/>
      <c r="N25" s="487"/>
      <c r="O25" s="67" t="s">
        <v>15</v>
      </c>
      <c r="P25" t="s">
        <v>327</v>
      </c>
    </row>
    <row r="26" spans="1:16" ht="17" customHeight="1" x14ac:dyDescent="0.2">
      <c r="A26" s="426"/>
      <c r="B26" s="426"/>
      <c r="C26" s="426"/>
      <c r="D26" s="426"/>
      <c r="E26" s="426"/>
      <c r="F26" s="489"/>
      <c r="G26" s="484"/>
      <c r="H26" s="485"/>
      <c r="I26" s="484"/>
      <c r="J26" s="14" t="s">
        <v>89</v>
      </c>
      <c r="K26" s="485"/>
      <c r="L26" s="484"/>
      <c r="M26" s="486"/>
      <c r="N26" s="487"/>
      <c r="O26" s="67" t="s">
        <v>15</v>
      </c>
    </row>
    <row r="27" spans="1:16" ht="15.5" customHeight="1" x14ac:dyDescent="0.2">
      <c r="A27" s="426"/>
      <c r="B27" s="426"/>
      <c r="C27" s="426"/>
      <c r="D27" s="426"/>
      <c r="E27" s="426"/>
      <c r="F27" s="489" t="s">
        <v>193</v>
      </c>
      <c r="G27" s="483"/>
      <c r="H27" s="483"/>
      <c r="I27" s="483"/>
      <c r="J27" s="483"/>
      <c r="K27" s="483"/>
      <c r="L27" s="425"/>
      <c r="M27" s="492">
        <f>SUM(M22:N26)</f>
        <v>0</v>
      </c>
      <c r="N27" s="286"/>
      <c r="O27" s="67" t="s">
        <v>15</v>
      </c>
    </row>
    <row r="28" spans="1:16" ht="16.5" customHeight="1" x14ac:dyDescent="0.2">
      <c r="A28" s="426"/>
      <c r="B28" s="498" t="s">
        <v>194</v>
      </c>
      <c r="C28" s="498"/>
      <c r="D28" s="498"/>
      <c r="E28" s="498"/>
      <c r="F28" s="499" t="s">
        <v>195</v>
      </c>
      <c r="G28" s="500"/>
      <c r="H28" s="500"/>
      <c r="I28" s="503"/>
      <c r="J28" s="504"/>
      <c r="K28" s="504"/>
      <c r="L28" s="504"/>
      <c r="M28" s="504"/>
      <c r="N28" s="504"/>
      <c r="O28" s="505"/>
    </row>
    <row r="29" spans="1:16" ht="16" customHeight="1" x14ac:dyDescent="0.2">
      <c r="A29" s="426"/>
      <c r="B29" s="498"/>
      <c r="C29" s="498"/>
      <c r="D29" s="498"/>
      <c r="E29" s="498"/>
      <c r="F29" s="499" t="s">
        <v>196</v>
      </c>
      <c r="G29" s="500"/>
      <c r="H29" s="500"/>
      <c r="I29" s="509"/>
      <c r="J29" s="510"/>
      <c r="K29" s="510"/>
      <c r="L29" s="68" t="s">
        <v>15</v>
      </c>
      <c r="M29" s="69" t="s">
        <v>197</v>
      </c>
      <c r="N29" s="148"/>
      <c r="O29" s="67" t="s">
        <v>26</v>
      </c>
    </row>
    <row r="30" spans="1:16" ht="16.5" customHeight="1" x14ac:dyDescent="0.2">
      <c r="A30" s="426"/>
      <c r="B30" s="498"/>
      <c r="C30" s="498"/>
      <c r="D30" s="498"/>
      <c r="E30" s="498"/>
      <c r="F30" s="503" t="s">
        <v>198</v>
      </c>
      <c r="G30" s="504"/>
      <c r="H30" s="504"/>
      <c r="I30" s="504"/>
      <c r="J30" s="504"/>
      <c r="K30" s="504"/>
      <c r="L30" s="505"/>
      <c r="M30" s="497" t="e">
        <f>ROUNDDOWN(I29/N29,0)</f>
        <v>#DIV/0!</v>
      </c>
      <c r="N30" s="497"/>
      <c r="O30" s="70" t="s">
        <v>15</v>
      </c>
    </row>
    <row r="31" spans="1:16" ht="16" customHeight="1" x14ac:dyDescent="0.2">
      <c r="A31" s="426"/>
      <c r="B31" s="498"/>
      <c r="C31" s="498"/>
      <c r="D31" s="498"/>
      <c r="E31" s="498"/>
      <c r="F31" s="506" t="s">
        <v>199</v>
      </c>
      <c r="G31" s="507"/>
      <c r="H31" s="507"/>
      <c r="I31" s="507"/>
      <c r="J31" s="507"/>
      <c r="K31" s="507"/>
      <c r="L31" s="508"/>
      <c r="M31" s="493" t="e">
        <f>MIN(M30,10800)</f>
        <v>#DIV/0!</v>
      </c>
      <c r="N31" s="493"/>
      <c r="O31" s="70" t="s">
        <v>15</v>
      </c>
    </row>
    <row r="32" spans="1:16" ht="15" customHeight="1" x14ac:dyDescent="0.2">
      <c r="A32" s="426"/>
      <c r="B32" s="498"/>
      <c r="C32" s="498"/>
      <c r="D32" s="498"/>
      <c r="E32" s="498"/>
      <c r="F32" s="506" t="s">
        <v>200</v>
      </c>
      <c r="G32" s="507"/>
      <c r="H32" s="507"/>
      <c r="I32" s="507"/>
      <c r="J32" s="507"/>
      <c r="K32" s="507"/>
      <c r="L32" s="508"/>
      <c r="M32" s="493"/>
      <c r="N32" s="493"/>
      <c r="O32" s="70" t="s">
        <v>15</v>
      </c>
    </row>
    <row r="33" spans="1:15" ht="16" customHeight="1" x14ac:dyDescent="0.2">
      <c r="A33" s="426"/>
      <c r="B33" s="498"/>
      <c r="C33" s="498"/>
      <c r="D33" s="498"/>
      <c r="E33" s="498"/>
      <c r="F33" s="494" t="s">
        <v>201</v>
      </c>
      <c r="G33" s="495"/>
      <c r="H33" s="495"/>
      <c r="I33" s="495"/>
      <c r="J33" s="495"/>
      <c r="K33" s="495"/>
      <c r="L33" s="496"/>
      <c r="M33" s="497" t="e">
        <f>M31-M32</f>
        <v>#DIV/0!</v>
      </c>
      <c r="N33" s="497"/>
      <c r="O33" s="71" t="s">
        <v>15</v>
      </c>
    </row>
    <row r="34" spans="1:15" ht="16" customHeight="1" x14ac:dyDescent="0.2">
      <c r="A34" s="426"/>
      <c r="B34" s="498"/>
      <c r="C34" s="498"/>
      <c r="D34" s="498"/>
      <c r="E34" s="498"/>
      <c r="F34" s="494" t="s">
        <v>202</v>
      </c>
      <c r="G34" s="495"/>
      <c r="H34" s="495"/>
      <c r="I34" s="495"/>
      <c r="J34" s="495"/>
      <c r="K34" s="495"/>
      <c r="L34" s="496"/>
      <c r="M34" s="497">
        <f>IFERROR(M33*N29,0)</f>
        <v>0</v>
      </c>
      <c r="N34" s="497"/>
      <c r="O34" s="70" t="s">
        <v>15</v>
      </c>
    </row>
    <row r="35" spans="1:15" ht="15" customHeight="1" x14ac:dyDescent="0.2">
      <c r="A35" s="426">
        <v>3</v>
      </c>
      <c r="B35" s="444" t="s">
        <v>188</v>
      </c>
      <c r="C35" s="438"/>
      <c r="D35" s="438"/>
      <c r="E35" s="438"/>
      <c r="F35" s="146"/>
      <c r="G35" s="16" t="s">
        <v>7</v>
      </c>
      <c r="H35" s="4"/>
      <c r="I35" s="16" t="s">
        <v>189</v>
      </c>
      <c r="J35" s="13" t="s">
        <v>190</v>
      </c>
      <c r="K35" s="4"/>
      <c r="L35" s="16" t="s">
        <v>7</v>
      </c>
      <c r="M35" s="4"/>
      <c r="N35" s="16" t="s">
        <v>189</v>
      </c>
      <c r="O35" s="65"/>
    </row>
    <row r="36" spans="1:15" ht="15.5" customHeight="1" x14ac:dyDescent="0.2">
      <c r="A36" s="426"/>
      <c r="B36" s="489" t="s">
        <v>172</v>
      </c>
      <c r="C36" s="483"/>
      <c r="D36" s="483"/>
      <c r="E36" s="483"/>
      <c r="F36" s="490"/>
      <c r="G36" s="258"/>
      <c r="H36" s="258"/>
      <c r="I36" s="258"/>
      <c r="J36" s="258"/>
      <c r="K36" s="258"/>
      <c r="L36" s="258"/>
      <c r="M36" s="258"/>
      <c r="N36" s="258"/>
      <c r="O36" s="491"/>
    </row>
    <row r="37" spans="1:15" ht="17.5" customHeight="1" x14ac:dyDescent="0.2">
      <c r="A37" s="426"/>
      <c r="B37" s="426" t="s">
        <v>191</v>
      </c>
      <c r="C37" s="426"/>
      <c r="D37" s="426"/>
      <c r="E37" s="426"/>
      <c r="F37" s="489" t="s">
        <v>192</v>
      </c>
      <c r="G37" s="484"/>
      <c r="H37" s="485" t="s">
        <v>13</v>
      </c>
      <c r="I37" s="484"/>
      <c r="J37" s="66"/>
      <c r="K37" s="485" t="s">
        <v>14</v>
      </c>
      <c r="L37" s="484"/>
      <c r="M37" s="485" t="s">
        <v>47</v>
      </c>
      <c r="N37" s="483"/>
      <c r="O37" s="425"/>
    </row>
    <row r="38" spans="1:15" ht="14.5" customHeight="1" x14ac:dyDescent="0.2">
      <c r="A38" s="426"/>
      <c r="B38" s="426"/>
      <c r="C38" s="426"/>
      <c r="D38" s="426"/>
      <c r="E38" s="426"/>
      <c r="F38" s="483"/>
      <c r="G38" s="484"/>
      <c r="H38" s="485"/>
      <c r="I38" s="484"/>
      <c r="J38" s="66" t="s">
        <v>23</v>
      </c>
      <c r="K38" s="485"/>
      <c r="L38" s="484"/>
      <c r="M38" s="486"/>
      <c r="N38" s="487"/>
      <c r="O38" s="67" t="s">
        <v>15</v>
      </c>
    </row>
    <row r="39" spans="1:15" ht="16" customHeight="1" x14ac:dyDescent="0.2">
      <c r="A39" s="426"/>
      <c r="B39" s="426"/>
      <c r="C39" s="426"/>
      <c r="D39" s="426"/>
      <c r="E39" s="426"/>
      <c r="F39" s="483"/>
      <c r="G39" s="484"/>
      <c r="H39" s="485"/>
      <c r="I39" s="484"/>
      <c r="J39" s="66" t="s">
        <v>23</v>
      </c>
      <c r="K39" s="485"/>
      <c r="L39" s="484"/>
      <c r="M39" s="486"/>
      <c r="N39" s="487"/>
      <c r="O39" s="67" t="s">
        <v>15</v>
      </c>
    </row>
    <row r="40" spans="1:15" ht="15.5" customHeight="1" x14ac:dyDescent="0.2">
      <c r="A40" s="426"/>
      <c r="B40" s="426"/>
      <c r="C40" s="426"/>
      <c r="D40" s="426"/>
      <c r="E40" s="426"/>
      <c r="F40" s="483"/>
      <c r="G40" s="484"/>
      <c r="H40" s="485"/>
      <c r="I40" s="484"/>
      <c r="J40" s="66" t="s">
        <v>23</v>
      </c>
      <c r="K40" s="485"/>
      <c r="L40" s="484"/>
      <c r="M40" s="486"/>
      <c r="N40" s="487"/>
      <c r="O40" s="67" t="s">
        <v>15</v>
      </c>
    </row>
    <row r="41" spans="1:15" ht="17" customHeight="1" x14ac:dyDescent="0.2">
      <c r="A41" s="426"/>
      <c r="B41" s="426"/>
      <c r="C41" s="426"/>
      <c r="D41" s="426"/>
      <c r="E41" s="426"/>
      <c r="F41" s="489"/>
      <c r="G41" s="484"/>
      <c r="H41" s="485"/>
      <c r="I41" s="484"/>
      <c r="J41" s="66" t="s">
        <v>23</v>
      </c>
      <c r="K41" s="485"/>
      <c r="L41" s="484"/>
      <c r="M41" s="486"/>
      <c r="N41" s="487"/>
      <c r="O41" s="67" t="s">
        <v>15</v>
      </c>
    </row>
    <row r="42" spans="1:15" ht="15" customHeight="1" x14ac:dyDescent="0.2">
      <c r="A42" s="426"/>
      <c r="B42" s="426"/>
      <c r="C42" s="426"/>
      <c r="D42" s="426"/>
      <c r="E42" s="426"/>
      <c r="F42" s="489"/>
      <c r="G42" s="484"/>
      <c r="H42" s="485"/>
      <c r="I42" s="484"/>
      <c r="J42" s="66" t="s">
        <v>23</v>
      </c>
      <c r="K42" s="485"/>
      <c r="L42" s="484"/>
      <c r="M42" s="486"/>
      <c r="N42" s="487"/>
      <c r="O42" s="67" t="s">
        <v>15</v>
      </c>
    </row>
    <row r="43" spans="1:15" ht="16" customHeight="1" x14ac:dyDescent="0.2">
      <c r="A43" s="426"/>
      <c r="B43" s="426"/>
      <c r="C43" s="426"/>
      <c r="D43" s="426"/>
      <c r="E43" s="426"/>
      <c r="F43" s="489" t="s">
        <v>193</v>
      </c>
      <c r="G43" s="483"/>
      <c r="H43" s="483"/>
      <c r="I43" s="483"/>
      <c r="J43" s="483"/>
      <c r="K43" s="483"/>
      <c r="L43" s="425"/>
      <c r="M43" s="492">
        <f>SUM(M38:N42)</f>
        <v>0</v>
      </c>
      <c r="N43" s="286"/>
      <c r="O43" s="67" t="s">
        <v>15</v>
      </c>
    </row>
    <row r="44" spans="1:15" ht="17" customHeight="1" x14ac:dyDescent="0.2">
      <c r="A44" s="426"/>
      <c r="B44" s="498" t="s">
        <v>194</v>
      </c>
      <c r="C44" s="498"/>
      <c r="D44" s="498"/>
      <c r="E44" s="498"/>
      <c r="F44" s="499" t="s">
        <v>195</v>
      </c>
      <c r="G44" s="500"/>
      <c r="H44" s="500"/>
      <c r="I44" s="489"/>
      <c r="J44" s="483"/>
      <c r="K44" s="483"/>
      <c r="L44" s="483"/>
      <c r="M44" s="483"/>
      <c r="N44" s="483"/>
      <c r="O44" s="425"/>
    </row>
    <row r="45" spans="1:15" ht="16.5" customHeight="1" x14ac:dyDescent="0.2">
      <c r="A45" s="426"/>
      <c r="B45" s="498"/>
      <c r="C45" s="498"/>
      <c r="D45" s="498"/>
      <c r="E45" s="498"/>
      <c r="F45" s="499" t="s">
        <v>196</v>
      </c>
      <c r="G45" s="500"/>
      <c r="H45" s="500"/>
      <c r="I45" s="501"/>
      <c r="J45" s="502"/>
      <c r="K45" s="502"/>
      <c r="L45" s="68" t="s">
        <v>15</v>
      </c>
      <c r="M45" s="69" t="s">
        <v>197</v>
      </c>
      <c r="N45" s="147"/>
      <c r="O45" s="67" t="s">
        <v>26</v>
      </c>
    </row>
    <row r="46" spans="1:15" ht="16.5" customHeight="1" x14ac:dyDescent="0.2">
      <c r="A46" s="426"/>
      <c r="B46" s="498"/>
      <c r="C46" s="498"/>
      <c r="D46" s="498"/>
      <c r="E46" s="498"/>
      <c r="F46" s="503" t="s">
        <v>198</v>
      </c>
      <c r="G46" s="504"/>
      <c r="H46" s="504"/>
      <c r="I46" s="504"/>
      <c r="J46" s="504"/>
      <c r="K46" s="504"/>
      <c r="L46" s="505"/>
      <c r="M46" s="497" t="e">
        <f>ROUNDDOWN(I45/N45,0)</f>
        <v>#DIV/0!</v>
      </c>
      <c r="N46" s="497"/>
      <c r="O46" s="70" t="s">
        <v>15</v>
      </c>
    </row>
    <row r="47" spans="1:15" ht="15" customHeight="1" x14ac:dyDescent="0.2">
      <c r="A47" s="426"/>
      <c r="B47" s="498"/>
      <c r="C47" s="498"/>
      <c r="D47" s="498"/>
      <c r="E47" s="498"/>
      <c r="F47" s="506" t="s">
        <v>199</v>
      </c>
      <c r="G47" s="507"/>
      <c r="H47" s="507"/>
      <c r="I47" s="507"/>
      <c r="J47" s="507"/>
      <c r="K47" s="507"/>
      <c r="L47" s="508"/>
      <c r="M47" s="493" t="e">
        <f>MIN(M46,10800)</f>
        <v>#DIV/0!</v>
      </c>
      <c r="N47" s="493"/>
      <c r="O47" s="70" t="s">
        <v>15</v>
      </c>
    </row>
    <row r="48" spans="1:15" ht="16.5" customHeight="1" x14ac:dyDescent="0.2">
      <c r="A48" s="426"/>
      <c r="B48" s="498"/>
      <c r="C48" s="498"/>
      <c r="D48" s="498"/>
      <c r="E48" s="498"/>
      <c r="F48" s="506" t="s">
        <v>200</v>
      </c>
      <c r="G48" s="507"/>
      <c r="H48" s="507"/>
      <c r="I48" s="507"/>
      <c r="J48" s="507"/>
      <c r="K48" s="507"/>
      <c r="L48" s="508"/>
      <c r="M48" s="493"/>
      <c r="N48" s="493"/>
      <c r="O48" s="70" t="s">
        <v>15</v>
      </c>
    </row>
    <row r="49" spans="1:15" ht="14.5" customHeight="1" x14ac:dyDescent="0.2">
      <c r="A49" s="426"/>
      <c r="B49" s="498"/>
      <c r="C49" s="498"/>
      <c r="D49" s="498"/>
      <c r="E49" s="498"/>
      <c r="F49" s="494" t="s">
        <v>201</v>
      </c>
      <c r="G49" s="495"/>
      <c r="H49" s="495"/>
      <c r="I49" s="495"/>
      <c r="J49" s="495"/>
      <c r="K49" s="495"/>
      <c r="L49" s="496"/>
      <c r="M49" s="497" t="e">
        <f>M47-M48</f>
        <v>#DIV/0!</v>
      </c>
      <c r="N49" s="497"/>
      <c r="O49" s="71" t="s">
        <v>15</v>
      </c>
    </row>
    <row r="50" spans="1:15" ht="16.5" customHeight="1" x14ac:dyDescent="0.2">
      <c r="A50" s="426"/>
      <c r="B50" s="498"/>
      <c r="C50" s="498"/>
      <c r="D50" s="498"/>
      <c r="E50" s="498"/>
      <c r="F50" s="494" t="s">
        <v>202</v>
      </c>
      <c r="G50" s="495"/>
      <c r="H50" s="495"/>
      <c r="I50" s="495"/>
      <c r="J50" s="495"/>
      <c r="K50" s="495"/>
      <c r="L50" s="496"/>
      <c r="M50" s="497">
        <f>IFERROR(M49*N45,0)</f>
        <v>0</v>
      </c>
      <c r="N50" s="497"/>
      <c r="O50" s="70" t="s">
        <v>15</v>
      </c>
    </row>
    <row r="51" spans="1:15" ht="16" customHeight="1" thickBot="1" x14ac:dyDescent="0.25">
      <c r="A51" s="60"/>
      <c r="B51" s="519" t="s">
        <v>203</v>
      </c>
      <c r="C51" s="519"/>
      <c r="D51" s="519"/>
      <c r="E51" s="519"/>
      <c r="F51" s="519"/>
      <c r="G51" s="519"/>
      <c r="H51" s="519"/>
      <c r="I51" s="519"/>
      <c r="J51" s="519"/>
      <c r="K51" s="519"/>
      <c r="L51" s="519"/>
      <c r="M51" s="519"/>
      <c r="N51" s="519"/>
      <c r="O51" s="519"/>
    </row>
    <row r="52" spans="1:15" ht="17.5" customHeight="1" x14ac:dyDescent="0.2">
      <c r="B52" s="72"/>
      <c r="F52" s="511" t="s">
        <v>204</v>
      </c>
      <c r="G52" s="512"/>
      <c r="H52" s="512"/>
      <c r="I52" s="512"/>
      <c r="J52" s="512"/>
      <c r="K52" s="512"/>
      <c r="L52" s="513">
        <f>M11+M27+M43</f>
        <v>0</v>
      </c>
      <c r="M52" s="514"/>
      <c r="N52" s="514"/>
      <c r="O52" s="73" t="s">
        <v>15</v>
      </c>
    </row>
    <row r="53" spans="1:15" ht="16" customHeight="1" thickBot="1" x14ac:dyDescent="0.25">
      <c r="F53" s="515" t="s">
        <v>205</v>
      </c>
      <c r="G53" s="516"/>
      <c r="H53" s="516"/>
      <c r="I53" s="516"/>
      <c r="J53" s="516"/>
      <c r="K53" s="516"/>
      <c r="L53" s="517">
        <f>M18+M34+M50</f>
        <v>0</v>
      </c>
      <c r="M53" s="518"/>
      <c r="N53" s="518"/>
      <c r="O53" s="74" t="s">
        <v>15</v>
      </c>
    </row>
  </sheetData>
  <mergeCells count="144">
    <mergeCell ref="F53:K53"/>
    <mergeCell ref="L53:N53"/>
    <mergeCell ref="M48:N48"/>
    <mergeCell ref="F49:L49"/>
    <mergeCell ref="M49:N49"/>
    <mergeCell ref="F50:L50"/>
    <mergeCell ref="M50:N50"/>
    <mergeCell ref="B51:O51"/>
    <mergeCell ref="B44:E50"/>
    <mergeCell ref="F44:H44"/>
    <mergeCell ref="I44:O44"/>
    <mergeCell ref="F45:H45"/>
    <mergeCell ref="I45:K45"/>
    <mergeCell ref="F46:L46"/>
    <mergeCell ref="M46:N46"/>
    <mergeCell ref="F47:L47"/>
    <mergeCell ref="M47:N47"/>
    <mergeCell ref="F48:L48"/>
    <mergeCell ref="F40:G40"/>
    <mergeCell ref="H40:I40"/>
    <mergeCell ref="K40:L40"/>
    <mergeCell ref="M40:N40"/>
    <mergeCell ref="F41:G41"/>
    <mergeCell ref="H41:I41"/>
    <mergeCell ref="K41:L41"/>
    <mergeCell ref="M41:N41"/>
    <mergeCell ref="F52:K52"/>
    <mergeCell ref="L52:N52"/>
    <mergeCell ref="M27:N27"/>
    <mergeCell ref="H38:I38"/>
    <mergeCell ref="K38:L38"/>
    <mergeCell ref="M38:N38"/>
    <mergeCell ref="F39:G39"/>
    <mergeCell ref="H39:I39"/>
    <mergeCell ref="K39:L39"/>
    <mergeCell ref="M39:N39"/>
    <mergeCell ref="A35:A50"/>
    <mergeCell ref="B35:E35"/>
    <mergeCell ref="B36:E36"/>
    <mergeCell ref="F36:O36"/>
    <mergeCell ref="B37:E43"/>
    <mergeCell ref="F37:G37"/>
    <mergeCell ref="H37:I37"/>
    <mergeCell ref="K37:L37"/>
    <mergeCell ref="M37:O37"/>
    <mergeCell ref="F38:G38"/>
    <mergeCell ref="F42:G42"/>
    <mergeCell ref="H42:I42"/>
    <mergeCell ref="K42:L42"/>
    <mergeCell ref="M42:N42"/>
    <mergeCell ref="F43:L43"/>
    <mergeCell ref="M43:N43"/>
    <mergeCell ref="B28:E34"/>
    <mergeCell ref="F28:H28"/>
    <mergeCell ref="I28:O28"/>
    <mergeCell ref="F29:H29"/>
    <mergeCell ref="I29:K29"/>
    <mergeCell ref="F30:L30"/>
    <mergeCell ref="M30:N30"/>
    <mergeCell ref="F31:L31"/>
    <mergeCell ref="F25:G25"/>
    <mergeCell ref="H25:I25"/>
    <mergeCell ref="K25:L25"/>
    <mergeCell ref="M25:N25"/>
    <mergeCell ref="F26:G26"/>
    <mergeCell ref="H26:I26"/>
    <mergeCell ref="K26:L26"/>
    <mergeCell ref="M26:N26"/>
    <mergeCell ref="M31:N31"/>
    <mergeCell ref="F32:L32"/>
    <mergeCell ref="M32:N32"/>
    <mergeCell ref="F33:L33"/>
    <mergeCell ref="M33:N33"/>
    <mergeCell ref="F34:L34"/>
    <mergeCell ref="M34:N34"/>
    <mergeCell ref="F27:L27"/>
    <mergeCell ref="H24:I24"/>
    <mergeCell ref="K24:L24"/>
    <mergeCell ref="M24:N24"/>
    <mergeCell ref="F21:G21"/>
    <mergeCell ref="H21:I21"/>
    <mergeCell ref="K21:L21"/>
    <mergeCell ref="M21:O21"/>
    <mergeCell ref="F22:G22"/>
    <mergeCell ref="H22:I22"/>
    <mergeCell ref="K22:L22"/>
    <mergeCell ref="M22:N22"/>
    <mergeCell ref="F17:L17"/>
    <mergeCell ref="M17:N17"/>
    <mergeCell ref="F18:L18"/>
    <mergeCell ref="M18:N18"/>
    <mergeCell ref="A19:A34"/>
    <mergeCell ref="B19:E19"/>
    <mergeCell ref="B20:E20"/>
    <mergeCell ref="F20:O20"/>
    <mergeCell ref="B21:E27"/>
    <mergeCell ref="B12:E18"/>
    <mergeCell ref="F12:H12"/>
    <mergeCell ref="I12:O12"/>
    <mergeCell ref="F13:H13"/>
    <mergeCell ref="I13:K13"/>
    <mergeCell ref="F14:L14"/>
    <mergeCell ref="M14:N14"/>
    <mergeCell ref="F15:L15"/>
    <mergeCell ref="M15:N15"/>
    <mergeCell ref="F16:L16"/>
    <mergeCell ref="F23:G23"/>
    <mergeCell ref="H23:I23"/>
    <mergeCell ref="K23:L23"/>
    <mergeCell ref="M23:N23"/>
    <mergeCell ref="F24:G24"/>
    <mergeCell ref="F8:G8"/>
    <mergeCell ref="H8:I8"/>
    <mergeCell ref="K8:L8"/>
    <mergeCell ref="M8:N8"/>
    <mergeCell ref="F9:G9"/>
    <mergeCell ref="H9:I9"/>
    <mergeCell ref="K9:L9"/>
    <mergeCell ref="M9:N9"/>
    <mergeCell ref="M16:N16"/>
    <mergeCell ref="F6:G6"/>
    <mergeCell ref="H6:I6"/>
    <mergeCell ref="K6:L6"/>
    <mergeCell ref="M6:N6"/>
    <mergeCell ref="F7:G7"/>
    <mergeCell ref="H7:I7"/>
    <mergeCell ref="K7:L7"/>
    <mergeCell ref="M7:N7"/>
    <mergeCell ref="A2:O2"/>
    <mergeCell ref="A3:A18"/>
    <mergeCell ref="B3:E3"/>
    <mergeCell ref="B4:E4"/>
    <mergeCell ref="F4:O4"/>
    <mergeCell ref="B5:E11"/>
    <mergeCell ref="F5:G5"/>
    <mergeCell ref="H5:I5"/>
    <mergeCell ref="K5:L5"/>
    <mergeCell ref="M5:O5"/>
    <mergeCell ref="F10:G10"/>
    <mergeCell ref="H10:I10"/>
    <mergeCell ref="K10:L10"/>
    <mergeCell ref="M10:N10"/>
    <mergeCell ref="F11:L11"/>
    <mergeCell ref="M11:N11"/>
  </mergeCells>
  <phoneticPr fontId="1"/>
  <conditionalFormatting sqref="F3 H3 K3 M3 F4:O4 F6:I10 K6:N10 I12:O12 I13:K13 N13 M16:N16 F19 H19 K19 M19 F20:O20 F22:I26 K22:N26 I28:O28 I29:K29 N29 M32:N32 F35 H35 K35 M35 F36:O36 F38:I42 K38:N42 I44:O44 I45:K45 N45 M48:N48">
    <cfRule type="containsBlanks" dxfId="6" priority="1">
      <formula>LEN(TRIM(F3))=0</formula>
    </cfRule>
  </conditionalFormatting>
  <dataValidations count="1">
    <dataValidation imeMode="off" allowBlank="1" showInputMessage="1" showErrorMessage="1" sqref="M6:N10 N13 M3 F3:F4 K3 H3 M22:N26 N29 M38:N42 N45 M19 F19:F20 K19 H19 M35 F35:F36 K35 H35" xr:uid="{10A76FA8-FACE-44C5-B436-6CE49EAACE04}"/>
  </dataValidations>
  <pageMargins left="0.7" right="0.7" top="0.75" bottom="0.75" header="0.3" footer="0.3"/>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48EC-009E-43B4-B150-4F53F55B17E4}">
  <sheetPr>
    <tabColor rgb="FF92D050"/>
  </sheetPr>
  <dimension ref="A1:P37"/>
  <sheetViews>
    <sheetView showGridLines="0" view="pageBreakPreview" zoomScale="85" zoomScaleNormal="100" zoomScaleSheetLayoutView="85" workbookViewId="0">
      <selection activeCell="K27" sqref="K27"/>
    </sheetView>
  </sheetViews>
  <sheetFormatPr defaultRowHeight="14" x14ac:dyDescent="0.2"/>
  <cols>
    <col min="1" max="1" width="1.90625" style="27" customWidth="1"/>
    <col min="2" max="2" width="27.54296875" style="27" customWidth="1"/>
    <col min="3" max="3" width="6.6328125" style="27" customWidth="1"/>
    <col min="4" max="4" width="14.90625" style="27" customWidth="1"/>
    <col min="5" max="5" width="11.26953125" style="27" customWidth="1"/>
    <col min="6" max="6" width="22.7265625" style="27" customWidth="1"/>
    <col min="7" max="7" width="5.08984375" style="27" customWidth="1"/>
    <col min="8" max="8" width="1" style="27" customWidth="1"/>
    <col min="10" max="10" width="16.08984375" customWidth="1"/>
    <col min="11" max="11" width="8.7265625" customWidth="1"/>
    <col min="12" max="12" width="11.7265625" customWidth="1"/>
    <col min="14" max="14" width="17" customWidth="1"/>
  </cols>
  <sheetData>
    <row r="1" spans="2:14" ht="19" customHeight="1" x14ac:dyDescent="0.2">
      <c r="B1" s="27" t="s">
        <v>206</v>
      </c>
      <c r="I1" t="s">
        <v>320</v>
      </c>
    </row>
    <row r="2" spans="2:14" x14ac:dyDescent="0.2">
      <c r="B2" s="529"/>
      <c r="C2" s="530"/>
      <c r="D2" s="530"/>
      <c r="E2" s="530"/>
      <c r="F2" s="530"/>
      <c r="G2" s="531"/>
      <c r="I2" t="s">
        <v>335</v>
      </c>
    </row>
    <row r="3" spans="2:14" ht="28.5" customHeight="1" x14ac:dyDescent="0.2">
      <c r="B3" s="527" t="s">
        <v>300</v>
      </c>
      <c r="C3" s="244"/>
      <c r="D3" s="244"/>
      <c r="E3" s="244"/>
      <c r="F3" s="244"/>
      <c r="G3" s="528"/>
    </row>
    <row r="4" spans="2:14" x14ac:dyDescent="0.2">
      <c r="B4" s="527"/>
      <c r="C4" s="244"/>
      <c r="D4" s="244"/>
      <c r="E4" s="244"/>
      <c r="F4" s="244"/>
      <c r="G4" s="528"/>
    </row>
    <row r="5" spans="2:14" ht="20.5" customHeight="1" x14ac:dyDescent="0.2">
      <c r="B5" s="527" t="str">
        <f>"  令和 "&amp;申請情報一覧!E28&amp;" 年 "&amp;申請情報一覧!I28&amp;" 月 "&amp;申請情報一覧!K28&amp;" 日付け 産支第" &amp;申請情報一覧!E29&amp; "号で確定の通知があった令和８年度(２０２６年"</f>
        <v xml:space="preserve">  令和  年  月  日付け 産支第号で確定の通知があった令和８年度(２０２６年</v>
      </c>
      <c r="C5" s="244"/>
      <c r="D5" s="244"/>
      <c r="E5" s="244"/>
      <c r="F5" s="244"/>
      <c r="G5" s="528"/>
    </row>
    <row r="6" spans="2:14" ht="18" customHeight="1" x14ac:dyDescent="0.2">
      <c r="B6" s="527" t="s">
        <v>207</v>
      </c>
      <c r="C6" s="244"/>
      <c r="D6" s="244"/>
      <c r="E6" s="244"/>
      <c r="F6" s="244"/>
      <c r="G6" s="528"/>
    </row>
    <row r="7" spans="2:14" ht="19" customHeight="1" x14ac:dyDescent="0.2">
      <c r="B7" s="527" t="s">
        <v>208</v>
      </c>
      <c r="C7" s="244"/>
      <c r="D7" s="244"/>
      <c r="E7" s="244"/>
      <c r="F7" s="244"/>
      <c r="G7" s="528"/>
    </row>
    <row r="8" spans="2:14" ht="21" customHeight="1" x14ac:dyDescent="0.2">
      <c r="B8" s="527" t="s">
        <v>209</v>
      </c>
      <c r="C8" s="244"/>
      <c r="D8" s="244"/>
      <c r="E8" s="244"/>
      <c r="F8" s="244"/>
      <c r="G8" s="528"/>
    </row>
    <row r="9" spans="2:14" x14ac:dyDescent="0.2">
      <c r="B9" s="527"/>
      <c r="C9" s="244"/>
      <c r="D9" s="244"/>
      <c r="E9" s="244"/>
      <c r="F9" s="244"/>
      <c r="G9" s="528"/>
    </row>
    <row r="10" spans="2:14" ht="28" customHeight="1" x14ac:dyDescent="0.2">
      <c r="B10" s="340" t="s">
        <v>108</v>
      </c>
      <c r="C10" s="245"/>
      <c r="D10" s="245"/>
      <c r="E10" s="245"/>
      <c r="F10" s="245"/>
      <c r="G10" s="532"/>
    </row>
    <row r="11" spans="2:14" x14ac:dyDescent="0.2">
      <c r="B11" s="527"/>
      <c r="C11" s="244"/>
      <c r="D11" s="244"/>
      <c r="E11" s="244"/>
      <c r="F11" s="244"/>
      <c r="G11" s="528"/>
    </row>
    <row r="12" spans="2:14" ht="15.5" customHeight="1" x14ac:dyDescent="0.2">
      <c r="B12" s="533" t="str">
        <f>"請求額　　金　　　　　"  &amp;  申請情報一覧!I29  &amp;  "　　　　円"</f>
        <v>請求額　　金　　　　　　　　　円</v>
      </c>
      <c r="C12" s="534"/>
      <c r="D12" s="534"/>
      <c r="E12" s="534"/>
      <c r="F12" s="534"/>
      <c r="G12" s="535"/>
    </row>
    <row r="13" spans="2:14" ht="25.5" customHeight="1" x14ac:dyDescent="0.2">
      <c r="B13" s="340" t="s">
        <v>210</v>
      </c>
      <c r="C13" s="245"/>
      <c r="D13" s="245"/>
      <c r="E13" s="245"/>
      <c r="F13" s="245"/>
      <c r="G13" s="532"/>
      <c r="L13" t="s">
        <v>331</v>
      </c>
    </row>
    <row r="14" spans="2:14" x14ac:dyDescent="0.2">
      <c r="B14" s="76"/>
      <c r="G14" s="77"/>
      <c r="N14" t="s">
        <v>332</v>
      </c>
    </row>
    <row r="15" spans="2:14" x14ac:dyDescent="0.2">
      <c r="B15" s="76"/>
      <c r="G15" s="77"/>
    </row>
    <row r="16" spans="2:14" ht="30" customHeight="1" x14ac:dyDescent="0.2">
      <c r="B16" s="76"/>
      <c r="C16" s="525" t="s">
        <v>211</v>
      </c>
      <c r="D16" s="37" t="s">
        <v>212</v>
      </c>
      <c r="E16" s="520"/>
      <c r="F16" s="521"/>
      <c r="G16" s="77"/>
      <c r="K16" s="525" t="s">
        <v>211</v>
      </c>
      <c r="L16" s="37" t="s">
        <v>212</v>
      </c>
      <c r="M16" s="520" t="s">
        <v>330</v>
      </c>
      <c r="N16" s="521"/>
    </row>
    <row r="17" spans="2:14" ht="26" customHeight="1" x14ac:dyDescent="0.2">
      <c r="B17" s="78"/>
      <c r="C17" s="526"/>
      <c r="D17" s="31" t="s">
        <v>213</v>
      </c>
      <c r="E17" s="520" t="s">
        <v>214</v>
      </c>
      <c r="F17" s="521"/>
      <c r="G17" s="79"/>
      <c r="K17" s="526"/>
      <c r="L17" s="31" t="s">
        <v>213</v>
      </c>
      <c r="M17" s="520" t="s">
        <v>214</v>
      </c>
      <c r="N17" s="521"/>
    </row>
    <row r="18" spans="2:14" ht="23" customHeight="1" x14ac:dyDescent="0.2">
      <c r="B18" s="76"/>
      <c r="C18" s="526"/>
      <c r="D18" s="37" t="s">
        <v>215</v>
      </c>
      <c r="E18" s="520"/>
      <c r="F18" s="521"/>
      <c r="G18" s="77"/>
      <c r="K18" s="526"/>
      <c r="L18" s="37" t="s">
        <v>215</v>
      </c>
      <c r="M18" s="520">
        <v>1234567</v>
      </c>
      <c r="N18" s="521"/>
    </row>
    <row r="19" spans="2:14" ht="23.5" customHeight="1" x14ac:dyDescent="0.2">
      <c r="B19" s="76"/>
      <c r="C19" s="526"/>
      <c r="D19" s="80" t="s">
        <v>216</v>
      </c>
      <c r="E19" s="520"/>
      <c r="F19" s="521"/>
      <c r="G19" s="77"/>
      <c r="K19" s="526"/>
      <c r="L19" s="80" t="s">
        <v>216</v>
      </c>
      <c r="M19" s="520" t="s">
        <v>333</v>
      </c>
      <c r="N19" s="521"/>
    </row>
    <row r="20" spans="2:14" ht="25.5" customHeight="1" x14ac:dyDescent="0.2">
      <c r="B20" s="76"/>
      <c r="C20" s="520" t="s">
        <v>217</v>
      </c>
      <c r="D20" s="521"/>
      <c r="E20" s="521"/>
      <c r="F20" s="521"/>
      <c r="G20" s="77"/>
      <c r="K20" s="520" t="s">
        <v>217</v>
      </c>
      <c r="L20" s="521"/>
      <c r="M20" s="521"/>
      <c r="N20" s="521"/>
    </row>
    <row r="21" spans="2:14" ht="25.5" customHeight="1" x14ac:dyDescent="0.2">
      <c r="B21" s="76"/>
      <c r="C21" s="520" t="s">
        <v>218</v>
      </c>
      <c r="D21" s="521"/>
      <c r="E21" s="521"/>
      <c r="F21" s="521"/>
      <c r="G21" s="77"/>
      <c r="K21" s="520" t="s">
        <v>218</v>
      </c>
      <c r="L21" s="521"/>
      <c r="M21" s="521"/>
      <c r="N21" s="521"/>
    </row>
    <row r="22" spans="2:14" ht="18" customHeight="1" x14ac:dyDescent="0.2">
      <c r="B22" s="76" t="str">
        <f xml:space="preserve"> "　令和"  &amp; 申請情報一覧!E31 &amp;  "　年" &amp; 申請情報一覧!I31 &amp;  "　月" &amp; 申請情報一覧!K31 &amp;  "　日"</f>
        <v>　令和　年　月　日</v>
      </c>
      <c r="G22" s="77"/>
    </row>
    <row r="23" spans="2:14" x14ac:dyDescent="0.2">
      <c r="B23" s="76"/>
      <c r="G23" s="77"/>
    </row>
    <row r="24" spans="2:14" ht="24" customHeight="1" x14ac:dyDescent="0.2">
      <c r="B24" s="76" t="s">
        <v>219</v>
      </c>
      <c r="C24" s="1"/>
      <c r="D24" s="1"/>
      <c r="E24" s="294">
        <f>申請情報一覧!D4</f>
        <v>0</v>
      </c>
      <c r="F24" s="294"/>
      <c r="G24" s="537"/>
    </row>
    <row r="25" spans="2:14" ht="17.5" customHeight="1" x14ac:dyDescent="0.2">
      <c r="B25" s="76" t="s">
        <v>220</v>
      </c>
      <c r="C25" s="1"/>
      <c r="D25" s="1"/>
      <c r="E25" s="294">
        <f>申請情報一覧!D5</f>
        <v>0</v>
      </c>
      <c r="F25" s="294"/>
      <c r="G25" s="537"/>
    </row>
    <row r="26" spans="2:14" ht="17.5" customHeight="1" x14ac:dyDescent="0.2">
      <c r="B26" s="76" t="s">
        <v>221</v>
      </c>
      <c r="C26" s="1"/>
      <c r="D26" s="1"/>
      <c r="E26" s="294" t="str">
        <f>申請情報一覧!D6 &amp; " " &amp; 申請情報一覧!D7</f>
        <v xml:space="preserve"> </v>
      </c>
      <c r="F26" s="294"/>
      <c r="G26" s="537"/>
    </row>
    <row r="27" spans="2:14" x14ac:dyDescent="0.2">
      <c r="B27" s="76"/>
      <c r="G27" s="77"/>
    </row>
    <row r="28" spans="2:14" ht="27.5" customHeight="1" x14ac:dyDescent="0.2">
      <c r="B28" s="76" t="s">
        <v>222</v>
      </c>
      <c r="G28" s="77"/>
    </row>
    <row r="29" spans="2:14" x14ac:dyDescent="0.2">
      <c r="B29" s="76"/>
      <c r="G29" s="77"/>
    </row>
    <row r="30" spans="2:14" x14ac:dyDescent="0.2">
      <c r="B30" s="76"/>
      <c r="G30" s="77"/>
    </row>
    <row r="31" spans="2:14" x14ac:dyDescent="0.2">
      <c r="B31" s="78"/>
      <c r="C31" s="29"/>
      <c r="D31" s="29"/>
      <c r="E31" s="29"/>
      <c r="F31" s="29"/>
      <c r="G31" s="79"/>
    </row>
    <row r="32" spans="2:14" x14ac:dyDescent="0.2">
      <c r="B32" s="76"/>
      <c r="G32" s="77"/>
    </row>
    <row r="33" spans="2:16" ht="27" customHeight="1" x14ac:dyDescent="0.2">
      <c r="B33" s="81"/>
      <c r="C33" s="82"/>
      <c r="D33" s="82"/>
      <c r="E33" s="82"/>
      <c r="F33" s="82"/>
      <c r="G33" s="83"/>
      <c r="M33" t="s">
        <v>334</v>
      </c>
    </row>
    <row r="34" spans="2:16" ht="19.5" customHeight="1" x14ac:dyDescent="0.2"/>
    <row r="35" spans="2:16" ht="20" customHeight="1" x14ac:dyDescent="0.2">
      <c r="B35" s="36" t="s">
        <v>223</v>
      </c>
      <c r="C35" s="524" t="s">
        <v>224</v>
      </c>
      <c r="D35" s="290"/>
      <c r="E35" s="178"/>
      <c r="F35" s="178"/>
      <c r="G35" s="179"/>
      <c r="J35" s="523" t="s">
        <v>223</v>
      </c>
      <c r="K35" s="523"/>
      <c r="L35" s="524" t="s">
        <v>224</v>
      </c>
      <c r="M35" s="290"/>
      <c r="N35" s="178"/>
      <c r="O35" s="178"/>
      <c r="P35" s="179"/>
    </row>
    <row r="36" spans="2:16" ht="21" customHeight="1" x14ac:dyDescent="0.2">
      <c r="B36" s="36" t="s">
        <v>225</v>
      </c>
      <c r="C36" s="523"/>
      <c r="D36" s="536"/>
      <c r="E36" s="37" t="s">
        <v>226</v>
      </c>
      <c r="F36" s="536"/>
      <c r="G36" s="536"/>
      <c r="J36" s="523" t="s">
        <v>225</v>
      </c>
      <c r="K36" s="523"/>
      <c r="L36" s="520" t="s">
        <v>312</v>
      </c>
      <c r="M36" s="521"/>
      <c r="N36" s="37" t="s">
        <v>226</v>
      </c>
      <c r="O36" s="522" t="s">
        <v>328</v>
      </c>
      <c r="P36" s="522"/>
    </row>
    <row r="37" spans="2:16" ht="18" customHeight="1" x14ac:dyDescent="0.2">
      <c r="B37" s="36" t="s">
        <v>227</v>
      </c>
      <c r="C37" s="523"/>
      <c r="D37" s="536"/>
      <c r="E37" s="37" t="s">
        <v>226</v>
      </c>
      <c r="F37" s="536"/>
      <c r="G37" s="536"/>
      <c r="J37" s="523" t="s">
        <v>227</v>
      </c>
      <c r="K37" s="523"/>
      <c r="L37" s="520" t="s">
        <v>329</v>
      </c>
      <c r="M37" s="521"/>
      <c r="N37" s="37" t="s">
        <v>226</v>
      </c>
      <c r="O37" s="522" t="s">
        <v>328</v>
      </c>
      <c r="P37" s="522"/>
    </row>
  </sheetData>
  <mergeCells count="42">
    <mergeCell ref="C37:D37"/>
    <mergeCell ref="F37:G37"/>
    <mergeCell ref="C21:F21"/>
    <mergeCell ref="C35:G35"/>
    <mergeCell ref="C36:D36"/>
    <mergeCell ref="F36:G36"/>
    <mergeCell ref="E24:G24"/>
    <mergeCell ref="E25:G25"/>
    <mergeCell ref="E26:G26"/>
    <mergeCell ref="C20:F20"/>
    <mergeCell ref="B8:G8"/>
    <mergeCell ref="B9:G9"/>
    <mergeCell ref="B10:G10"/>
    <mergeCell ref="B11:G11"/>
    <mergeCell ref="B12:G12"/>
    <mergeCell ref="B13:G13"/>
    <mergeCell ref="C16:C19"/>
    <mergeCell ref="E16:F16"/>
    <mergeCell ref="E17:F17"/>
    <mergeCell ref="E18:F18"/>
    <mergeCell ref="E19:F19"/>
    <mergeCell ref="B7:G7"/>
    <mergeCell ref="B2:G2"/>
    <mergeCell ref="B3:G3"/>
    <mergeCell ref="B4:G4"/>
    <mergeCell ref="B5:G5"/>
    <mergeCell ref="B6:G6"/>
    <mergeCell ref="K16:K19"/>
    <mergeCell ref="M16:N16"/>
    <mergeCell ref="M17:N17"/>
    <mergeCell ref="M18:N18"/>
    <mergeCell ref="M19:N19"/>
    <mergeCell ref="K20:N20"/>
    <mergeCell ref="K21:N21"/>
    <mergeCell ref="L35:P35"/>
    <mergeCell ref="L36:M36"/>
    <mergeCell ref="O36:P36"/>
    <mergeCell ref="L37:M37"/>
    <mergeCell ref="O37:P37"/>
    <mergeCell ref="J35:K35"/>
    <mergeCell ref="J36:K36"/>
    <mergeCell ref="J37:K37"/>
  </mergeCells>
  <phoneticPr fontId="1"/>
  <conditionalFormatting sqref="C36:D37">
    <cfRule type="containsBlanks" dxfId="5" priority="4">
      <formula>LEN(TRIM(C36))=0</formula>
    </cfRule>
  </conditionalFormatting>
  <conditionalFormatting sqref="E16:F16 E18:F19">
    <cfRule type="containsBlanks" dxfId="4" priority="7">
      <formula>LEN(TRIM(E16))=0</formula>
    </cfRule>
  </conditionalFormatting>
  <conditionalFormatting sqref="F36:G37">
    <cfRule type="containsBlanks" dxfId="3" priority="5">
      <formula>LEN(TRIM(F36))=0</formula>
    </cfRule>
  </conditionalFormatting>
  <conditionalFormatting sqref="L36:M37">
    <cfRule type="containsBlanks" dxfId="2" priority="1">
      <formula>LEN(TRIM(L36))=0</formula>
    </cfRule>
  </conditionalFormatting>
  <conditionalFormatting sqref="M16:N16 M18:N19">
    <cfRule type="containsBlanks" dxfId="1" priority="3">
      <formula>LEN(TRIM(M16))=0</formula>
    </cfRule>
  </conditionalFormatting>
  <conditionalFormatting sqref="O36:P37">
    <cfRule type="containsBlanks" dxfId="0" priority="2">
      <formula>LEN(TRIM(O36))=0</formula>
    </cfRule>
  </conditionalFormatting>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4454B-A101-4340-901C-9CBDB10D67FC}">
  <sheetPr>
    <tabColor theme="8"/>
  </sheetPr>
  <dimension ref="B1:E41"/>
  <sheetViews>
    <sheetView showGridLines="0" showZeros="0" view="pageBreakPreview" topLeftCell="A7" zoomScaleNormal="85" zoomScaleSheetLayoutView="100" workbookViewId="0">
      <selection activeCell="D20" sqref="D20"/>
    </sheetView>
  </sheetViews>
  <sheetFormatPr defaultColWidth="9" defaultRowHeight="19" customHeight="1" x14ac:dyDescent="0.2"/>
  <cols>
    <col min="1" max="1" width="5.7265625" style="27" customWidth="1"/>
    <col min="2" max="2" width="52.36328125" style="27" customWidth="1"/>
    <col min="3" max="3" width="37.90625" style="27" customWidth="1"/>
    <col min="4" max="4" width="1.90625" style="27" customWidth="1"/>
    <col min="5" max="5" width="9" style="45"/>
    <col min="6" max="16384" width="9" style="27"/>
  </cols>
  <sheetData>
    <row r="1" spans="2:5" ht="19" customHeight="1" x14ac:dyDescent="0.2">
      <c r="E1" s="152" t="s">
        <v>338</v>
      </c>
    </row>
    <row r="2" spans="2:5" ht="19" customHeight="1" x14ac:dyDescent="0.2">
      <c r="B2" s="75" t="s">
        <v>138</v>
      </c>
      <c r="C2" s="91"/>
    </row>
    <row r="3" spans="2:5" ht="19" customHeight="1" x14ac:dyDescent="0.2">
      <c r="B3" s="236" t="s">
        <v>90</v>
      </c>
      <c r="C3" s="237"/>
    </row>
    <row r="4" spans="2:5" ht="19" customHeight="1" x14ac:dyDescent="0.2">
      <c r="B4" s="236" t="str">
        <f>"令和 " &amp; 申請情報一覧!E9 &amp; " 年 " &amp; 申請情報一覧!I9 &amp; " 月 " &amp; 申請情報一覧!K9 &amp;  " 日 "</f>
        <v xml:space="preserve">令和  年  月  日 </v>
      </c>
      <c r="C4" s="237"/>
    </row>
    <row r="5" spans="2:5" ht="19" customHeight="1" x14ac:dyDescent="0.2">
      <c r="B5" s="76"/>
      <c r="C5" s="77"/>
    </row>
    <row r="6" spans="2:5" ht="19" customHeight="1" x14ac:dyDescent="0.2">
      <c r="B6" s="76"/>
      <c r="C6" s="77"/>
    </row>
    <row r="7" spans="2:5" ht="19" customHeight="1" x14ac:dyDescent="0.2">
      <c r="B7" s="76" t="s">
        <v>144</v>
      </c>
      <c r="C7" s="77"/>
    </row>
    <row r="8" spans="2:5" ht="19" customHeight="1" x14ac:dyDescent="0.2">
      <c r="B8" s="76"/>
      <c r="C8" s="77"/>
    </row>
    <row r="9" spans="2:5" ht="24.5" customHeight="1" x14ac:dyDescent="0.2">
      <c r="B9" s="76"/>
      <c r="C9" s="77"/>
    </row>
    <row r="10" spans="2:5" ht="19" customHeight="1" x14ac:dyDescent="0.2">
      <c r="B10" s="133" t="s">
        <v>245</v>
      </c>
      <c r="C10" s="160" t="str">
        <f>"　" &amp;申請情報一覧!D4</f>
        <v>　</v>
      </c>
    </row>
    <row r="11" spans="2:5" ht="19" customHeight="1" x14ac:dyDescent="0.2">
      <c r="B11" s="133" t="s">
        <v>136</v>
      </c>
      <c r="C11" s="160" t="str">
        <f>"　" &amp;申請情報一覧!D5</f>
        <v>　</v>
      </c>
    </row>
    <row r="12" spans="2:5" ht="19" customHeight="1" x14ac:dyDescent="0.2">
      <c r="B12" s="133" t="s">
        <v>135</v>
      </c>
      <c r="C12" s="160" t="str">
        <f>"　" &amp;申請情報一覧!D6 &amp; " " &amp; 申請情報一覧!D7</f>
        <v xml:space="preserve">　 </v>
      </c>
    </row>
    <row r="13" spans="2:5" ht="19" customHeight="1" x14ac:dyDescent="0.2">
      <c r="B13" s="76"/>
      <c r="C13" s="77"/>
    </row>
    <row r="14" spans="2:5" ht="45.5" customHeight="1" x14ac:dyDescent="0.2">
      <c r="B14" s="76"/>
      <c r="C14" s="77"/>
    </row>
    <row r="15" spans="2:5" ht="19" customHeight="1" x14ac:dyDescent="0.2">
      <c r="B15" s="46" t="s">
        <v>137</v>
      </c>
      <c r="C15" s="77"/>
    </row>
    <row r="16" spans="2:5" ht="19" customHeight="1" x14ac:dyDescent="0.2">
      <c r="B16" s="76" t="s">
        <v>91</v>
      </c>
      <c r="C16" s="77"/>
    </row>
    <row r="17" spans="2:3" ht="19" customHeight="1" x14ac:dyDescent="0.2">
      <c r="B17" s="76" t="s">
        <v>293</v>
      </c>
      <c r="C17" s="77"/>
    </row>
    <row r="18" spans="2:3" ht="19" customHeight="1" x14ac:dyDescent="0.2">
      <c r="B18" s="242" t="str">
        <f>" 金" &amp; DBCS(事業計画書!N40) &amp; "円を交付されるよう熊本県補助金等交付規則第３条及び熊本県商工労働"</f>
        <v xml:space="preserve"> 金０円を交付されるよう熊本県補助金等交付規則第３条及び熊本県商工労働</v>
      </c>
      <c r="C18" s="243"/>
    </row>
    <row r="19" spans="2:3" ht="19" customHeight="1" x14ac:dyDescent="0.2">
      <c r="B19" s="76" t="s">
        <v>143</v>
      </c>
      <c r="C19" s="77"/>
    </row>
    <row r="20" spans="2:3" ht="19" customHeight="1" x14ac:dyDescent="0.2">
      <c r="B20" s="76"/>
      <c r="C20" s="77"/>
    </row>
    <row r="21" spans="2:3" ht="19" customHeight="1" x14ac:dyDescent="0.2">
      <c r="B21" s="76" t="s">
        <v>139</v>
      </c>
      <c r="C21" s="77"/>
    </row>
    <row r="22" spans="2:3" ht="19" customHeight="1" x14ac:dyDescent="0.2">
      <c r="B22" s="238" t="s">
        <v>92</v>
      </c>
      <c r="C22" s="239"/>
    </row>
    <row r="23" spans="2:3" ht="19" customHeight="1" x14ac:dyDescent="0.2">
      <c r="B23" s="76" t="s">
        <v>93</v>
      </c>
      <c r="C23" s="77"/>
    </row>
    <row r="24" spans="2:3" ht="19" customHeight="1" x14ac:dyDescent="0.2">
      <c r="B24" s="76"/>
      <c r="C24" s="77"/>
    </row>
    <row r="25" spans="2:3" ht="19" customHeight="1" x14ac:dyDescent="0.2">
      <c r="B25" s="76" t="s">
        <v>140</v>
      </c>
      <c r="C25" s="77"/>
    </row>
    <row r="26" spans="2:3" ht="19" customHeight="1" x14ac:dyDescent="0.2">
      <c r="B26" s="76" t="s">
        <v>94</v>
      </c>
      <c r="C26" s="77"/>
    </row>
    <row r="27" spans="2:3" ht="19" customHeight="1" x14ac:dyDescent="0.2">
      <c r="B27" s="76"/>
      <c r="C27" s="77"/>
    </row>
    <row r="28" spans="2:3" ht="19" customHeight="1" x14ac:dyDescent="0.2">
      <c r="B28" s="76" t="s">
        <v>141</v>
      </c>
      <c r="C28" s="77"/>
    </row>
    <row r="29" spans="2:3" ht="19" customHeight="1" x14ac:dyDescent="0.2">
      <c r="B29" s="76" t="s">
        <v>94</v>
      </c>
      <c r="C29" s="77"/>
    </row>
    <row r="30" spans="2:3" ht="19" customHeight="1" x14ac:dyDescent="0.2">
      <c r="B30" s="76"/>
      <c r="C30" s="77"/>
    </row>
    <row r="31" spans="2:3" ht="19" customHeight="1" x14ac:dyDescent="0.2">
      <c r="B31" s="76" t="s">
        <v>142</v>
      </c>
      <c r="C31" s="77"/>
    </row>
    <row r="32" spans="2:3" ht="19" customHeight="1" x14ac:dyDescent="0.2">
      <c r="B32" s="76" t="s">
        <v>95</v>
      </c>
      <c r="C32" s="77"/>
    </row>
    <row r="33" spans="2:3" ht="19" customHeight="1" x14ac:dyDescent="0.2">
      <c r="B33" s="76" t="s">
        <v>96</v>
      </c>
      <c r="C33" s="77"/>
    </row>
    <row r="34" spans="2:3" ht="19" customHeight="1" x14ac:dyDescent="0.2">
      <c r="B34" s="76" t="s">
        <v>97</v>
      </c>
      <c r="C34" s="77"/>
    </row>
    <row r="35" spans="2:3" ht="19" customHeight="1" x14ac:dyDescent="0.2">
      <c r="B35" s="76" t="s">
        <v>98</v>
      </c>
      <c r="C35" s="77"/>
    </row>
    <row r="36" spans="2:3" ht="19" customHeight="1" x14ac:dyDescent="0.2">
      <c r="B36" s="76" t="s">
        <v>99</v>
      </c>
      <c r="C36" s="77"/>
    </row>
    <row r="37" spans="2:3" ht="19" customHeight="1" x14ac:dyDescent="0.2">
      <c r="B37" s="76" t="s">
        <v>100</v>
      </c>
      <c r="C37" s="77"/>
    </row>
    <row r="38" spans="2:3" ht="19" customHeight="1" x14ac:dyDescent="0.2">
      <c r="B38" s="240" t="s">
        <v>101</v>
      </c>
      <c r="C38" s="241"/>
    </row>
    <row r="39" spans="2:3" ht="19" customHeight="1" x14ac:dyDescent="0.2">
      <c r="B39" s="76" t="s">
        <v>102</v>
      </c>
      <c r="C39" s="77"/>
    </row>
    <row r="40" spans="2:3" ht="19" customHeight="1" x14ac:dyDescent="0.2">
      <c r="B40" s="81"/>
      <c r="C40" s="83"/>
    </row>
    <row r="41" spans="2:3" ht="16" customHeight="1" x14ac:dyDescent="0.2"/>
  </sheetData>
  <mergeCells count="5">
    <mergeCell ref="B3:C3"/>
    <mergeCell ref="B4:C4"/>
    <mergeCell ref="B22:C22"/>
    <mergeCell ref="B38:C38"/>
    <mergeCell ref="B18:C18"/>
  </mergeCells>
  <phoneticPr fontId="1"/>
  <pageMargins left="0.70866141732283472" right="0.70866141732283472" top="0.74803149606299213" bottom="0.74803149606299213" header="0.31496062992125984" footer="0.31496062992125984"/>
  <pageSetup paperSize="9" scale="92" orientation="portrait" r:id="rId1"/>
  <rowBreaks count="1" manualBreakCount="1">
    <brk id="40" max="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29D3-0471-4C6C-9A74-8F3A1612982B}">
  <sheetPr>
    <tabColor theme="8"/>
  </sheetPr>
  <dimension ref="B1:H45"/>
  <sheetViews>
    <sheetView showGridLines="0" showZeros="0" view="pageBreakPreview" zoomScale="130" zoomScaleNormal="90" zoomScaleSheetLayoutView="130" workbookViewId="0">
      <selection activeCell="C24" sqref="C24:F24"/>
    </sheetView>
  </sheetViews>
  <sheetFormatPr defaultColWidth="9" defaultRowHeight="18" customHeight="1" x14ac:dyDescent="0.2"/>
  <cols>
    <col min="1" max="1" width="1.90625" style="27" customWidth="1"/>
    <col min="2" max="2" width="3.1796875" style="27" customWidth="1"/>
    <col min="3" max="3" width="1.453125" style="27" customWidth="1"/>
    <col min="4" max="4" width="18.7265625" style="27" customWidth="1"/>
    <col min="5" max="5" width="59.90625" style="27" customWidth="1"/>
    <col min="6" max="6" width="6.7265625" style="27" customWidth="1"/>
    <col min="7" max="7" width="4.08984375" style="45" customWidth="1"/>
    <col min="8" max="8" width="9" style="27" customWidth="1"/>
    <col min="9" max="16384" width="9" style="27"/>
  </cols>
  <sheetData>
    <row r="1" spans="2:7" ht="18" customHeight="1" x14ac:dyDescent="0.2">
      <c r="G1" s="152" t="s">
        <v>320</v>
      </c>
    </row>
    <row r="2" spans="2:7" ht="18" customHeight="1" x14ac:dyDescent="0.2">
      <c r="B2" s="172" t="s">
        <v>103</v>
      </c>
      <c r="C2" s="172"/>
      <c r="D2" s="172"/>
      <c r="E2" s="173"/>
    </row>
    <row r="3" spans="2:7" ht="10" customHeight="1" x14ac:dyDescent="0.2">
      <c r="B3" s="247"/>
      <c r="C3" s="247"/>
      <c r="D3" s="247"/>
      <c r="E3" s="248"/>
    </row>
    <row r="4" spans="2:7" ht="18" customHeight="1" x14ac:dyDescent="0.2">
      <c r="B4" s="246" t="s">
        <v>104</v>
      </c>
      <c r="C4" s="246"/>
      <c r="D4" s="246"/>
      <c r="E4" s="211"/>
    </row>
    <row r="5" spans="2:7" ht="18" customHeight="1" x14ac:dyDescent="0.2">
      <c r="B5" s="172"/>
      <c r="C5" s="172"/>
      <c r="D5" s="172"/>
      <c r="E5" s="173"/>
    </row>
    <row r="6" spans="2:7" ht="18" customHeight="1" x14ac:dyDescent="0.2">
      <c r="B6" s="244" t="s">
        <v>105</v>
      </c>
      <c r="C6" s="244"/>
      <c r="D6" s="244"/>
      <c r="E6" s="173"/>
      <c r="F6" s="173"/>
    </row>
    <row r="7" spans="2:7" ht="18" customHeight="1" x14ac:dyDescent="0.2">
      <c r="B7" s="244" t="s">
        <v>106</v>
      </c>
      <c r="C7" s="244"/>
      <c r="D7" s="244"/>
      <c r="E7" s="173"/>
      <c r="F7" s="173"/>
    </row>
    <row r="8" spans="2:7" ht="18" customHeight="1" x14ac:dyDescent="0.2">
      <c r="B8" s="244" t="s">
        <v>107</v>
      </c>
      <c r="C8" s="244"/>
      <c r="D8" s="244"/>
      <c r="E8" s="173"/>
      <c r="F8" s="173"/>
    </row>
    <row r="9" spans="2:7" ht="18" customHeight="1" x14ac:dyDescent="0.2">
      <c r="B9" s="1"/>
      <c r="C9" s="1"/>
      <c r="D9" s="1"/>
      <c r="E9" s="1"/>
    </row>
    <row r="10" spans="2:7" ht="18" customHeight="1" x14ac:dyDescent="0.2">
      <c r="B10" s="245" t="s">
        <v>108</v>
      </c>
      <c r="C10" s="245"/>
      <c r="D10" s="245"/>
      <c r="E10" s="211"/>
    </row>
    <row r="11" spans="2:7" ht="18" customHeight="1" x14ac:dyDescent="0.2">
      <c r="B11" s="1"/>
      <c r="C11" s="244" t="s">
        <v>109</v>
      </c>
      <c r="D11" s="244"/>
      <c r="E11" s="173"/>
      <c r="F11" s="173"/>
    </row>
    <row r="12" spans="2:7" ht="18" customHeight="1" x14ac:dyDescent="0.2">
      <c r="B12" s="1"/>
      <c r="C12" s="244" t="s">
        <v>228</v>
      </c>
      <c r="D12" s="244"/>
      <c r="E12" s="173"/>
      <c r="F12" s="173"/>
    </row>
    <row r="13" spans="2:7" ht="18" customHeight="1" x14ac:dyDescent="0.2">
      <c r="B13" s="1"/>
      <c r="C13" s="244" t="s">
        <v>111</v>
      </c>
      <c r="D13" s="244"/>
      <c r="E13" s="173"/>
      <c r="F13" s="173"/>
    </row>
    <row r="14" spans="2:7" ht="18" customHeight="1" x14ac:dyDescent="0.2">
      <c r="B14" s="1"/>
      <c r="C14" s="244" t="s">
        <v>110</v>
      </c>
      <c r="D14" s="244"/>
      <c r="E14" s="173"/>
      <c r="F14" s="173"/>
    </row>
    <row r="15" spans="2:7" ht="18" customHeight="1" x14ac:dyDescent="0.2">
      <c r="B15" s="1"/>
      <c r="C15" s="244" t="s">
        <v>112</v>
      </c>
      <c r="D15" s="244"/>
      <c r="E15" s="173"/>
      <c r="F15" s="173"/>
    </row>
    <row r="16" spans="2:7" ht="18" customHeight="1" x14ac:dyDescent="0.2">
      <c r="B16" s="1"/>
      <c r="C16" s="244" t="s">
        <v>113</v>
      </c>
      <c r="D16" s="244"/>
      <c r="E16" s="173"/>
      <c r="F16" s="173"/>
    </row>
    <row r="17" spans="2:8" ht="18" customHeight="1" x14ac:dyDescent="0.2">
      <c r="B17" s="1"/>
      <c r="C17" s="244" t="s">
        <v>114</v>
      </c>
      <c r="D17" s="244"/>
      <c r="E17" s="173"/>
      <c r="F17" s="173"/>
    </row>
    <row r="18" spans="2:8" ht="18" customHeight="1" x14ac:dyDescent="0.2">
      <c r="B18" s="1"/>
      <c r="C18" s="244" t="s">
        <v>115</v>
      </c>
      <c r="D18" s="244"/>
      <c r="E18" s="173"/>
      <c r="F18" s="173"/>
    </row>
    <row r="19" spans="2:8" ht="18" customHeight="1" x14ac:dyDescent="0.2">
      <c r="B19" s="1"/>
      <c r="C19" s="244" t="s">
        <v>116</v>
      </c>
      <c r="D19" s="244"/>
      <c r="E19" s="173"/>
      <c r="F19" s="173"/>
    </row>
    <row r="20" spans="2:8" ht="18" customHeight="1" x14ac:dyDescent="0.2">
      <c r="B20" s="1"/>
      <c r="C20" s="244" t="s">
        <v>117</v>
      </c>
      <c r="D20" s="244"/>
      <c r="E20" s="173"/>
      <c r="F20" s="173"/>
    </row>
    <row r="21" spans="2:8" ht="18" customHeight="1" x14ac:dyDescent="0.2">
      <c r="B21" s="1"/>
      <c r="C21" s="244" t="s">
        <v>118</v>
      </c>
      <c r="D21" s="244"/>
      <c r="E21" s="173"/>
      <c r="F21" s="173"/>
    </row>
    <row r="22" spans="2:8" ht="18" customHeight="1" x14ac:dyDescent="0.2">
      <c r="B22" s="1"/>
      <c r="C22" s="244" t="s">
        <v>119</v>
      </c>
      <c r="D22" s="244"/>
      <c r="E22" s="173"/>
      <c r="F22" s="173"/>
    </row>
    <row r="23" spans="2:8" ht="18" customHeight="1" x14ac:dyDescent="0.2">
      <c r="B23" s="1"/>
      <c r="C23" s="244" t="s">
        <v>120</v>
      </c>
      <c r="D23" s="244"/>
      <c r="E23" s="173"/>
      <c r="F23" s="173"/>
      <c r="G23" s="152" t="s">
        <v>341</v>
      </c>
      <c r="H23" s="153"/>
    </row>
    <row r="24" spans="2:8" ht="18" customHeight="1" x14ac:dyDescent="0.2">
      <c r="B24" s="1"/>
      <c r="C24" s="244" t="s">
        <v>121</v>
      </c>
      <c r="D24" s="244"/>
      <c r="E24" s="173"/>
      <c r="F24" s="173"/>
      <c r="H24" s="153" t="s">
        <v>343</v>
      </c>
    </row>
    <row r="25" spans="2:8" ht="18" customHeight="1" x14ac:dyDescent="0.2">
      <c r="B25" s="1"/>
      <c r="C25" s="244" t="s">
        <v>122</v>
      </c>
      <c r="D25" s="244"/>
      <c r="E25" s="173"/>
      <c r="F25" s="173"/>
    </row>
    <row r="26" spans="2:8" ht="18" customHeight="1" x14ac:dyDescent="0.2">
      <c r="B26" s="1"/>
      <c r="C26" s="244" t="s">
        <v>123</v>
      </c>
      <c r="D26" s="244"/>
      <c r="E26" s="173"/>
      <c r="F26" s="173"/>
    </row>
    <row r="27" spans="2:8" ht="18" customHeight="1" x14ac:dyDescent="0.2">
      <c r="B27" s="1"/>
      <c r="C27" s="244" t="s">
        <v>124</v>
      </c>
      <c r="D27" s="244"/>
      <c r="E27" s="173"/>
      <c r="F27" s="173"/>
    </row>
    <row r="28" spans="2:8" ht="18" customHeight="1" x14ac:dyDescent="0.2">
      <c r="B28" s="1"/>
      <c r="C28" s="244" t="s">
        <v>125</v>
      </c>
      <c r="D28" s="244"/>
      <c r="E28" s="173"/>
      <c r="F28" s="173"/>
    </row>
    <row r="29" spans="2:8" ht="18" customHeight="1" x14ac:dyDescent="0.2">
      <c r="B29" s="1"/>
      <c r="C29" s="244" t="s">
        <v>126</v>
      </c>
      <c r="D29" s="244"/>
      <c r="E29" s="173"/>
      <c r="F29" s="173"/>
    </row>
    <row r="30" spans="2:8" ht="18" customHeight="1" x14ac:dyDescent="0.2">
      <c r="B30" s="1"/>
      <c r="C30" s="244" t="s">
        <v>127</v>
      </c>
      <c r="D30" s="244"/>
      <c r="E30" s="173"/>
      <c r="F30" s="173"/>
    </row>
    <row r="31" spans="2:8" ht="18" customHeight="1" x14ac:dyDescent="0.2">
      <c r="B31" s="1"/>
      <c r="C31" s="244" t="s">
        <v>128</v>
      </c>
      <c r="D31" s="244"/>
      <c r="E31" s="173"/>
      <c r="F31" s="173"/>
    </row>
    <row r="32" spans="2:8" ht="18" customHeight="1" x14ac:dyDescent="0.2">
      <c r="B32" s="1"/>
      <c r="C32" s="244" t="s">
        <v>129</v>
      </c>
      <c r="D32" s="244"/>
      <c r="E32" s="173"/>
      <c r="F32" s="173"/>
    </row>
    <row r="33" spans="2:7" ht="18" customHeight="1" x14ac:dyDescent="0.2">
      <c r="B33" s="1"/>
      <c r="C33" s="244" t="s">
        <v>130</v>
      </c>
      <c r="D33" s="244"/>
      <c r="E33" s="173"/>
      <c r="F33" s="173"/>
    </row>
    <row r="34" spans="2:7" ht="18" customHeight="1" x14ac:dyDescent="0.2">
      <c r="B34" s="1"/>
      <c r="C34" s="244" t="s">
        <v>131</v>
      </c>
      <c r="D34" s="244"/>
      <c r="E34" s="173"/>
      <c r="F34" s="173"/>
    </row>
    <row r="35" spans="2:7" ht="18" customHeight="1" x14ac:dyDescent="0.2">
      <c r="B35" s="1"/>
      <c r="C35" s="244" t="s">
        <v>132</v>
      </c>
      <c r="D35" s="244"/>
      <c r="E35" s="173"/>
      <c r="F35" s="173"/>
    </row>
    <row r="36" spans="2:7" ht="18" customHeight="1" x14ac:dyDescent="0.2">
      <c r="B36" s="1"/>
      <c r="C36" s="1"/>
      <c r="D36" s="1"/>
      <c r="E36" s="1"/>
    </row>
    <row r="37" spans="2:7" ht="18" customHeight="1" x14ac:dyDescent="0.2">
      <c r="B37" s="1" t="s">
        <v>133</v>
      </c>
      <c r="C37" s="1"/>
      <c r="D37" s="1"/>
      <c r="E37" s="1"/>
    </row>
    <row r="38" spans="2:7" ht="18" customHeight="1" x14ac:dyDescent="0.2">
      <c r="B38" s="1"/>
      <c r="C38" s="1"/>
      <c r="D38" s="1"/>
      <c r="E38" s="1"/>
    </row>
    <row r="39" spans="2:7" ht="18" customHeight="1" x14ac:dyDescent="0.2">
      <c r="B39" s="1"/>
      <c r="C39" s="1" t="str">
        <f>"令和 " &amp; 申請情報一覧!E9 &amp; " 年 " &amp; 申請情報一覧!I9 &amp; " 月 " &amp; 申請情報一覧!K9 &amp;  " 日 "</f>
        <v xml:space="preserve">令和  年  月  日 </v>
      </c>
      <c r="D39" s="1"/>
    </row>
    <row r="40" spans="2:7" ht="50" customHeight="1" x14ac:dyDescent="0.2">
      <c r="B40" s="1"/>
      <c r="C40" s="1"/>
      <c r="D40" s="135" t="s">
        <v>134</v>
      </c>
      <c r="E40" s="134">
        <f>申請情報一覧!D4</f>
        <v>0</v>
      </c>
    </row>
    <row r="41" spans="2:7" ht="15" customHeight="1" x14ac:dyDescent="0.2">
      <c r="B41" s="1"/>
      <c r="C41" s="1"/>
      <c r="D41" s="140" t="s">
        <v>285</v>
      </c>
      <c r="E41" s="134"/>
      <c r="G41" s="152" t="s">
        <v>321</v>
      </c>
    </row>
    <row r="42" spans="2:7" ht="24.5" customHeight="1" x14ac:dyDescent="0.2">
      <c r="B42" s="1"/>
      <c r="C42" s="1"/>
      <c r="D42" s="141" t="s">
        <v>286</v>
      </c>
      <c r="E42" s="249" t="str">
        <f>申請情報一覧!D5&amp; " " &amp; 申請情報一覧!D6 &amp; "  " &amp;  申請情報一覧!D7</f>
        <v xml:space="preserve">   </v>
      </c>
      <c r="G42" s="27"/>
    </row>
    <row r="43" spans="2:7" ht="23" customHeight="1" x14ac:dyDescent="0.2">
      <c r="B43" s="1"/>
      <c r="C43" s="1"/>
      <c r="D43" s="142" t="s">
        <v>287</v>
      </c>
      <c r="E43" s="250"/>
    </row>
    <row r="44" spans="2:7" ht="18" customHeight="1" x14ac:dyDescent="0.2">
      <c r="B44" s="1"/>
      <c r="C44" s="1"/>
      <c r="D44" s="1"/>
      <c r="E44" s="1"/>
    </row>
    <row r="45" spans="2:7" ht="18" customHeight="1" x14ac:dyDescent="0.2">
      <c r="B45" s="1"/>
      <c r="C45" s="1"/>
      <c r="D45" s="1"/>
      <c r="E45" s="1"/>
    </row>
  </sheetData>
  <mergeCells count="34">
    <mergeCell ref="E42:E43"/>
    <mergeCell ref="C30:F30"/>
    <mergeCell ref="C32:F32"/>
    <mergeCell ref="C33:F33"/>
    <mergeCell ref="C34:F34"/>
    <mergeCell ref="C35:F35"/>
    <mergeCell ref="C31:F31"/>
    <mergeCell ref="C24:F24"/>
    <mergeCell ref="C25:F25"/>
    <mergeCell ref="C27:F27"/>
    <mergeCell ref="C28:F28"/>
    <mergeCell ref="C29:F29"/>
    <mergeCell ref="C26:F26"/>
    <mergeCell ref="C18:F18"/>
    <mergeCell ref="C19:F19"/>
    <mergeCell ref="C20:F20"/>
    <mergeCell ref="C22:F22"/>
    <mergeCell ref="C23:F23"/>
    <mergeCell ref="C21:F21"/>
    <mergeCell ref="C12:F12"/>
    <mergeCell ref="C13:F13"/>
    <mergeCell ref="C14:F14"/>
    <mergeCell ref="C15:F15"/>
    <mergeCell ref="C17:F17"/>
    <mergeCell ref="C16:F16"/>
    <mergeCell ref="C11:F11"/>
    <mergeCell ref="B2:E2"/>
    <mergeCell ref="B10:E10"/>
    <mergeCell ref="B4:E4"/>
    <mergeCell ref="B3:E3"/>
    <mergeCell ref="B5:E5"/>
    <mergeCell ref="B6:F6"/>
    <mergeCell ref="B7:F7"/>
    <mergeCell ref="B8:F8"/>
  </mergeCells>
  <phoneticPr fontId="1"/>
  <conditionalFormatting sqref="E41">
    <cfRule type="containsBlanks" dxfId="23" priority="1">
      <formula>LEN(TRIM(E41))=0</formula>
    </cfRule>
  </conditionalFormatting>
  <pageMargins left="0.70866141732283472" right="0.31496062992125984"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0</xdr:col>
                    <xdr:colOff>127000</xdr:colOff>
                    <xdr:row>10</xdr:row>
                    <xdr:rowOff>0</xdr:rowOff>
                  </from>
                  <to>
                    <xdr:col>3</xdr:col>
                    <xdr:colOff>298450</xdr:colOff>
                    <xdr:row>11</xdr:row>
                    <xdr:rowOff>12700</xdr:rowOff>
                  </to>
                </anchor>
              </controlPr>
            </control>
          </mc:Choice>
        </mc:AlternateContent>
        <mc:AlternateContent xmlns:mc="http://schemas.openxmlformats.org/markup-compatibility/2006">
          <mc:Choice Requires="x14">
            <control shapeId="20485" r:id="rId5" name="Check Box 5">
              <controlPr defaultSize="0" autoFill="0" autoLine="0" autoPict="0">
                <anchor moveWithCells="1">
                  <from>
                    <xdr:col>0</xdr:col>
                    <xdr:colOff>133350</xdr:colOff>
                    <xdr:row>12</xdr:row>
                    <xdr:rowOff>228600</xdr:rowOff>
                  </from>
                  <to>
                    <xdr:col>3</xdr:col>
                    <xdr:colOff>158750</xdr:colOff>
                    <xdr:row>14</xdr:row>
                    <xdr:rowOff>12700</xdr:rowOff>
                  </to>
                </anchor>
              </controlPr>
            </control>
          </mc:Choice>
        </mc:AlternateContent>
        <mc:AlternateContent xmlns:mc="http://schemas.openxmlformats.org/markup-compatibility/2006">
          <mc:Choice Requires="x14">
            <control shapeId="20486" r:id="rId6" name="Check Box 6">
              <controlPr defaultSize="0" autoFill="0" autoLine="0" autoPict="0">
                <anchor moveWithCells="1">
                  <from>
                    <xdr:col>0</xdr:col>
                    <xdr:colOff>127000</xdr:colOff>
                    <xdr:row>15</xdr:row>
                    <xdr:rowOff>12700</xdr:rowOff>
                  </from>
                  <to>
                    <xdr:col>3</xdr:col>
                    <xdr:colOff>285750</xdr:colOff>
                    <xdr:row>16</xdr:row>
                    <xdr:rowOff>12700</xdr:rowOff>
                  </to>
                </anchor>
              </controlPr>
            </control>
          </mc:Choice>
        </mc:AlternateContent>
        <mc:AlternateContent xmlns:mc="http://schemas.openxmlformats.org/markup-compatibility/2006">
          <mc:Choice Requires="x14">
            <control shapeId="20488" r:id="rId7" name="Check Box 8">
              <controlPr defaultSize="0" autoFill="0" autoLine="0" autoPict="0">
                <anchor moveWithCells="1">
                  <from>
                    <xdr:col>0</xdr:col>
                    <xdr:colOff>114300</xdr:colOff>
                    <xdr:row>18</xdr:row>
                    <xdr:rowOff>6350</xdr:rowOff>
                  </from>
                  <to>
                    <xdr:col>3</xdr:col>
                    <xdr:colOff>273050</xdr:colOff>
                    <xdr:row>19</xdr:row>
                    <xdr:rowOff>12700</xdr:rowOff>
                  </to>
                </anchor>
              </controlPr>
            </control>
          </mc:Choice>
        </mc:AlternateContent>
        <mc:AlternateContent xmlns:mc="http://schemas.openxmlformats.org/markup-compatibility/2006">
          <mc:Choice Requires="x14">
            <control shapeId="20489" r:id="rId8" name="Check Box 9">
              <controlPr defaultSize="0" autoFill="0" autoLine="0" autoPict="0">
                <anchor moveWithCells="1">
                  <from>
                    <xdr:col>0</xdr:col>
                    <xdr:colOff>120650</xdr:colOff>
                    <xdr:row>19</xdr:row>
                    <xdr:rowOff>222250</xdr:rowOff>
                  </from>
                  <to>
                    <xdr:col>3</xdr:col>
                    <xdr:colOff>279400</xdr:colOff>
                    <xdr:row>21</xdr:row>
                    <xdr:rowOff>6350</xdr:rowOff>
                  </to>
                </anchor>
              </controlPr>
            </control>
          </mc:Choice>
        </mc:AlternateContent>
        <mc:AlternateContent xmlns:mc="http://schemas.openxmlformats.org/markup-compatibility/2006">
          <mc:Choice Requires="x14">
            <control shapeId="20490" r:id="rId9" name="Check Box 10">
              <controlPr defaultSize="0" autoFill="0" autoLine="0" autoPict="0">
                <anchor moveWithCells="1">
                  <from>
                    <xdr:col>0</xdr:col>
                    <xdr:colOff>120650</xdr:colOff>
                    <xdr:row>22</xdr:row>
                    <xdr:rowOff>38100</xdr:rowOff>
                  </from>
                  <to>
                    <xdr:col>3</xdr:col>
                    <xdr:colOff>285750</xdr:colOff>
                    <xdr:row>22</xdr:row>
                    <xdr:rowOff>215900</xdr:rowOff>
                  </to>
                </anchor>
              </controlPr>
            </control>
          </mc:Choice>
        </mc:AlternateContent>
        <mc:AlternateContent xmlns:mc="http://schemas.openxmlformats.org/markup-compatibility/2006">
          <mc:Choice Requires="x14">
            <control shapeId="20491" r:id="rId10" name="Check Box 11">
              <controlPr defaultSize="0" autoFill="0" autoLine="0" autoPict="0">
                <anchor moveWithCells="1">
                  <from>
                    <xdr:col>0</xdr:col>
                    <xdr:colOff>133350</xdr:colOff>
                    <xdr:row>24</xdr:row>
                    <xdr:rowOff>6350</xdr:rowOff>
                  </from>
                  <to>
                    <xdr:col>3</xdr:col>
                    <xdr:colOff>355600</xdr:colOff>
                    <xdr:row>25</xdr:row>
                    <xdr:rowOff>6350</xdr:rowOff>
                  </to>
                </anchor>
              </controlPr>
            </control>
          </mc:Choice>
        </mc:AlternateContent>
        <mc:AlternateContent xmlns:mc="http://schemas.openxmlformats.org/markup-compatibility/2006">
          <mc:Choice Requires="x14">
            <control shapeId="20492" r:id="rId11" name="Check Box 12">
              <controlPr defaultSize="0" autoFill="0" autoLine="0" autoPict="0">
                <anchor moveWithCells="1">
                  <from>
                    <xdr:col>0</xdr:col>
                    <xdr:colOff>120650</xdr:colOff>
                    <xdr:row>26</xdr:row>
                    <xdr:rowOff>12700</xdr:rowOff>
                  </from>
                  <to>
                    <xdr:col>3</xdr:col>
                    <xdr:colOff>355600</xdr:colOff>
                    <xdr:row>27</xdr:row>
                    <xdr:rowOff>19050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0</xdr:col>
                    <xdr:colOff>127000</xdr:colOff>
                    <xdr:row>27</xdr:row>
                    <xdr:rowOff>0</xdr:rowOff>
                  </from>
                  <to>
                    <xdr:col>3</xdr:col>
                    <xdr:colOff>361950</xdr:colOff>
                    <xdr:row>28</xdr:row>
                    <xdr:rowOff>12700</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0</xdr:col>
                    <xdr:colOff>120650</xdr:colOff>
                    <xdr:row>28</xdr:row>
                    <xdr:rowOff>215900</xdr:rowOff>
                  </from>
                  <to>
                    <xdr:col>3</xdr:col>
                    <xdr:colOff>355600</xdr:colOff>
                    <xdr:row>30</xdr:row>
                    <xdr:rowOff>6350</xdr:rowOff>
                  </to>
                </anchor>
              </controlPr>
            </control>
          </mc:Choice>
        </mc:AlternateContent>
        <mc:AlternateContent xmlns:mc="http://schemas.openxmlformats.org/markup-compatibility/2006">
          <mc:Choice Requires="x14">
            <control shapeId="20495" r:id="rId14" name="Check Box 15">
              <controlPr defaultSize="0" autoFill="0" autoLine="0" autoPict="0">
                <anchor moveWithCells="1">
                  <from>
                    <xdr:col>0</xdr:col>
                    <xdr:colOff>127000</xdr:colOff>
                    <xdr:row>31</xdr:row>
                    <xdr:rowOff>6350</xdr:rowOff>
                  </from>
                  <to>
                    <xdr:col>3</xdr:col>
                    <xdr:colOff>361950</xdr:colOff>
                    <xdr:row>32</xdr:row>
                    <xdr:rowOff>25400</xdr:rowOff>
                  </to>
                </anchor>
              </controlPr>
            </control>
          </mc:Choice>
        </mc:AlternateContent>
        <mc:AlternateContent xmlns:mc="http://schemas.openxmlformats.org/markup-compatibility/2006">
          <mc:Choice Requires="x14">
            <control shapeId="20496" r:id="rId15" name="Check Box 16">
              <controlPr defaultSize="0" autoFill="0" autoLine="0" autoPict="0">
                <anchor moveWithCells="1">
                  <from>
                    <xdr:col>1</xdr:col>
                    <xdr:colOff>0</xdr:colOff>
                    <xdr:row>32</xdr:row>
                    <xdr:rowOff>222250</xdr:rowOff>
                  </from>
                  <to>
                    <xdr:col>3</xdr:col>
                    <xdr:colOff>368300</xdr:colOff>
                    <xdr:row>34</xdr:row>
                    <xdr:rowOff>12700</xdr:rowOff>
                  </to>
                </anchor>
              </controlPr>
            </control>
          </mc:Choice>
        </mc:AlternateContent>
        <mc:AlternateContent xmlns:mc="http://schemas.openxmlformats.org/markup-compatibility/2006">
          <mc:Choice Requires="x14">
            <control shapeId="20497" r:id="rId16" name="Check Box 17">
              <controlPr defaultSize="0" autoFill="0" autoLine="0" autoPict="0">
                <anchor moveWithCells="1">
                  <from>
                    <xdr:col>1</xdr:col>
                    <xdr:colOff>0</xdr:colOff>
                    <xdr:row>14</xdr:row>
                    <xdr:rowOff>0</xdr:rowOff>
                  </from>
                  <to>
                    <xdr:col>3</xdr:col>
                    <xdr:colOff>158750</xdr:colOff>
                    <xdr:row>15</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Q543"/>
  <sheetViews>
    <sheetView showZeros="0" view="pageBreakPreview" topLeftCell="A25" zoomScale="115" zoomScaleNormal="100" zoomScaleSheetLayoutView="115" workbookViewId="0">
      <selection activeCell="R1" sqref="R1"/>
    </sheetView>
  </sheetViews>
  <sheetFormatPr defaultColWidth="9" defaultRowHeight="13" x14ac:dyDescent="0.2"/>
  <cols>
    <col min="1" max="3" width="5.6328125" style="1" customWidth="1"/>
    <col min="4" max="4" width="6.6328125" style="2" customWidth="1"/>
    <col min="5" max="15" width="5.6328125" style="1" customWidth="1"/>
    <col min="16" max="16" width="7.90625" style="1" customWidth="1"/>
    <col min="17" max="17" width="5.08984375" style="1" customWidth="1"/>
    <col min="18" max="204" width="5.6328125" style="1" customWidth="1"/>
    <col min="205" max="16384" width="9" style="1"/>
  </cols>
  <sheetData>
    <row r="1" spans="1:17" ht="30" customHeight="1" x14ac:dyDescent="0.2">
      <c r="A1" s="294" t="s">
        <v>53</v>
      </c>
      <c r="B1" s="294"/>
      <c r="C1" s="294"/>
      <c r="D1" s="294"/>
      <c r="E1" s="294"/>
      <c r="F1" s="294"/>
      <c r="G1" s="294"/>
      <c r="H1" s="294"/>
      <c r="I1" s="294"/>
      <c r="J1" s="294"/>
      <c r="K1" s="294"/>
      <c r="L1" s="294"/>
      <c r="M1" s="294"/>
      <c r="N1" s="294"/>
      <c r="O1" s="294"/>
      <c r="P1" s="294"/>
      <c r="Q1" s="155" t="s">
        <v>302</v>
      </c>
    </row>
    <row r="2" spans="1:17" ht="20.149999999999999" customHeight="1" thickBot="1" x14ac:dyDescent="0.25">
      <c r="A2" s="305" t="s">
        <v>54</v>
      </c>
      <c r="B2" s="305"/>
      <c r="C2" s="305"/>
      <c r="D2" s="305"/>
      <c r="E2" s="305"/>
      <c r="F2" s="305"/>
      <c r="G2" s="305"/>
      <c r="H2" s="305"/>
      <c r="I2" s="305"/>
      <c r="J2" s="305"/>
      <c r="K2" s="305"/>
      <c r="L2" s="305"/>
      <c r="M2" s="305"/>
      <c r="N2" s="305"/>
      <c r="O2" s="305"/>
      <c r="P2" s="305"/>
      <c r="Q2" s="155" t="s">
        <v>303</v>
      </c>
    </row>
    <row r="3" spans="1:17" ht="22" customHeight="1" x14ac:dyDescent="0.2">
      <c r="A3" s="296" t="s">
        <v>34</v>
      </c>
      <c r="B3" s="297"/>
      <c r="C3" s="298"/>
      <c r="D3" s="10" t="s">
        <v>0</v>
      </c>
      <c r="E3" s="306" t="s">
        <v>25</v>
      </c>
      <c r="F3" s="306"/>
      <c r="G3" s="306"/>
      <c r="H3" s="307"/>
      <c r="I3" s="311"/>
      <c r="J3" s="312"/>
      <c r="K3" s="312"/>
      <c r="L3" s="312"/>
      <c r="M3" s="312"/>
      <c r="N3" s="312"/>
      <c r="O3" s="312"/>
      <c r="P3" s="313"/>
    </row>
    <row r="4" spans="1:17" ht="22" customHeight="1" x14ac:dyDescent="0.2">
      <c r="A4" s="299"/>
      <c r="B4" s="300"/>
      <c r="C4" s="301"/>
      <c r="D4" s="9" t="s">
        <v>16</v>
      </c>
      <c r="E4" s="277" t="s">
        <v>4</v>
      </c>
      <c r="F4" s="277"/>
      <c r="G4" s="277"/>
      <c r="H4" s="278"/>
      <c r="I4" s="314"/>
      <c r="J4" s="315"/>
      <c r="K4" s="315"/>
      <c r="L4" s="315"/>
      <c r="M4" s="315"/>
      <c r="N4" s="315"/>
      <c r="O4" s="315"/>
      <c r="P4" s="316"/>
    </row>
    <row r="5" spans="1:17" ht="22" customHeight="1" x14ac:dyDescent="0.2">
      <c r="A5" s="299"/>
      <c r="B5" s="300"/>
      <c r="C5" s="301"/>
      <c r="D5" s="9" t="s">
        <v>28</v>
      </c>
      <c r="E5" s="277" t="s">
        <v>5</v>
      </c>
      <c r="F5" s="277"/>
      <c r="G5" s="277"/>
      <c r="H5" s="278"/>
      <c r="I5" s="15" t="s">
        <v>27</v>
      </c>
      <c r="J5" s="102"/>
      <c r="K5" s="13" t="s">
        <v>6</v>
      </c>
      <c r="L5" s="99"/>
      <c r="M5" s="13" t="s">
        <v>7</v>
      </c>
      <c r="N5" s="99"/>
      <c r="O5" s="13" t="s">
        <v>41</v>
      </c>
      <c r="P5" s="11"/>
    </row>
    <row r="6" spans="1:17" ht="22" customHeight="1" x14ac:dyDescent="0.2">
      <c r="A6" s="299"/>
      <c r="B6" s="300"/>
      <c r="C6" s="301"/>
      <c r="D6" s="280" t="s">
        <v>1</v>
      </c>
      <c r="E6" s="269" t="s">
        <v>35</v>
      </c>
      <c r="F6" s="269"/>
      <c r="G6" s="269" t="s">
        <v>36</v>
      </c>
      <c r="H6" s="270"/>
      <c r="I6" s="24" t="s">
        <v>27</v>
      </c>
      <c r="J6" s="104"/>
      <c r="K6" s="25" t="s">
        <v>6</v>
      </c>
      <c r="L6" s="105"/>
      <c r="M6" s="16" t="s">
        <v>42</v>
      </c>
      <c r="N6" s="105"/>
      <c r="O6" s="16" t="s">
        <v>41</v>
      </c>
      <c r="P6" s="18" t="s">
        <v>43</v>
      </c>
    </row>
    <row r="7" spans="1:17" ht="22" customHeight="1" x14ac:dyDescent="0.2">
      <c r="A7" s="299"/>
      <c r="B7" s="300"/>
      <c r="C7" s="301"/>
      <c r="D7" s="281"/>
      <c r="E7" s="271"/>
      <c r="F7" s="271"/>
      <c r="G7" s="271" t="s">
        <v>37</v>
      </c>
      <c r="H7" s="272"/>
      <c r="I7" s="6" t="s">
        <v>27</v>
      </c>
      <c r="J7" s="108"/>
      <c r="K7" s="26" t="s">
        <v>6</v>
      </c>
      <c r="L7" s="109"/>
      <c r="M7" s="17" t="s">
        <v>42</v>
      </c>
      <c r="N7" s="109"/>
      <c r="O7" s="17" t="s">
        <v>41</v>
      </c>
      <c r="P7" s="19" t="s">
        <v>44</v>
      </c>
    </row>
    <row r="8" spans="1:17" ht="22" customHeight="1" x14ac:dyDescent="0.2">
      <c r="A8" s="299"/>
      <c r="B8" s="300"/>
      <c r="C8" s="301"/>
      <c r="D8" s="3" t="s">
        <v>29</v>
      </c>
      <c r="E8" s="269" t="s">
        <v>8</v>
      </c>
      <c r="F8" s="269"/>
      <c r="G8" s="269"/>
      <c r="H8" s="270"/>
      <c r="I8" s="15" t="s">
        <v>27</v>
      </c>
      <c r="J8" s="102"/>
      <c r="K8" s="13" t="s">
        <v>6</v>
      </c>
      <c r="L8" s="99"/>
      <c r="M8" s="13" t="s">
        <v>7</v>
      </c>
      <c r="N8" s="99"/>
      <c r="O8" s="13" t="s">
        <v>41</v>
      </c>
      <c r="P8" s="11"/>
    </row>
    <row r="9" spans="1:17" ht="22" customHeight="1" x14ac:dyDescent="0.2">
      <c r="A9" s="299"/>
      <c r="B9" s="300"/>
      <c r="C9" s="301"/>
      <c r="D9" s="9" t="s">
        <v>2</v>
      </c>
      <c r="E9" s="277" t="s">
        <v>21</v>
      </c>
      <c r="F9" s="277"/>
      <c r="G9" s="277"/>
      <c r="H9" s="278"/>
      <c r="I9" s="262"/>
      <c r="J9" s="263"/>
      <c r="K9" s="263"/>
      <c r="L9" s="263"/>
      <c r="M9" s="263"/>
      <c r="N9" s="263"/>
      <c r="O9" s="263"/>
      <c r="P9" s="279"/>
    </row>
    <row r="10" spans="1:17" ht="22" customHeight="1" x14ac:dyDescent="0.2">
      <c r="A10" s="299"/>
      <c r="B10" s="300"/>
      <c r="C10" s="301"/>
      <c r="D10" s="3" t="s">
        <v>10</v>
      </c>
      <c r="E10" s="269" t="s">
        <v>9</v>
      </c>
      <c r="F10" s="269"/>
      <c r="G10" s="269"/>
      <c r="H10" s="269"/>
      <c r="I10" s="4"/>
      <c r="J10" s="4"/>
      <c r="K10" s="4"/>
      <c r="L10" s="4"/>
      <c r="M10" s="4"/>
      <c r="N10" s="4"/>
      <c r="O10" s="4"/>
      <c r="P10" s="12"/>
    </row>
    <row r="11" spans="1:17" ht="22" customHeight="1" x14ac:dyDescent="0.2">
      <c r="A11" s="299"/>
      <c r="B11" s="300"/>
      <c r="C11" s="301"/>
      <c r="D11" s="5"/>
      <c r="E11" s="252"/>
      <c r="F11" s="252"/>
      <c r="G11" s="252"/>
      <c r="H11" s="252"/>
      <c r="I11" s="252"/>
      <c r="J11" s="252"/>
      <c r="K11" s="252"/>
      <c r="L11" s="252"/>
      <c r="M11" s="252"/>
      <c r="N11" s="252"/>
      <c r="O11" s="252"/>
      <c r="P11" s="253"/>
      <c r="Q11" s="128"/>
    </row>
    <row r="12" spans="1:17" ht="22" customHeight="1" x14ac:dyDescent="0.2">
      <c r="A12" s="299"/>
      <c r="B12" s="300"/>
      <c r="C12" s="301"/>
      <c r="D12" s="5"/>
      <c r="E12" s="252"/>
      <c r="F12" s="252"/>
      <c r="G12" s="252"/>
      <c r="H12" s="252"/>
      <c r="I12" s="252"/>
      <c r="J12" s="252"/>
      <c r="K12" s="252"/>
      <c r="L12" s="252"/>
      <c r="M12" s="252"/>
      <c r="N12" s="252"/>
      <c r="O12" s="252"/>
      <c r="P12" s="253"/>
    </row>
    <row r="13" spans="1:17" ht="22" customHeight="1" x14ac:dyDescent="0.2">
      <c r="A13" s="299"/>
      <c r="B13" s="300"/>
      <c r="C13" s="301"/>
      <c r="D13" s="6"/>
      <c r="E13" s="275"/>
      <c r="F13" s="275"/>
      <c r="G13" s="275"/>
      <c r="H13" s="275"/>
      <c r="I13" s="275"/>
      <c r="J13" s="275"/>
      <c r="K13" s="275"/>
      <c r="L13" s="275"/>
      <c r="M13" s="275"/>
      <c r="N13" s="275"/>
      <c r="O13" s="275"/>
      <c r="P13" s="276"/>
    </row>
    <row r="14" spans="1:17" ht="22" customHeight="1" x14ac:dyDescent="0.2">
      <c r="A14" s="299"/>
      <c r="B14" s="300"/>
      <c r="C14" s="301"/>
      <c r="D14" s="9" t="s">
        <v>30</v>
      </c>
      <c r="E14" s="277" t="s">
        <v>12</v>
      </c>
      <c r="F14" s="277"/>
      <c r="G14" s="277"/>
      <c r="H14" s="278"/>
      <c r="I14" s="273"/>
      <c r="J14" s="273"/>
      <c r="K14" s="273"/>
      <c r="L14" s="273"/>
      <c r="M14" s="273"/>
      <c r="N14" s="273"/>
      <c r="O14" s="273"/>
      <c r="P14" s="274"/>
    </row>
    <row r="15" spans="1:17" ht="22" customHeight="1" x14ac:dyDescent="0.2">
      <c r="A15" s="299"/>
      <c r="B15" s="300"/>
      <c r="C15" s="301"/>
      <c r="D15" s="3" t="s">
        <v>11</v>
      </c>
      <c r="E15" s="310" t="s">
        <v>80</v>
      </c>
      <c r="F15" s="310"/>
      <c r="G15" s="310"/>
      <c r="H15" s="310"/>
      <c r="I15" s="310"/>
      <c r="J15" s="310"/>
      <c r="K15" s="310"/>
      <c r="L15" s="310"/>
      <c r="M15" s="310"/>
      <c r="N15" s="4"/>
      <c r="O15" s="4"/>
      <c r="P15" s="12"/>
    </row>
    <row r="16" spans="1:17" ht="22" customHeight="1" x14ac:dyDescent="0.2">
      <c r="A16" s="299"/>
      <c r="B16" s="300"/>
      <c r="C16" s="301"/>
      <c r="D16" s="5"/>
      <c r="E16" s="252"/>
      <c r="F16" s="252"/>
      <c r="G16" s="252"/>
      <c r="H16" s="252"/>
      <c r="I16" s="252"/>
      <c r="J16" s="252"/>
      <c r="K16" s="252"/>
      <c r="L16" s="252"/>
      <c r="M16" s="252"/>
      <c r="N16" s="252"/>
      <c r="O16" s="252"/>
      <c r="P16" s="253"/>
    </row>
    <row r="17" spans="1:16" ht="22" customHeight="1" x14ac:dyDescent="0.2">
      <c r="A17" s="299"/>
      <c r="B17" s="300"/>
      <c r="C17" s="301"/>
      <c r="D17" s="5"/>
      <c r="E17" s="252"/>
      <c r="F17" s="252"/>
      <c r="G17" s="252"/>
      <c r="H17" s="252"/>
      <c r="I17" s="252"/>
      <c r="J17" s="252"/>
      <c r="K17" s="252"/>
      <c r="L17" s="252"/>
      <c r="M17" s="252"/>
      <c r="N17" s="252"/>
      <c r="O17" s="252"/>
      <c r="P17" s="253"/>
    </row>
    <row r="18" spans="1:16" ht="22" customHeight="1" x14ac:dyDescent="0.2">
      <c r="A18" s="299"/>
      <c r="B18" s="300"/>
      <c r="C18" s="301"/>
      <c r="D18" s="6"/>
      <c r="E18" s="275"/>
      <c r="F18" s="275"/>
      <c r="G18" s="275"/>
      <c r="H18" s="275"/>
      <c r="I18" s="275"/>
      <c r="J18" s="275"/>
      <c r="K18" s="275"/>
      <c r="L18" s="275"/>
      <c r="M18" s="275"/>
      <c r="N18" s="275"/>
      <c r="O18" s="275"/>
      <c r="P18" s="276"/>
    </row>
    <row r="19" spans="1:16" ht="22" customHeight="1" x14ac:dyDescent="0.2">
      <c r="A19" s="299"/>
      <c r="B19" s="300"/>
      <c r="C19" s="301"/>
      <c r="D19" s="3" t="s">
        <v>45</v>
      </c>
      <c r="E19" s="308" t="s">
        <v>81</v>
      </c>
      <c r="F19" s="308"/>
      <c r="G19" s="308"/>
      <c r="H19" s="308"/>
      <c r="I19" s="308"/>
      <c r="J19" s="308"/>
      <c r="K19" s="308"/>
      <c r="L19" s="308"/>
      <c r="M19" s="308"/>
      <c r="N19" s="308"/>
      <c r="O19" s="308"/>
      <c r="P19" s="309"/>
    </row>
    <row r="20" spans="1:16" ht="22" customHeight="1" x14ac:dyDescent="0.2">
      <c r="A20" s="299"/>
      <c r="B20" s="300"/>
      <c r="C20" s="301"/>
      <c r="D20" s="5"/>
      <c r="E20" s="252"/>
      <c r="F20" s="252"/>
      <c r="G20" s="252"/>
      <c r="H20" s="252"/>
      <c r="I20" s="252"/>
      <c r="J20" s="252"/>
      <c r="K20" s="252"/>
      <c r="L20" s="252"/>
      <c r="M20" s="252"/>
      <c r="N20" s="252"/>
      <c r="O20" s="252"/>
      <c r="P20" s="253"/>
    </row>
    <row r="21" spans="1:16" ht="22" customHeight="1" x14ac:dyDescent="0.2">
      <c r="A21" s="299"/>
      <c r="B21" s="300"/>
      <c r="C21" s="301"/>
      <c r="D21" s="5"/>
      <c r="E21" s="252"/>
      <c r="F21" s="252"/>
      <c r="G21" s="252"/>
      <c r="H21" s="252"/>
      <c r="I21" s="252"/>
      <c r="J21" s="252"/>
      <c r="K21" s="252"/>
      <c r="L21" s="252"/>
      <c r="M21" s="252"/>
      <c r="N21" s="252"/>
      <c r="O21" s="252"/>
      <c r="P21" s="253"/>
    </row>
    <row r="22" spans="1:16" ht="22" customHeight="1" thickBot="1" x14ac:dyDescent="0.25">
      <c r="A22" s="302"/>
      <c r="B22" s="303"/>
      <c r="C22" s="304"/>
      <c r="D22" s="20"/>
      <c r="E22" s="254"/>
      <c r="F22" s="254"/>
      <c r="G22" s="254"/>
      <c r="H22" s="254"/>
      <c r="I22" s="254"/>
      <c r="J22" s="254"/>
      <c r="K22" s="254"/>
      <c r="L22" s="254"/>
      <c r="M22" s="254"/>
      <c r="N22" s="254"/>
      <c r="O22" s="254"/>
      <c r="P22" s="255"/>
    </row>
    <row r="23" spans="1:16" ht="22" customHeight="1" thickBot="1" x14ac:dyDescent="0.25">
      <c r="A23" s="334" t="s">
        <v>38</v>
      </c>
      <c r="B23" s="335"/>
      <c r="C23" s="335"/>
      <c r="D23" s="10" t="s">
        <v>0</v>
      </c>
      <c r="E23" s="41" t="s">
        <v>82</v>
      </c>
      <c r="F23" s="41"/>
      <c r="G23" s="41" t="s">
        <v>83</v>
      </c>
      <c r="H23" s="41"/>
      <c r="I23" s="284"/>
      <c r="J23" s="285"/>
      <c r="K23" s="41" t="s">
        <v>15</v>
      </c>
      <c r="L23" s="41" t="s">
        <v>84</v>
      </c>
      <c r="M23" s="42"/>
      <c r="N23" s="283">
        <f>ROUNDDOWN(I23*1.1,0)</f>
        <v>0</v>
      </c>
      <c r="O23" s="283"/>
      <c r="P23" s="21" t="s">
        <v>15</v>
      </c>
    </row>
    <row r="24" spans="1:16" ht="22" customHeight="1" x14ac:dyDescent="0.2">
      <c r="A24" s="336"/>
      <c r="B24" s="337"/>
      <c r="C24" s="337"/>
      <c r="D24" s="9" t="s">
        <v>16</v>
      </c>
      <c r="E24" s="282" t="s">
        <v>85</v>
      </c>
      <c r="F24" s="282"/>
      <c r="G24" s="43" t="s">
        <v>86</v>
      </c>
      <c r="H24" s="43"/>
      <c r="I24" s="287"/>
      <c r="J24" s="288"/>
      <c r="K24" s="43" t="s">
        <v>15</v>
      </c>
      <c r="L24" s="43" t="s">
        <v>87</v>
      </c>
      <c r="M24" s="44"/>
      <c r="N24" s="283">
        <f>ROUNDDOWN(I24*1.1,0)</f>
        <v>0</v>
      </c>
      <c r="O24" s="283"/>
      <c r="P24" s="11" t="s">
        <v>15</v>
      </c>
    </row>
    <row r="25" spans="1:16" ht="22" customHeight="1" x14ac:dyDescent="0.2">
      <c r="A25" s="336"/>
      <c r="B25" s="337"/>
      <c r="C25" s="337"/>
      <c r="D25" s="9" t="s">
        <v>28</v>
      </c>
      <c r="E25" s="258" t="s">
        <v>39</v>
      </c>
      <c r="F25" s="258"/>
      <c r="G25" s="258"/>
      <c r="H25" s="258"/>
      <c r="I25" s="258"/>
      <c r="J25" s="258"/>
      <c r="K25" s="258"/>
      <c r="L25" s="258"/>
      <c r="M25" s="258"/>
      <c r="N25" s="258"/>
      <c r="O25" s="258"/>
      <c r="P25" s="259"/>
    </row>
    <row r="26" spans="1:16" ht="22" customHeight="1" x14ac:dyDescent="0.2">
      <c r="A26" s="336"/>
      <c r="B26" s="337"/>
      <c r="C26" s="337"/>
      <c r="D26" s="292" t="s">
        <v>22</v>
      </c>
      <c r="E26" s="293"/>
      <c r="F26" s="293"/>
      <c r="G26" s="266" t="s">
        <v>13</v>
      </c>
      <c r="H26" s="266"/>
      <c r="I26" s="266"/>
      <c r="J26" s="8"/>
      <c r="K26" s="266" t="s">
        <v>14</v>
      </c>
      <c r="L26" s="266"/>
      <c r="M26" s="266"/>
      <c r="N26" s="266" t="s">
        <v>47</v>
      </c>
      <c r="O26" s="266"/>
      <c r="P26" s="295"/>
    </row>
    <row r="27" spans="1:16" ht="22" customHeight="1" x14ac:dyDescent="0.2">
      <c r="A27" s="336"/>
      <c r="B27" s="337"/>
      <c r="C27" s="337"/>
      <c r="D27" s="260"/>
      <c r="E27" s="261"/>
      <c r="F27" s="261"/>
      <c r="G27" s="261"/>
      <c r="H27" s="261"/>
      <c r="I27" s="261"/>
      <c r="J27" s="14" t="s">
        <v>89</v>
      </c>
      <c r="K27" s="261"/>
      <c r="L27" s="261"/>
      <c r="M27" s="261"/>
      <c r="N27" s="267"/>
      <c r="O27" s="268"/>
      <c r="P27" s="11" t="s">
        <v>15</v>
      </c>
    </row>
    <row r="28" spans="1:16" ht="22" customHeight="1" x14ac:dyDescent="0.2">
      <c r="A28" s="336"/>
      <c r="B28" s="337"/>
      <c r="C28" s="337"/>
      <c r="D28" s="260"/>
      <c r="E28" s="261"/>
      <c r="F28" s="261"/>
      <c r="G28" s="261"/>
      <c r="H28" s="261"/>
      <c r="I28" s="261"/>
      <c r="J28" s="14" t="s">
        <v>89</v>
      </c>
      <c r="K28" s="261"/>
      <c r="L28" s="261"/>
      <c r="M28" s="261"/>
      <c r="N28" s="267"/>
      <c r="O28" s="268"/>
      <c r="P28" s="11" t="s">
        <v>15</v>
      </c>
    </row>
    <row r="29" spans="1:16" ht="22" customHeight="1" x14ac:dyDescent="0.2">
      <c r="A29" s="336"/>
      <c r="B29" s="337"/>
      <c r="C29" s="337"/>
      <c r="D29" s="260"/>
      <c r="E29" s="261"/>
      <c r="F29" s="261"/>
      <c r="G29" s="261"/>
      <c r="H29" s="261"/>
      <c r="I29" s="261"/>
      <c r="J29" s="14" t="s">
        <v>89</v>
      </c>
      <c r="K29" s="261"/>
      <c r="L29" s="261"/>
      <c r="M29" s="261"/>
      <c r="N29" s="267"/>
      <c r="O29" s="268"/>
      <c r="P29" s="11" t="s">
        <v>15</v>
      </c>
    </row>
    <row r="30" spans="1:16" ht="22" customHeight="1" x14ac:dyDescent="0.2">
      <c r="A30" s="336"/>
      <c r="B30" s="337"/>
      <c r="C30" s="337"/>
      <c r="D30" s="260"/>
      <c r="E30" s="261"/>
      <c r="F30" s="261"/>
      <c r="G30" s="261"/>
      <c r="H30" s="261"/>
      <c r="I30" s="261"/>
      <c r="J30" s="14" t="s">
        <v>89</v>
      </c>
      <c r="K30" s="261"/>
      <c r="L30" s="261"/>
      <c r="M30" s="261"/>
      <c r="N30" s="267"/>
      <c r="O30" s="268"/>
      <c r="P30" s="11" t="s">
        <v>15</v>
      </c>
    </row>
    <row r="31" spans="1:16" ht="22" customHeight="1" x14ac:dyDescent="0.2">
      <c r="A31" s="336"/>
      <c r="B31" s="337"/>
      <c r="C31" s="337"/>
      <c r="D31" s="262"/>
      <c r="E31" s="263"/>
      <c r="F31" s="264"/>
      <c r="G31" s="265"/>
      <c r="H31" s="263"/>
      <c r="I31" s="264"/>
      <c r="J31" s="14" t="s">
        <v>89</v>
      </c>
      <c r="K31" s="265"/>
      <c r="L31" s="263"/>
      <c r="M31" s="264"/>
      <c r="N31" s="268"/>
      <c r="O31" s="257"/>
      <c r="P31" s="11" t="s">
        <v>15</v>
      </c>
    </row>
    <row r="32" spans="1:16" ht="22" customHeight="1" x14ac:dyDescent="0.2">
      <c r="A32" s="336"/>
      <c r="B32" s="337"/>
      <c r="C32" s="337"/>
      <c r="D32" s="289" t="s">
        <v>48</v>
      </c>
      <c r="E32" s="290"/>
      <c r="F32" s="290"/>
      <c r="G32" s="290"/>
      <c r="H32" s="290"/>
      <c r="I32" s="290"/>
      <c r="J32" s="290"/>
      <c r="K32" s="290"/>
      <c r="L32" s="290"/>
      <c r="M32" s="291"/>
      <c r="N32" s="257">
        <f>SUM(N27:O31)</f>
        <v>0</v>
      </c>
      <c r="O32" s="257"/>
      <c r="P32" s="11" t="s">
        <v>15</v>
      </c>
    </row>
    <row r="33" spans="1:16" ht="22" customHeight="1" x14ac:dyDescent="0.2">
      <c r="A33" s="336"/>
      <c r="B33" s="337"/>
      <c r="C33" s="337"/>
      <c r="D33" s="289" t="s">
        <v>19</v>
      </c>
      <c r="E33" s="290"/>
      <c r="F33" s="290"/>
      <c r="G33" s="290"/>
      <c r="H33" s="290"/>
      <c r="I33" s="256"/>
      <c r="J33" s="257"/>
      <c r="K33" s="13" t="s">
        <v>15</v>
      </c>
      <c r="L33" s="289" t="s">
        <v>20</v>
      </c>
      <c r="M33" s="290"/>
      <c r="N33" s="291"/>
      <c r="O33" s="100"/>
      <c r="P33" s="11" t="s">
        <v>26</v>
      </c>
    </row>
    <row r="34" spans="1:16" ht="22" customHeight="1" x14ac:dyDescent="0.2">
      <c r="A34" s="336"/>
      <c r="B34" s="337"/>
      <c r="C34" s="337"/>
      <c r="D34" s="289" t="s">
        <v>49</v>
      </c>
      <c r="E34" s="290"/>
      <c r="F34" s="290"/>
      <c r="G34" s="290"/>
      <c r="H34" s="290"/>
      <c r="I34" s="290"/>
      <c r="J34" s="290"/>
      <c r="K34" s="290"/>
      <c r="L34" s="290"/>
      <c r="M34" s="291"/>
      <c r="N34" s="286">
        <f>I33*O33</f>
        <v>0</v>
      </c>
      <c r="O34" s="286"/>
      <c r="P34" s="11" t="s">
        <v>15</v>
      </c>
    </row>
    <row r="35" spans="1:16" ht="22" customHeight="1" x14ac:dyDescent="0.2">
      <c r="A35" s="336"/>
      <c r="B35" s="337"/>
      <c r="C35" s="337"/>
      <c r="D35" s="289" t="s">
        <v>40</v>
      </c>
      <c r="E35" s="290"/>
      <c r="F35" s="290"/>
      <c r="G35" s="290"/>
      <c r="H35" s="290"/>
      <c r="I35" s="290"/>
      <c r="J35" s="290"/>
      <c r="K35" s="290"/>
      <c r="L35" s="290"/>
      <c r="M35" s="291"/>
      <c r="N35" s="257"/>
      <c r="O35" s="257"/>
      <c r="P35" s="11" t="s">
        <v>17</v>
      </c>
    </row>
    <row r="36" spans="1:16" ht="22" customHeight="1" x14ac:dyDescent="0.2">
      <c r="A36" s="336"/>
      <c r="B36" s="337"/>
      <c r="C36" s="337"/>
      <c r="D36" s="323" t="s">
        <v>50</v>
      </c>
      <c r="E36" s="324"/>
      <c r="F36" s="324"/>
      <c r="G36" s="324"/>
      <c r="H36" s="324"/>
      <c r="I36" s="324"/>
      <c r="J36" s="324"/>
      <c r="K36" s="324"/>
      <c r="L36" s="324"/>
      <c r="M36" s="325"/>
      <c r="N36" s="322">
        <f>(N32+N34)*N35</f>
        <v>0</v>
      </c>
      <c r="O36" s="322"/>
      <c r="P36" s="18" t="s">
        <v>15</v>
      </c>
    </row>
    <row r="37" spans="1:16" ht="22" customHeight="1" thickBot="1" x14ac:dyDescent="0.25">
      <c r="A37" s="336"/>
      <c r="B37" s="337"/>
      <c r="C37" s="337"/>
      <c r="D37" s="323" t="s">
        <v>51</v>
      </c>
      <c r="E37" s="324"/>
      <c r="F37" s="324"/>
      <c r="G37" s="324"/>
      <c r="H37" s="324"/>
      <c r="I37" s="324"/>
      <c r="J37" s="324"/>
      <c r="K37" s="324"/>
      <c r="L37" s="324"/>
      <c r="M37" s="325"/>
      <c r="N37" s="326">
        <f>ROUNDDOWN(N36/1.1,0)</f>
        <v>0</v>
      </c>
      <c r="O37" s="326"/>
      <c r="P37" s="18" t="s">
        <v>15</v>
      </c>
    </row>
    <row r="38" spans="1:16" ht="27.65" customHeight="1" thickBot="1" x14ac:dyDescent="0.25">
      <c r="A38" s="336"/>
      <c r="B38" s="337"/>
      <c r="C38" s="337"/>
      <c r="D38" s="327" t="s">
        <v>52</v>
      </c>
      <c r="E38" s="328"/>
      <c r="F38" s="328"/>
      <c r="G38" s="328"/>
      <c r="H38" s="328"/>
      <c r="I38" s="328"/>
      <c r="J38" s="328"/>
      <c r="K38" s="328"/>
      <c r="L38" s="328"/>
      <c r="M38" s="329"/>
      <c r="N38" s="318">
        <f>I23+I24+N37</f>
        <v>0</v>
      </c>
      <c r="O38" s="318"/>
      <c r="P38" s="23" t="s">
        <v>15</v>
      </c>
    </row>
    <row r="39" spans="1:16" ht="27.65" customHeight="1" thickBot="1" x14ac:dyDescent="0.25">
      <c r="A39" s="336"/>
      <c r="B39" s="337"/>
      <c r="C39" s="337"/>
      <c r="D39" s="327" t="s">
        <v>88</v>
      </c>
      <c r="E39" s="328"/>
      <c r="F39" s="328"/>
      <c r="G39" s="328"/>
      <c r="H39" s="328"/>
      <c r="I39" s="328"/>
      <c r="J39" s="328"/>
      <c r="K39" s="328"/>
      <c r="L39" s="328"/>
      <c r="M39" s="329"/>
      <c r="N39" s="317">
        <f>N23+N24+N36</f>
        <v>0</v>
      </c>
      <c r="O39" s="318"/>
      <c r="P39" s="23" t="s">
        <v>15</v>
      </c>
    </row>
    <row r="40" spans="1:16" ht="30" customHeight="1" thickBot="1" x14ac:dyDescent="0.25">
      <c r="A40" s="338"/>
      <c r="B40" s="339"/>
      <c r="C40" s="339"/>
      <c r="D40" s="330" t="s">
        <v>46</v>
      </c>
      <c r="E40" s="331"/>
      <c r="F40" s="331"/>
      <c r="G40" s="331"/>
      <c r="H40" s="331"/>
      <c r="I40" s="331"/>
      <c r="J40" s="331"/>
      <c r="K40" s="331"/>
      <c r="L40" s="331"/>
      <c r="M40" s="332"/>
      <c r="N40" s="333">
        <f>IF(N38&gt;=500000,500000,ROUNDDOWN(N38*8/10,-3))</f>
        <v>0</v>
      </c>
      <c r="O40" s="333"/>
      <c r="P40" s="22" t="s">
        <v>15</v>
      </c>
    </row>
    <row r="41" spans="1:16" ht="20.149999999999999" customHeight="1" x14ac:dyDescent="0.2">
      <c r="A41" s="7" t="s">
        <v>3</v>
      </c>
      <c r="B41" s="320" t="s">
        <v>33</v>
      </c>
      <c r="C41" s="320"/>
      <c r="D41" s="321"/>
      <c r="E41" s="321"/>
      <c r="F41" s="321"/>
      <c r="G41" s="321"/>
      <c r="H41" s="321"/>
      <c r="I41" s="321"/>
      <c r="J41" s="321"/>
      <c r="K41" s="321"/>
      <c r="L41" s="321"/>
      <c r="M41" s="321"/>
      <c r="N41" s="321"/>
      <c r="O41" s="321"/>
      <c r="P41" s="321"/>
    </row>
    <row r="42" spans="1:16" ht="28" customHeight="1" x14ac:dyDescent="0.2">
      <c r="A42" s="7" t="s">
        <v>31</v>
      </c>
      <c r="B42" s="319" t="s">
        <v>18</v>
      </c>
      <c r="C42" s="319"/>
      <c r="D42" s="319"/>
      <c r="E42" s="319"/>
      <c r="F42" s="319"/>
      <c r="G42" s="319"/>
      <c r="H42" s="319"/>
      <c r="I42" s="319"/>
      <c r="J42" s="319"/>
      <c r="K42" s="319"/>
      <c r="L42" s="319"/>
      <c r="M42" s="319"/>
      <c r="N42" s="319"/>
      <c r="O42" s="319"/>
      <c r="P42" s="319"/>
    </row>
    <row r="43" spans="1:16" ht="44.5" customHeight="1" x14ac:dyDescent="0.2">
      <c r="A43" s="7" t="s">
        <v>32</v>
      </c>
      <c r="B43" s="251" t="s">
        <v>246</v>
      </c>
      <c r="C43" s="251"/>
      <c r="D43" s="251"/>
      <c r="E43" s="251"/>
      <c r="F43" s="251"/>
      <c r="G43" s="251"/>
      <c r="H43" s="251"/>
      <c r="I43" s="251"/>
      <c r="J43" s="251"/>
      <c r="K43" s="251"/>
      <c r="L43" s="251"/>
      <c r="M43" s="251"/>
      <c r="N43" s="251"/>
      <c r="O43" s="251"/>
      <c r="P43" s="251"/>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N35:O35"/>
    <mergeCell ref="D34:M34"/>
    <mergeCell ref="N39:O39"/>
    <mergeCell ref="B42:P42"/>
    <mergeCell ref="B41:P41"/>
    <mergeCell ref="N36:O36"/>
    <mergeCell ref="N38:O38"/>
    <mergeCell ref="D37:M37"/>
    <mergeCell ref="N37:O37"/>
    <mergeCell ref="D36:M36"/>
    <mergeCell ref="D39:M39"/>
    <mergeCell ref="D38:M38"/>
    <mergeCell ref="D40:M40"/>
    <mergeCell ref="N40:O40"/>
    <mergeCell ref="A23:C40"/>
    <mergeCell ref="D35:M35"/>
    <mergeCell ref="A1:P1"/>
    <mergeCell ref="K26:M26"/>
    <mergeCell ref="N26:P26"/>
    <mergeCell ref="N27:O27"/>
    <mergeCell ref="A3:C22"/>
    <mergeCell ref="A2:P2"/>
    <mergeCell ref="K27:M27"/>
    <mergeCell ref="E3:H3"/>
    <mergeCell ref="E4:H4"/>
    <mergeCell ref="E9:H9"/>
    <mergeCell ref="E10:H10"/>
    <mergeCell ref="E19:P19"/>
    <mergeCell ref="E15:M15"/>
    <mergeCell ref="I3:P3"/>
    <mergeCell ref="I4:P4"/>
    <mergeCell ref="N24:O24"/>
    <mergeCell ref="N23:O23"/>
    <mergeCell ref="I23:J23"/>
    <mergeCell ref="N34:O34"/>
    <mergeCell ref="E5:H5"/>
    <mergeCell ref="E16:P18"/>
    <mergeCell ref="I24:J24"/>
    <mergeCell ref="D33:H33"/>
    <mergeCell ref="L33:N33"/>
    <mergeCell ref="N29:O29"/>
    <mergeCell ref="N30:O30"/>
    <mergeCell ref="N32:O32"/>
    <mergeCell ref="N31:O31"/>
    <mergeCell ref="D32:M32"/>
    <mergeCell ref="G28:I28"/>
    <mergeCell ref="D26:F26"/>
    <mergeCell ref="D27:F27"/>
    <mergeCell ref="D28:F28"/>
    <mergeCell ref="D29:F29"/>
    <mergeCell ref="D6:D7"/>
    <mergeCell ref="E6:F7"/>
    <mergeCell ref="E24:F24"/>
    <mergeCell ref="G6:H6"/>
    <mergeCell ref="G7:H7"/>
    <mergeCell ref="I14:P14"/>
    <mergeCell ref="E11:P13"/>
    <mergeCell ref="E14:H14"/>
    <mergeCell ref="E8:H8"/>
    <mergeCell ref="I9:P9"/>
    <mergeCell ref="B43:P43"/>
    <mergeCell ref="E20:P22"/>
    <mergeCell ref="I33:J33"/>
    <mergeCell ref="E25:P25"/>
    <mergeCell ref="D30:F30"/>
    <mergeCell ref="K30:M30"/>
    <mergeCell ref="G30:I30"/>
    <mergeCell ref="K29:M29"/>
    <mergeCell ref="G29:I29"/>
    <mergeCell ref="D31:F31"/>
    <mergeCell ref="K31:M31"/>
    <mergeCell ref="G31:I31"/>
    <mergeCell ref="K28:M28"/>
    <mergeCell ref="G26:I26"/>
    <mergeCell ref="G27:I27"/>
    <mergeCell ref="N28:O28"/>
  </mergeCells>
  <phoneticPr fontId="1"/>
  <conditionalFormatting sqref="I3:P4 J5:J8 L5:L8 N5:N8 I9:P9 E11:P13 I14:P14 E16:P18 E20:P22 I23:J24 D27:I31 K27:O31 I33:J33 O33 N35:O35">
    <cfRule type="containsBlanks" dxfId="22" priority="1">
      <formula>LEN(TRIM(D3))=0</formula>
    </cfRule>
  </conditionalFormatting>
  <conditionalFormatting sqref="M6">
    <cfRule type="containsBlanks" dxfId="21" priority="4">
      <formula>LEN(TRIM(M6))=0</formula>
    </cfRule>
  </conditionalFormatting>
  <dataValidations count="1">
    <dataValidation imeMode="off" allowBlank="1" showInputMessage="1" showErrorMessage="1" sqref="N27:O31 O33 K6:K7 O5:O8 J41 J5:J8 N34:N35 M6:M7 N23:N24" xr:uid="{23E6CC84-FDA8-4FC8-BF1A-5E4E67A5649E}"/>
  </dataValidations>
  <pageMargins left="0.70866141732283472" right="0.11811023622047245" top="0.35433070866141736" bottom="0.35433070866141736"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C2A2-2CC6-41BB-A18C-394BAF2C5594}">
  <sheetPr>
    <tabColor theme="8"/>
  </sheetPr>
  <dimension ref="A1:J30"/>
  <sheetViews>
    <sheetView showGridLines="0" view="pageBreakPreview" topLeftCell="A18" zoomScale="115" zoomScaleNormal="100" zoomScaleSheetLayoutView="115" workbookViewId="0">
      <selection activeCell="M16" sqref="M16"/>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 min="9" max="9" width="0.81640625" style="27" customWidth="1"/>
    <col min="10" max="16384" width="8.7265625" style="27"/>
  </cols>
  <sheetData>
    <row r="1" spans="2:10" ht="15" customHeight="1" x14ac:dyDescent="0.2">
      <c r="B1" s="27" t="s">
        <v>55</v>
      </c>
      <c r="J1" s="153" t="s">
        <v>338</v>
      </c>
    </row>
    <row r="3" spans="2:10" ht="18.5" customHeight="1" x14ac:dyDescent="0.2"/>
    <row r="4" spans="2:10" x14ac:dyDescent="0.2">
      <c r="C4" s="164" t="s">
        <v>56</v>
      </c>
      <c r="D4" s="164"/>
      <c r="E4" s="164"/>
      <c r="F4" s="164"/>
      <c r="G4" s="164"/>
      <c r="H4" s="164"/>
    </row>
    <row r="5" spans="2:10" x14ac:dyDescent="0.2">
      <c r="C5" s="28"/>
      <c r="D5" s="28"/>
      <c r="E5" s="28"/>
      <c r="F5" s="28"/>
      <c r="G5" s="28"/>
      <c r="H5" s="28"/>
    </row>
    <row r="6" spans="2:10" ht="10.5" customHeight="1" x14ac:dyDescent="0.2">
      <c r="C6" s="28"/>
      <c r="D6" s="28"/>
      <c r="E6" s="28"/>
      <c r="F6" s="28"/>
      <c r="G6" s="28"/>
      <c r="H6" s="28"/>
    </row>
    <row r="7" spans="2:10" x14ac:dyDescent="0.2">
      <c r="B7" s="165" t="s">
        <v>57</v>
      </c>
      <c r="C7" s="166"/>
      <c r="D7" s="167"/>
    </row>
    <row r="8" spans="2:10" ht="23" customHeight="1" x14ac:dyDescent="0.2">
      <c r="C8" s="29"/>
      <c r="D8" s="29"/>
      <c r="E8" s="29"/>
      <c r="F8" s="29"/>
      <c r="G8" s="29"/>
      <c r="H8" s="30" t="s">
        <v>58</v>
      </c>
    </row>
    <row r="9" spans="2:10" ht="34" customHeight="1" x14ac:dyDescent="0.2">
      <c r="C9" s="162" t="s">
        <v>59</v>
      </c>
      <c r="D9" s="168" t="s">
        <v>60</v>
      </c>
      <c r="E9" s="168" t="s">
        <v>61</v>
      </c>
      <c r="F9" s="169" t="s">
        <v>62</v>
      </c>
      <c r="G9" s="170"/>
      <c r="H9" s="162" t="s">
        <v>63</v>
      </c>
    </row>
    <row r="10" spans="2:10" ht="34" customHeight="1" x14ac:dyDescent="0.2">
      <c r="C10" s="163"/>
      <c r="D10" s="163"/>
      <c r="E10" s="163"/>
      <c r="F10" s="31" t="s">
        <v>64</v>
      </c>
      <c r="G10" s="31" t="s">
        <v>65</v>
      </c>
      <c r="H10" s="163"/>
    </row>
    <row r="11" spans="2:10" ht="34" customHeight="1" x14ac:dyDescent="0.2">
      <c r="C11" s="31" t="s">
        <v>66</v>
      </c>
      <c r="D11" s="39">
        <f>+事業計画書!N40</f>
        <v>0</v>
      </c>
      <c r="E11" s="39"/>
      <c r="F11" s="39">
        <f>+IF(D11-E11&lt;0,"0",D11-E11)</f>
        <v>0</v>
      </c>
      <c r="G11" s="39">
        <f>+IF(D11-E11&gt;0,"0",E11-D11)</f>
        <v>0</v>
      </c>
      <c r="H11" s="157"/>
    </row>
    <row r="12" spans="2:10" ht="34" customHeight="1" x14ac:dyDescent="0.2">
      <c r="C12" s="31" t="s">
        <v>67</v>
      </c>
      <c r="D12" s="39">
        <v>0</v>
      </c>
      <c r="E12" s="39"/>
      <c r="F12" s="39">
        <f>+IF(D12-E12&lt;0,"0",D12-E12)</f>
        <v>0</v>
      </c>
      <c r="G12" s="39">
        <f>+IF(D12-E12&gt;0,"0",E12-D12)</f>
        <v>0</v>
      </c>
      <c r="H12" s="157"/>
    </row>
    <row r="13" spans="2:10" ht="34" customHeight="1" x14ac:dyDescent="0.2">
      <c r="C13" s="31" t="s">
        <v>68</v>
      </c>
      <c r="D13" s="39">
        <f>+D14-D11-D12</f>
        <v>0</v>
      </c>
      <c r="E13" s="39"/>
      <c r="F13" s="39">
        <f>+IF(D13-E13&lt;0,"0",D13-E13)</f>
        <v>0</v>
      </c>
      <c r="G13" s="39">
        <f>+IF(D13-E13&gt;0,"0",E13-D13)</f>
        <v>0</v>
      </c>
      <c r="H13" s="157"/>
    </row>
    <row r="14" spans="2:10" ht="34" customHeight="1" x14ac:dyDescent="0.2">
      <c r="C14" s="31" t="s">
        <v>69</v>
      </c>
      <c r="D14" s="39">
        <f>+事業計画書!N39</f>
        <v>0</v>
      </c>
      <c r="E14" s="39"/>
      <c r="F14" s="39">
        <f>SUM(F11:F13)</f>
        <v>0</v>
      </c>
      <c r="G14" s="39">
        <f>SUM(G11:G13)</f>
        <v>0</v>
      </c>
      <c r="H14" s="158"/>
    </row>
    <row r="15" spans="2:10" ht="23" customHeight="1" x14ac:dyDescent="0.2"/>
    <row r="16" spans="2:10" ht="13" customHeight="1" x14ac:dyDescent="0.2">
      <c r="B16" s="171" t="s">
        <v>70</v>
      </c>
      <c r="C16" s="166"/>
      <c r="D16" s="167"/>
    </row>
    <row r="17" spans="1:8" ht="22" customHeight="1" x14ac:dyDescent="0.2">
      <c r="C17" s="33"/>
      <c r="H17" s="34" t="s">
        <v>58</v>
      </c>
    </row>
    <row r="18" spans="1:8" ht="34" customHeight="1" x14ac:dyDescent="0.2">
      <c r="C18" s="162" t="s">
        <v>59</v>
      </c>
      <c r="D18" s="168" t="s">
        <v>60</v>
      </c>
      <c r="E18" s="168" t="s">
        <v>61</v>
      </c>
      <c r="F18" s="169" t="s">
        <v>62</v>
      </c>
      <c r="G18" s="170"/>
      <c r="H18" s="162" t="s">
        <v>63</v>
      </c>
    </row>
    <row r="19" spans="1:8" ht="34" customHeight="1" x14ac:dyDescent="0.2">
      <c r="C19" s="163"/>
      <c r="D19" s="163"/>
      <c r="E19" s="163"/>
      <c r="F19" s="31" t="s">
        <v>64</v>
      </c>
      <c r="G19" s="31" t="s">
        <v>65</v>
      </c>
      <c r="H19" s="163"/>
    </row>
    <row r="20" spans="1:8" ht="34" customHeight="1" x14ac:dyDescent="0.2">
      <c r="C20" s="35" t="s">
        <v>71</v>
      </c>
      <c r="D20" s="40">
        <f>+事業計画書!N23</f>
        <v>0</v>
      </c>
      <c r="E20" s="40"/>
      <c r="F20" s="39">
        <f>+IF(D20-E20&lt;0,"0",D20-E20)</f>
        <v>0</v>
      </c>
      <c r="G20" s="39">
        <f>+IF(D20-E20&gt;0,"0",E20-D20)</f>
        <v>0</v>
      </c>
      <c r="H20" s="159"/>
    </row>
    <row r="21" spans="1:8" ht="34" customHeight="1" x14ac:dyDescent="0.2">
      <c r="C21" s="37" t="s">
        <v>72</v>
      </c>
      <c r="D21" s="40">
        <f>+事業計画書!N24</f>
        <v>0</v>
      </c>
      <c r="E21" s="40"/>
      <c r="F21" s="39">
        <f>+IF(D21-E21&lt;0,"0",D21-E21)</f>
        <v>0</v>
      </c>
      <c r="G21" s="39">
        <f>+IF(D21-E21&gt;0,"0",E21-D21)</f>
        <v>0</v>
      </c>
      <c r="H21" s="159"/>
    </row>
    <row r="22" spans="1:8" ht="34" customHeight="1" x14ac:dyDescent="0.2">
      <c r="C22" s="37" t="s">
        <v>73</v>
      </c>
      <c r="D22" s="40">
        <f>+事業計画書!N32*事業計画書!N35</f>
        <v>0</v>
      </c>
      <c r="E22" s="40"/>
      <c r="F22" s="39">
        <f>+IF(D22-E22&lt;0,"0",D22-E22)</f>
        <v>0</v>
      </c>
      <c r="G22" s="39">
        <f>+IF(D22-E22&gt;0,"0",E22-D22)</f>
        <v>0</v>
      </c>
      <c r="H22" s="159"/>
    </row>
    <row r="23" spans="1:8" ht="34" customHeight="1" x14ac:dyDescent="0.2">
      <c r="C23" s="37" t="s">
        <v>74</v>
      </c>
      <c r="D23" s="40">
        <f>+事業計画書!I33*事業計画書!O33*事業計画書!N35</f>
        <v>0</v>
      </c>
      <c r="E23" s="40"/>
      <c r="F23" s="39">
        <f>+IF(D23-E23&lt;0,"0",D23-E23)</f>
        <v>0</v>
      </c>
      <c r="G23" s="39">
        <f>+IF(D23-E23&gt;0,"0",E23-D23)</f>
        <v>0</v>
      </c>
      <c r="H23" s="159"/>
    </row>
    <row r="24" spans="1:8" ht="34" customHeight="1" x14ac:dyDescent="0.2">
      <c r="C24" s="37" t="s">
        <v>69</v>
      </c>
      <c r="D24" s="40">
        <f>SUM(D20:D23)</f>
        <v>0</v>
      </c>
      <c r="E24" s="40"/>
      <c r="F24" s="40">
        <f>SUM(F20:F23)</f>
        <v>0</v>
      </c>
      <c r="G24" s="40">
        <f>SUM(G20:G23)</f>
        <v>0</v>
      </c>
      <c r="H24" s="156"/>
    </row>
    <row r="25" spans="1:8" ht="17.5" customHeight="1" x14ac:dyDescent="0.2"/>
    <row r="26" spans="1:8" ht="20.5" customHeight="1" x14ac:dyDescent="0.2">
      <c r="A26" s="172" t="s">
        <v>75</v>
      </c>
      <c r="B26" s="173"/>
      <c r="C26" s="173"/>
      <c r="D26" s="173"/>
      <c r="E26" s="173"/>
      <c r="F26" s="173"/>
      <c r="G26" s="173"/>
      <c r="H26" s="173"/>
    </row>
    <row r="27" spans="1:8" ht="20.5" customHeight="1" x14ac:dyDescent="0.2">
      <c r="A27" s="172" t="s">
        <v>76</v>
      </c>
      <c r="B27" s="173"/>
      <c r="C27" s="173"/>
      <c r="D27" s="173"/>
      <c r="E27" s="173"/>
      <c r="F27" s="173"/>
      <c r="G27" s="173"/>
      <c r="H27" s="173"/>
    </row>
    <row r="28" spans="1:8" ht="20.5" customHeight="1" x14ac:dyDescent="0.2">
      <c r="A28" s="172" t="s">
        <v>77</v>
      </c>
      <c r="B28" s="173"/>
      <c r="C28" s="173"/>
      <c r="D28" s="173"/>
      <c r="E28" s="173"/>
      <c r="F28" s="173"/>
      <c r="G28" s="173"/>
      <c r="H28" s="173"/>
    </row>
    <row r="29" spans="1:8" ht="20.5" customHeight="1" x14ac:dyDescent="0.2">
      <c r="A29" s="172" t="s">
        <v>78</v>
      </c>
      <c r="B29" s="173"/>
      <c r="C29" s="173"/>
      <c r="D29" s="173"/>
      <c r="E29" s="173"/>
      <c r="F29" s="173"/>
      <c r="G29" s="173"/>
      <c r="H29" s="173"/>
    </row>
    <row r="30" spans="1:8" ht="20.5" customHeight="1" x14ac:dyDescent="0.2">
      <c r="A30" s="172" t="s">
        <v>79</v>
      </c>
      <c r="B30" s="173"/>
      <c r="C30" s="173"/>
      <c r="D30" s="173"/>
      <c r="E30" s="173"/>
      <c r="F30" s="173"/>
      <c r="G30" s="173"/>
      <c r="H30" s="173"/>
    </row>
  </sheetData>
  <mergeCells count="18">
    <mergeCell ref="A26:H26"/>
    <mergeCell ref="A27:H27"/>
    <mergeCell ref="A28:H28"/>
    <mergeCell ref="A29:H29"/>
    <mergeCell ref="A30:H30"/>
    <mergeCell ref="H18:H19"/>
    <mergeCell ref="C4:H4"/>
    <mergeCell ref="B7:D7"/>
    <mergeCell ref="C9:C10"/>
    <mergeCell ref="D9:D10"/>
    <mergeCell ref="E9:E10"/>
    <mergeCell ref="F9:G9"/>
    <mergeCell ref="H9:H10"/>
    <mergeCell ref="B16:D16"/>
    <mergeCell ref="C18:C19"/>
    <mergeCell ref="D18:D19"/>
    <mergeCell ref="E18:E19"/>
    <mergeCell ref="F18:G18"/>
  </mergeCells>
  <phoneticPr fontId="1"/>
  <pageMargins left="0.7086614173228347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6358-421F-4A0A-BA0A-1F0E78D33C08}">
  <sheetPr>
    <tabColor rgb="FFFF5050"/>
  </sheetPr>
  <dimension ref="A1:H41"/>
  <sheetViews>
    <sheetView showGridLines="0" view="pageBreakPreview" topLeftCell="A19" zoomScale="115" zoomScaleNormal="76" zoomScaleSheetLayoutView="115" workbookViewId="0">
      <selection activeCell="R24" sqref="R24"/>
    </sheetView>
  </sheetViews>
  <sheetFormatPr defaultRowHeight="14" x14ac:dyDescent="0.2"/>
  <cols>
    <col min="1" max="1" width="2.08984375" style="27" customWidth="1"/>
    <col min="2" max="2" width="45.36328125" style="27" customWidth="1"/>
    <col min="3" max="3" width="42.6328125" style="27" customWidth="1"/>
    <col min="4" max="4" width="1" style="27" customWidth="1"/>
  </cols>
  <sheetData>
    <row r="1" spans="1:8" ht="41.5" customHeight="1" x14ac:dyDescent="0.2">
      <c r="B1" s="346" t="s">
        <v>281</v>
      </c>
      <c r="C1" s="346"/>
      <c r="E1" t="s">
        <v>340</v>
      </c>
    </row>
    <row r="2" spans="1:8" ht="19" customHeight="1" x14ac:dyDescent="0.2">
      <c r="B2" s="347"/>
      <c r="C2" s="348"/>
    </row>
    <row r="3" spans="1:8" ht="19" customHeight="1" x14ac:dyDescent="0.2">
      <c r="B3" s="236" t="s">
        <v>238</v>
      </c>
      <c r="C3" s="237"/>
    </row>
    <row r="4" spans="1:8" ht="23" customHeight="1" x14ac:dyDescent="0.2">
      <c r="B4" s="236" t="str">
        <f>"令和 " &amp; 申請情報一覧!E15 &amp; " 年 " &amp; 申請情報一覧!I15 &amp; " 月 " &amp; 申請情報一覧!K15 &amp;  " 日 "</f>
        <v xml:space="preserve">令和  年  月  日 </v>
      </c>
      <c r="C4" s="237"/>
    </row>
    <row r="5" spans="1:8" x14ac:dyDescent="0.2">
      <c r="B5" s="340"/>
      <c r="C5" s="341"/>
    </row>
    <row r="6" spans="1:8" ht="14" customHeight="1" x14ac:dyDescent="0.2">
      <c r="B6" s="340"/>
      <c r="C6" s="341"/>
    </row>
    <row r="7" spans="1:8" ht="23" customHeight="1" x14ac:dyDescent="0.2">
      <c r="B7" s="242" t="s">
        <v>144</v>
      </c>
      <c r="C7" s="243"/>
    </row>
    <row r="8" spans="1:8" x14ac:dyDescent="0.2">
      <c r="B8" s="340"/>
      <c r="C8" s="341"/>
    </row>
    <row r="9" spans="1:8" ht="24.5" customHeight="1" x14ac:dyDescent="0.2">
      <c r="B9" s="340"/>
      <c r="C9" s="341"/>
    </row>
    <row r="10" spans="1:8" ht="17" customHeight="1" x14ac:dyDescent="0.2">
      <c r="A10" s="77"/>
      <c r="B10" s="34" t="s">
        <v>268</v>
      </c>
      <c r="C10" s="160" t="str">
        <f>"　" &amp;申請情報一覧!D4</f>
        <v>　</v>
      </c>
      <c r="H10" s="52"/>
    </row>
    <row r="11" spans="1:8" ht="21" customHeight="1" x14ac:dyDescent="0.2">
      <c r="A11" s="77"/>
      <c r="B11" s="34" t="s">
        <v>269</v>
      </c>
      <c r="C11" s="160" t="str">
        <f>"　" &amp;申請情報一覧!D5</f>
        <v>　</v>
      </c>
    </row>
    <row r="12" spans="1:8" ht="20" customHeight="1" x14ac:dyDescent="0.2">
      <c r="A12" s="77"/>
      <c r="B12" s="34" t="s">
        <v>270</v>
      </c>
      <c r="C12" s="160" t="str">
        <f>"　" &amp;申請情報一覧!D6 &amp; " " &amp; 申請情報一覧!D7</f>
        <v xml:space="preserve">　 </v>
      </c>
    </row>
    <row r="13" spans="1:8" x14ac:dyDescent="0.2">
      <c r="A13" s="77"/>
      <c r="B13" s="340"/>
      <c r="C13" s="341"/>
    </row>
    <row r="14" spans="1:8" ht="23" customHeight="1" x14ac:dyDescent="0.2">
      <c r="B14" s="340"/>
      <c r="C14" s="341"/>
    </row>
    <row r="15" spans="1:8" ht="17.5" customHeight="1" x14ac:dyDescent="0.2">
      <c r="B15" s="242" t="s">
        <v>137</v>
      </c>
      <c r="C15" s="243"/>
    </row>
    <row r="16" spans="1:8" ht="16" customHeight="1" x14ac:dyDescent="0.2">
      <c r="B16" s="242" t="s">
        <v>239</v>
      </c>
      <c r="C16" s="243"/>
    </row>
    <row r="17" spans="2:8" s="27" customFormat="1" ht="20.5" customHeight="1" x14ac:dyDescent="0.2">
      <c r="B17" s="242" t="str">
        <f>"   令和"&amp;申請情報一覧!E11&amp;"年"&amp;申請情報一覧!I11&amp;"月"&amp;申請情報一覧!K11&amp;"日付け産支第"&amp;申請情報一覧!E12&amp;"号で交付決定通知のあった令和８年度(２０２６年度）"</f>
        <v xml:space="preserve">   令和年月日付け産支第号で交付決定通知のあった令和８年度(２０２６年度）</v>
      </c>
      <c r="C17" s="243"/>
      <c r="E17"/>
      <c r="F17"/>
      <c r="G17"/>
      <c r="H17"/>
    </row>
    <row r="18" spans="2:8" s="27" customFormat="1" ht="19.5" customHeight="1" x14ac:dyDescent="0.2">
      <c r="B18" s="240" t="s">
        <v>290</v>
      </c>
      <c r="C18" s="241"/>
      <c r="E18"/>
      <c r="F18"/>
      <c r="G18"/>
      <c r="H18"/>
    </row>
    <row r="19" spans="2:8" s="27" customFormat="1" ht="20.5" customHeight="1" x14ac:dyDescent="0.2">
      <c r="B19" s="242" t="s">
        <v>289</v>
      </c>
      <c r="C19" s="243"/>
      <c r="E19"/>
      <c r="F19"/>
      <c r="G19"/>
      <c r="H19"/>
    </row>
    <row r="20" spans="2:8" s="27" customFormat="1" ht="20.5" customHeight="1" x14ac:dyDescent="0.2">
      <c r="B20" s="242" t="s">
        <v>288</v>
      </c>
      <c r="C20" s="243"/>
      <c r="E20"/>
      <c r="F20" s="150" t="s">
        <v>313</v>
      </c>
      <c r="G20" t="s">
        <v>344</v>
      </c>
      <c r="H20"/>
    </row>
    <row r="21" spans="2:8" s="27" customFormat="1" x14ac:dyDescent="0.2">
      <c r="B21" s="242"/>
      <c r="C21" s="243"/>
      <c r="E21"/>
      <c r="F21"/>
      <c r="G21"/>
      <c r="H21"/>
    </row>
    <row r="22" spans="2:8" s="27" customFormat="1" ht="24" customHeight="1" x14ac:dyDescent="0.2">
      <c r="B22" s="340" t="s">
        <v>240</v>
      </c>
      <c r="C22" s="341"/>
      <c r="E22"/>
      <c r="F22"/>
      <c r="G22"/>
      <c r="H22"/>
    </row>
    <row r="23" spans="2:8" s="27" customFormat="1" ht="19" customHeight="1" x14ac:dyDescent="0.2">
      <c r="B23" s="242"/>
      <c r="C23" s="243"/>
      <c r="E23"/>
      <c r="F23"/>
      <c r="G23"/>
      <c r="H23"/>
    </row>
    <row r="24" spans="2:8" s="27" customFormat="1" ht="22" customHeight="1" x14ac:dyDescent="0.2">
      <c r="B24" s="342" t="str">
        <f>"　1　補助金等交付申請額　 　金　"&amp;'事業計画書（変更後）'!N40&amp;"　　円"</f>
        <v>　1　補助金等交付申請額　 　金　0　　円</v>
      </c>
      <c r="C24" s="343"/>
      <c r="E24"/>
      <c r="F24"/>
      <c r="G24"/>
      <c r="H24"/>
    </row>
    <row r="25" spans="2:8" s="27" customFormat="1" ht="20" customHeight="1" x14ac:dyDescent="0.2">
      <c r="B25" s="242" t="str">
        <f>"　　（うち前回までの申請額　金　"&amp;事業計画書!N40&amp;"　　円）"</f>
        <v>　　（うち前回までの申請額　金　0　　円）</v>
      </c>
      <c r="C25" s="243"/>
      <c r="E25"/>
      <c r="F25"/>
      <c r="G25" t="s">
        <v>345</v>
      </c>
      <c r="H25"/>
    </row>
    <row r="26" spans="2:8" s="27" customFormat="1" ht="18.5" customHeight="1" x14ac:dyDescent="0.2">
      <c r="B26" s="242"/>
      <c r="C26" s="243"/>
      <c r="E26"/>
      <c r="F26"/>
      <c r="G26"/>
      <c r="H26"/>
    </row>
    <row r="27" spans="2:8" s="27" customFormat="1" ht="23" customHeight="1" x14ac:dyDescent="0.2">
      <c r="B27" s="242" t="s">
        <v>241</v>
      </c>
      <c r="C27" s="243"/>
      <c r="E27"/>
      <c r="F27"/>
      <c r="G27"/>
      <c r="H27"/>
    </row>
    <row r="28" spans="2:8" s="27" customFormat="1" ht="28.5" customHeight="1" x14ac:dyDescent="0.2">
      <c r="B28" s="344"/>
      <c r="C28" s="345"/>
      <c r="E28"/>
      <c r="F28"/>
      <c r="G28"/>
      <c r="H28"/>
    </row>
    <row r="29" spans="2:8" s="27" customFormat="1" x14ac:dyDescent="0.2">
      <c r="B29" s="344"/>
      <c r="C29" s="345"/>
      <c r="E29"/>
      <c r="F29"/>
      <c r="G29"/>
      <c r="H29"/>
    </row>
    <row r="30" spans="2:8" s="27" customFormat="1" x14ac:dyDescent="0.2">
      <c r="B30" s="344"/>
      <c r="C30" s="345"/>
      <c r="F30"/>
      <c r="G30"/>
      <c r="H30"/>
    </row>
    <row r="31" spans="2:8" s="27" customFormat="1" x14ac:dyDescent="0.2">
      <c r="B31" s="344"/>
      <c r="C31" s="345"/>
      <c r="E31" t="s">
        <v>322</v>
      </c>
      <c r="F31"/>
      <c r="G31"/>
      <c r="H31"/>
    </row>
    <row r="32" spans="2:8" s="27" customFormat="1" x14ac:dyDescent="0.2">
      <c r="B32" s="344"/>
      <c r="C32" s="345"/>
      <c r="E32"/>
      <c r="F32"/>
      <c r="G32"/>
      <c r="H32"/>
    </row>
    <row r="33" spans="2:8" s="27" customFormat="1" x14ac:dyDescent="0.2">
      <c r="B33" s="344"/>
      <c r="C33" s="345"/>
      <c r="E33"/>
      <c r="F33"/>
      <c r="G33"/>
      <c r="H33"/>
    </row>
    <row r="34" spans="2:8" s="144" customFormat="1" x14ac:dyDescent="0.2">
      <c r="B34" s="344"/>
      <c r="C34" s="345"/>
      <c r="E34" s="145"/>
      <c r="F34" s="145"/>
      <c r="G34" s="145"/>
      <c r="H34" s="145"/>
    </row>
    <row r="35" spans="2:8" s="27" customFormat="1" ht="14.5" customHeight="1" x14ac:dyDescent="0.2">
      <c r="B35" s="76"/>
      <c r="C35" s="77"/>
      <c r="E35"/>
      <c r="F35"/>
      <c r="G35"/>
      <c r="H35"/>
    </row>
    <row r="36" spans="2:8" s="27" customFormat="1" ht="14.5" customHeight="1" x14ac:dyDescent="0.2">
      <c r="B36" s="242" t="s">
        <v>242</v>
      </c>
      <c r="C36" s="243"/>
      <c r="E36"/>
      <c r="F36"/>
      <c r="G36"/>
      <c r="H36"/>
    </row>
    <row r="37" spans="2:8" s="27" customFormat="1" ht="14.5" customHeight="1" x14ac:dyDescent="0.2">
      <c r="B37" s="242" t="s">
        <v>243</v>
      </c>
      <c r="C37" s="243"/>
      <c r="E37"/>
      <c r="F37"/>
      <c r="G37"/>
      <c r="H37"/>
    </row>
    <row r="38" spans="2:8" s="27" customFormat="1" x14ac:dyDescent="0.2">
      <c r="B38" s="242" t="s">
        <v>244</v>
      </c>
      <c r="C38" s="243"/>
      <c r="E38"/>
      <c r="F38"/>
      <c r="G38"/>
      <c r="H38"/>
    </row>
    <row r="39" spans="2:8" s="27" customFormat="1" x14ac:dyDescent="0.2">
      <c r="B39" s="76"/>
      <c r="C39" s="77"/>
      <c r="E39"/>
      <c r="F39"/>
      <c r="G39"/>
      <c r="H39"/>
    </row>
    <row r="40" spans="2:8" x14ac:dyDescent="0.2">
      <c r="B40" s="76"/>
      <c r="C40" s="77"/>
    </row>
    <row r="41" spans="2:8" x14ac:dyDescent="0.2">
      <c r="B41" s="81"/>
      <c r="C41" s="83"/>
    </row>
  </sheetData>
  <mergeCells count="28">
    <mergeCell ref="B6:C6"/>
    <mergeCell ref="B1:C1"/>
    <mergeCell ref="B2:C2"/>
    <mergeCell ref="B3:C3"/>
    <mergeCell ref="B4:C4"/>
    <mergeCell ref="B5:C5"/>
    <mergeCell ref="B21:C21"/>
    <mergeCell ref="B7:C7"/>
    <mergeCell ref="B8:C8"/>
    <mergeCell ref="B9:C9"/>
    <mergeCell ref="B13:C13"/>
    <mergeCell ref="B14:C14"/>
    <mergeCell ref="B15:C15"/>
    <mergeCell ref="B16:C16"/>
    <mergeCell ref="B17:C17"/>
    <mergeCell ref="B18:C18"/>
    <mergeCell ref="B19:C19"/>
    <mergeCell ref="B20:C20"/>
    <mergeCell ref="B27:C27"/>
    <mergeCell ref="B37:C37"/>
    <mergeCell ref="B36:C36"/>
    <mergeCell ref="B38:C38"/>
    <mergeCell ref="B28:C34"/>
    <mergeCell ref="B22:C22"/>
    <mergeCell ref="B23:C23"/>
    <mergeCell ref="B24:C24"/>
    <mergeCell ref="B25:C25"/>
    <mergeCell ref="B26:C26"/>
  </mergeCells>
  <phoneticPr fontId="1"/>
  <conditionalFormatting sqref="B28">
    <cfRule type="expression" dxfId="20" priority="1">
      <formula>ISBLANK(B28)</formula>
    </cfRule>
  </conditionalFormatting>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859D-8F94-4C02-A617-956870021651}">
  <sheetPr>
    <tabColor rgb="FFFF5050"/>
  </sheetPr>
  <dimension ref="A1:J30"/>
  <sheetViews>
    <sheetView showGridLines="0" view="pageBreakPreview" topLeftCell="A12" zoomScale="85" zoomScaleNormal="100" zoomScaleSheetLayoutView="85" workbookViewId="0">
      <selection activeCell="N23" sqref="N23"/>
    </sheetView>
  </sheetViews>
  <sheetFormatPr defaultRowHeight="14" x14ac:dyDescent="0.2"/>
  <cols>
    <col min="1" max="1" width="1.36328125" style="27" customWidth="1"/>
    <col min="2" max="2" width="0.81640625" style="27" customWidth="1"/>
    <col min="3" max="3" width="10.6328125" style="27" customWidth="1"/>
    <col min="4" max="5" width="17.1796875" style="27" customWidth="1"/>
    <col min="6" max="7" width="11" style="27" customWidth="1"/>
    <col min="8" max="8" width="19.7265625" style="27" customWidth="1"/>
    <col min="9" max="9" width="0.81640625" style="27" customWidth="1"/>
    <col min="10" max="16384" width="8.7265625" style="27"/>
  </cols>
  <sheetData>
    <row r="1" spans="2:10" ht="15" customHeight="1" x14ac:dyDescent="0.2">
      <c r="B1" s="27" t="s">
        <v>55</v>
      </c>
    </row>
    <row r="2" spans="2:10" x14ac:dyDescent="0.2">
      <c r="J2" s="153" t="s">
        <v>336</v>
      </c>
    </row>
    <row r="3" spans="2:10" ht="18.5" customHeight="1" x14ac:dyDescent="0.2"/>
    <row r="4" spans="2:10" x14ac:dyDescent="0.2">
      <c r="C4" s="164" t="s">
        <v>261</v>
      </c>
      <c r="D4" s="164"/>
      <c r="E4" s="164"/>
      <c r="F4" s="164"/>
      <c r="G4" s="164"/>
      <c r="H4" s="164"/>
    </row>
    <row r="5" spans="2:10" x14ac:dyDescent="0.2">
      <c r="C5" s="28"/>
      <c r="D5" s="28"/>
      <c r="E5" s="28"/>
      <c r="F5" s="28"/>
      <c r="G5" s="28"/>
      <c r="H5" s="28"/>
    </row>
    <row r="6" spans="2:10" ht="10.5" customHeight="1" x14ac:dyDescent="0.2">
      <c r="C6" s="28"/>
      <c r="D6" s="28"/>
      <c r="E6" s="28"/>
      <c r="F6" s="28"/>
      <c r="G6" s="28"/>
      <c r="H6" s="28"/>
    </row>
    <row r="7" spans="2:10" x14ac:dyDescent="0.2">
      <c r="B7" s="165" t="s">
        <v>57</v>
      </c>
      <c r="C7" s="166"/>
      <c r="D7" s="167"/>
    </row>
    <row r="8" spans="2:10" ht="23" customHeight="1" x14ac:dyDescent="0.2">
      <c r="C8" s="29"/>
      <c r="D8" s="29"/>
      <c r="E8" s="29"/>
      <c r="F8" s="29"/>
      <c r="G8" s="29"/>
      <c r="H8" s="30" t="s">
        <v>58</v>
      </c>
    </row>
    <row r="9" spans="2:10" ht="34" customHeight="1" x14ac:dyDescent="0.2">
      <c r="C9" s="162" t="s">
        <v>59</v>
      </c>
      <c r="D9" s="168" t="s">
        <v>263</v>
      </c>
      <c r="E9" s="168" t="s">
        <v>262</v>
      </c>
      <c r="F9" s="169" t="s">
        <v>62</v>
      </c>
      <c r="G9" s="170"/>
      <c r="H9" s="162" t="s">
        <v>63</v>
      </c>
    </row>
    <row r="10" spans="2:10" ht="34" customHeight="1" x14ac:dyDescent="0.2">
      <c r="C10" s="163"/>
      <c r="D10" s="163"/>
      <c r="E10" s="163"/>
      <c r="F10" s="31" t="s">
        <v>64</v>
      </c>
      <c r="G10" s="31" t="s">
        <v>65</v>
      </c>
      <c r="H10" s="163"/>
    </row>
    <row r="11" spans="2:10" ht="34" customHeight="1" x14ac:dyDescent="0.2">
      <c r="C11" s="31" t="s">
        <v>66</v>
      </c>
      <c r="D11" s="39">
        <f>'事業計画書（変更後）'!N40</f>
        <v>0</v>
      </c>
      <c r="E11" s="38">
        <f>収支予算書〈自動入力〉!D11</f>
        <v>0</v>
      </c>
      <c r="F11" s="38">
        <f>+IF(D11-E11&lt;0,"0",D11-E11)</f>
        <v>0</v>
      </c>
      <c r="G11" s="39">
        <f>+IF(D11-E11&gt;0,"0",E11-D11)</f>
        <v>0</v>
      </c>
      <c r="H11" s="157"/>
    </row>
    <row r="12" spans="2:10" ht="34" customHeight="1" x14ac:dyDescent="0.2">
      <c r="C12" s="31" t="s">
        <v>67</v>
      </c>
      <c r="D12" s="38">
        <v>0</v>
      </c>
      <c r="E12" s="38">
        <f>収支予算書〈自動入力〉!D12</f>
        <v>0</v>
      </c>
      <c r="F12" s="38">
        <f>+IF(D12-E12&lt;0,"0",D12-E12)</f>
        <v>0</v>
      </c>
      <c r="G12" s="39">
        <f>+IF(D12-E12&gt;0,"0",E12-D12)</f>
        <v>0</v>
      </c>
      <c r="H12" s="157"/>
    </row>
    <row r="13" spans="2:10" ht="34" customHeight="1" x14ac:dyDescent="0.2">
      <c r="C13" s="31" t="s">
        <v>68</v>
      </c>
      <c r="D13" s="38">
        <f>+D14-D11-D12</f>
        <v>0</v>
      </c>
      <c r="E13" s="38">
        <f>収支予算書〈自動入力〉!D13</f>
        <v>0</v>
      </c>
      <c r="F13" s="38">
        <f>+IF(D13-E13&lt;0,"0",D13-E13)</f>
        <v>0</v>
      </c>
      <c r="G13" s="39">
        <f>+IF(D13-E13&gt;0,"0",E13-D13)</f>
        <v>0</v>
      </c>
      <c r="H13" s="157"/>
    </row>
    <row r="14" spans="2:10" ht="34" customHeight="1" x14ac:dyDescent="0.2">
      <c r="C14" s="31" t="s">
        <v>69</v>
      </c>
      <c r="D14" s="38">
        <f>'事業計画書（変更後）'!N39</f>
        <v>0</v>
      </c>
      <c r="E14" s="38">
        <f>収支予算書〈自動入力〉!D14</f>
        <v>0</v>
      </c>
      <c r="F14" s="38">
        <f>SUM(F11:F13)</f>
        <v>0</v>
      </c>
      <c r="G14" s="39">
        <f>SUM(G11:G13)</f>
        <v>0</v>
      </c>
      <c r="H14" s="158"/>
    </row>
    <row r="15" spans="2:10" ht="23" customHeight="1" x14ac:dyDescent="0.2"/>
    <row r="16" spans="2:10" ht="13" customHeight="1" x14ac:dyDescent="0.2">
      <c r="B16" s="171" t="s">
        <v>70</v>
      </c>
      <c r="C16" s="166"/>
      <c r="D16" s="167"/>
    </row>
    <row r="17" spans="1:8" ht="22" customHeight="1" x14ac:dyDescent="0.2">
      <c r="C17" s="33"/>
      <c r="H17" s="34" t="s">
        <v>58</v>
      </c>
    </row>
    <row r="18" spans="1:8" ht="34" customHeight="1" x14ac:dyDescent="0.2">
      <c r="C18" s="162" t="s">
        <v>59</v>
      </c>
      <c r="D18" s="168" t="s">
        <v>263</v>
      </c>
      <c r="E18" s="168" t="s">
        <v>351</v>
      </c>
      <c r="F18" s="169" t="s">
        <v>62</v>
      </c>
      <c r="G18" s="170"/>
      <c r="H18" s="162" t="s">
        <v>63</v>
      </c>
    </row>
    <row r="19" spans="1:8" ht="34" customHeight="1" x14ac:dyDescent="0.2">
      <c r="C19" s="163"/>
      <c r="D19" s="163"/>
      <c r="E19" s="163"/>
      <c r="F19" s="31" t="s">
        <v>64</v>
      </c>
      <c r="G19" s="31" t="s">
        <v>65</v>
      </c>
      <c r="H19" s="163"/>
    </row>
    <row r="20" spans="1:8" ht="34" customHeight="1" x14ac:dyDescent="0.2">
      <c r="C20" s="35" t="s">
        <v>71</v>
      </c>
      <c r="D20" s="40">
        <f>'事業計画書（変更後）'!N23</f>
        <v>0</v>
      </c>
      <c r="E20" s="40">
        <f>収支予算書〈自動入力〉!D20</f>
        <v>0</v>
      </c>
      <c r="F20" s="39">
        <f>+IF(D20-E20&lt;0,"0",D20-E20)</f>
        <v>0</v>
      </c>
      <c r="G20" s="39">
        <f>+IF(D20-E20&gt;0,"0",E20-D20)</f>
        <v>0</v>
      </c>
      <c r="H20" s="159"/>
    </row>
    <row r="21" spans="1:8" ht="34" customHeight="1" x14ac:dyDescent="0.2">
      <c r="C21" s="37" t="s">
        <v>72</v>
      </c>
      <c r="D21" s="40">
        <f>'事業計画書（変更後）'!N24</f>
        <v>0</v>
      </c>
      <c r="E21" s="40">
        <f>収支予算書〈自動入力〉!D21</f>
        <v>0</v>
      </c>
      <c r="F21" s="39">
        <f>+IF(D21-E21&lt;0,"0",D21-E21)</f>
        <v>0</v>
      </c>
      <c r="G21" s="39">
        <f>+IF(D21-E21&gt;0,"0",E21-D21)</f>
        <v>0</v>
      </c>
      <c r="H21" s="159"/>
    </row>
    <row r="22" spans="1:8" ht="34" customHeight="1" x14ac:dyDescent="0.2">
      <c r="C22" s="37" t="s">
        <v>73</v>
      </c>
      <c r="D22" s="40">
        <f>'事業計画書（変更後）'!N32</f>
        <v>0</v>
      </c>
      <c r="E22" s="40">
        <f>収支予算書〈自動入力〉!D22</f>
        <v>0</v>
      </c>
      <c r="F22" s="39">
        <f>+IF(D22-E22&lt;0,"0",D22-E22)</f>
        <v>0</v>
      </c>
      <c r="G22" s="39">
        <f>+IF(D22-E22&gt;0,"0",E22-D22)</f>
        <v>0</v>
      </c>
      <c r="H22" s="159"/>
    </row>
    <row r="23" spans="1:8" ht="34" customHeight="1" x14ac:dyDescent="0.2">
      <c r="C23" s="37" t="s">
        <v>74</v>
      </c>
      <c r="D23" s="40">
        <f>'事業計画書（変更後）'!N34</f>
        <v>0</v>
      </c>
      <c r="E23" s="40">
        <f>収支予算書〈自動入力〉!D23</f>
        <v>0</v>
      </c>
      <c r="F23" s="39">
        <f>+IF(D23-E23&lt;0,"0",D23-E23)</f>
        <v>0</v>
      </c>
      <c r="G23" s="39">
        <f>+IF(D23-E23&gt;0,"0",E23-D23)</f>
        <v>0</v>
      </c>
      <c r="H23" s="159"/>
    </row>
    <row r="24" spans="1:8" ht="34" customHeight="1" x14ac:dyDescent="0.2">
      <c r="C24" s="37" t="s">
        <v>69</v>
      </c>
      <c r="D24" s="40">
        <f>SUM(D20:D23)</f>
        <v>0</v>
      </c>
      <c r="E24" s="40">
        <f>SUM(E20:E23)</f>
        <v>0</v>
      </c>
      <c r="F24" s="40">
        <f>SUM(F20:F23)</f>
        <v>0</v>
      </c>
      <c r="G24" s="40">
        <f>SUM(G20:G23)</f>
        <v>0</v>
      </c>
      <c r="H24" s="156"/>
    </row>
    <row r="25" spans="1:8" ht="17.5" customHeight="1" x14ac:dyDescent="0.2"/>
    <row r="26" spans="1:8" ht="20.5" customHeight="1" x14ac:dyDescent="0.2">
      <c r="A26" s="172" t="s">
        <v>75</v>
      </c>
      <c r="B26" s="173"/>
      <c r="C26" s="173"/>
      <c r="D26" s="173"/>
      <c r="E26" s="173"/>
      <c r="F26" s="173"/>
      <c r="G26" s="173"/>
      <c r="H26" s="173"/>
    </row>
    <row r="27" spans="1:8" ht="20.5" customHeight="1" x14ac:dyDescent="0.2">
      <c r="A27" s="172" t="s">
        <v>76</v>
      </c>
      <c r="B27" s="173"/>
      <c r="C27" s="173"/>
      <c r="D27" s="173"/>
      <c r="E27" s="173"/>
      <c r="F27" s="173"/>
      <c r="G27" s="173"/>
      <c r="H27" s="173"/>
    </row>
    <row r="28" spans="1:8" ht="20.5" customHeight="1" x14ac:dyDescent="0.2">
      <c r="A28" s="172" t="s">
        <v>77</v>
      </c>
      <c r="B28" s="173"/>
      <c r="C28" s="173"/>
      <c r="D28" s="173"/>
      <c r="E28" s="173"/>
      <c r="F28" s="173"/>
      <c r="G28" s="173"/>
      <c r="H28" s="173"/>
    </row>
    <row r="29" spans="1:8" ht="20.5" customHeight="1" x14ac:dyDescent="0.2">
      <c r="A29" s="172" t="s">
        <v>78</v>
      </c>
      <c r="B29" s="173"/>
      <c r="C29" s="173"/>
      <c r="D29" s="173"/>
      <c r="E29" s="173"/>
      <c r="F29" s="173"/>
      <c r="G29" s="173"/>
      <c r="H29" s="173"/>
    </row>
    <row r="30" spans="1:8" ht="20.5" customHeight="1" x14ac:dyDescent="0.2">
      <c r="A30" s="172" t="s">
        <v>79</v>
      </c>
      <c r="B30" s="173"/>
      <c r="C30" s="173"/>
      <c r="D30" s="173"/>
      <c r="E30" s="173"/>
      <c r="F30" s="173"/>
      <c r="G30" s="173"/>
      <c r="H30" s="173"/>
    </row>
  </sheetData>
  <mergeCells count="18">
    <mergeCell ref="A26:H26"/>
    <mergeCell ref="A27:H27"/>
    <mergeCell ref="A28:H28"/>
    <mergeCell ref="A29:H29"/>
    <mergeCell ref="A30:H30"/>
    <mergeCell ref="H18:H19"/>
    <mergeCell ref="C4:H4"/>
    <mergeCell ref="B7:D7"/>
    <mergeCell ref="C9:C10"/>
    <mergeCell ref="D9:D10"/>
    <mergeCell ref="E9:E10"/>
    <mergeCell ref="F9:G9"/>
    <mergeCell ref="H9:H10"/>
    <mergeCell ref="B16:D16"/>
    <mergeCell ref="C18:C19"/>
    <mergeCell ref="D18:D19"/>
    <mergeCell ref="E18:E19"/>
    <mergeCell ref="F18:G18"/>
  </mergeCells>
  <phoneticPr fontId="1"/>
  <pageMargins left="0.70866141732283472"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10AC-8904-4F87-9C61-0308E1ECA712}">
  <sheetPr>
    <tabColor rgb="FFFF5050"/>
  </sheetPr>
  <dimension ref="A1:Q543"/>
  <sheetViews>
    <sheetView showZeros="0" view="pageBreakPreview" topLeftCell="A24" zoomScale="130" zoomScaleNormal="100" zoomScaleSheetLayoutView="130" workbookViewId="0">
      <selection activeCell="O33" sqref="O33"/>
    </sheetView>
  </sheetViews>
  <sheetFormatPr defaultColWidth="9" defaultRowHeight="13" x14ac:dyDescent="0.2"/>
  <cols>
    <col min="1" max="3" width="5.6328125" style="1" customWidth="1"/>
    <col min="4" max="4" width="6.6328125" style="2" customWidth="1"/>
    <col min="5" max="16" width="5.6328125" style="1" customWidth="1"/>
    <col min="17" max="17" width="5.08984375" style="1" customWidth="1"/>
    <col min="18" max="204" width="5.6328125" style="1" customWidth="1"/>
    <col min="205" max="16384" width="9" style="1"/>
  </cols>
  <sheetData>
    <row r="1" spans="1:17" ht="15" customHeight="1" x14ac:dyDescent="0.2">
      <c r="A1" s="294" t="s">
        <v>53</v>
      </c>
      <c r="B1" s="294"/>
      <c r="C1" s="294"/>
      <c r="D1" s="294"/>
      <c r="E1" s="294"/>
      <c r="F1" s="294"/>
      <c r="G1" s="294"/>
      <c r="H1" s="294"/>
      <c r="I1" s="294"/>
      <c r="J1" s="294"/>
      <c r="K1" s="294"/>
      <c r="L1" s="294"/>
      <c r="M1" s="294"/>
      <c r="N1" s="294"/>
      <c r="O1" s="294"/>
      <c r="P1" s="294"/>
      <c r="Q1" s="154" t="s">
        <v>339</v>
      </c>
    </row>
    <row r="2" spans="1:17" ht="20.149999999999999" customHeight="1" thickBot="1" x14ac:dyDescent="0.25">
      <c r="A2" s="305" t="s">
        <v>291</v>
      </c>
      <c r="B2" s="305"/>
      <c r="C2" s="305"/>
      <c r="D2" s="305"/>
      <c r="E2" s="305"/>
      <c r="F2" s="305"/>
      <c r="G2" s="305"/>
      <c r="H2" s="305"/>
      <c r="I2" s="305"/>
      <c r="J2" s="305"/>
      <c r="K2" s="305"/>
      <c r="L2" s="305"/>
      <c r="M2" s="305"/>
      <c r="N2" s="305"/>
      <c r="O2" s="305"/>
      <c r="P2" s="305"/>
    </row>
    <row r="3" spans="1:17" ht="22" customHeight="1" x14ac:dyDescent="0.2">
      <c r="A3" s="296" t="s">
        <v>34</v>
      </c>
      <c r="B3" s="297"/>
      <c r="C3" s="362"/>
      <c r="D3" s="113" t="s">
        <v>0</v>
      </c>
      <c r="E3" s="365" t="s">
        <v>25</v>
      </c>
      <c r="F3" s="365"/>
      <c r="G3" s="365"/>
      <c r="H3" s="366"/>
      <c r="I3" s="311">
        <f>事業計画書!I3</f>
        <v>0</v>
      </c>
      <c r="J3" s="312"/>
      <c r="K3" s="312"/>
      <c r="L3" s="312"/>
      <c r="M3" s="312"/>
      <c r="N3" s="312"/>
      <c r="O3" s="312"/>
      <c r="P3" s="313"/>
    </row>
    <row r="4" spans="1:17" ht="22" customHeight="1" x14ac:dyDescent="0.2">
      <c r="A4" s="299"/>
      <c r="B4" s="300"/>
      <c r="C4" s="363"/>
      <c r="D4" s="114" t="s">
        <v>16</v>
      </c>
      <c r="E4" s="359" t="s">
        <v>4</v>
      </c>
      <c r="F4" s="359"/>
      <c r="G4" s="359"/>
      <c r="H4" s="360"/>
      <c r="I4" s="314">
        <f>事業計画書!I4</f>
        <v>0</v>
      </c>
      <c r="J4" s="315"/>
      <c r="K4" s="315"/>
      <c r="L4" s="315"/>
      <c r="M4" s="315"/>
      <c r="N4" s="315"/>
      <c r="O4" s="315"/>
      <c r="P4" s="316"/>
    </row>
    <row r="5" spans="1:17" ht="22" customHeight="1" x14ac:dyDescent="0.2">
      <c r="A5" s="299"/>
      <c r="B5" s="300"/>
      <c r="C5" s="363"/>
      <c r="D5" s="114" t="s">
        <v>28</v>
      </c>
      <c r="E5" s="359" t="s">
        <v>5</v>
      </c>
      <c r="F5" s="359"/>
      <c r="G5" s="359"/>
      <c r="H5" s="360"/>
      <c r="I5" s="98" t="s">
        <v>27</v>
      </c>
      <c r="J5" s="102">
        <f>事業計画書!J5</f>
        <v>0</v>
      </c>
      <c r="K5" s="99" t="s">
        <v>6</v>
      </c>
      <c r="L5" s="99">
        <f>事業計画書!L5</f>
        <v>0</v>
      </c>
      <c r="M5" s="99" t="s">
        <v>7</v>
      </c>
      <c r="N5" s="99">
        <f>事業計画書!N5</f>
        <v>0</v>
      </c>
      <c r="O5" s="99" t="s">
        <v>41</v>
      </c>
      <c r="P5" s="101"/>
    </row>
    <row r="6" spans="1:17" ht="22" customHeight="1" x14ac:dyDescent="0.2">
      <c r="A6" s="299"/>
      <c r="B6" s="300"/>
      <c r="C6" s="363"/>
      <c r="D6" s="367" t="s">
        <v>1</v>
      </c>
      <c r="E6" s="358" t="s">
        <v>35</v>
      </c>
      <c r="F6" s="358"/>
      <c r="G6" s="358" t="s">
        <v>36</v>
      </c>
      <c r="H6" s="372"/>
      <c r="I6" s="103" t="s">
        <v>27</v>
      </c>
      <c r="J6" s="104">
        <f>事業計画書!J6</f>
        <v>0</v>
      </c>
      <c r="K6" s="104" t="s">
        <v>6</v>
      </c>
      <c r="L6" s="105">
        <f>事業計画書!L6</f>
        <v>0</v>
      </c>
      <c r="M6" s="105" t="s">
        <v>42</v>
      </c>
      <c r="N6" s="105">
        <f>事業計画書!N6</f>
        <v>0</v>
      </c>
      <c r="O6" s="105" t="s">
        <v>41</v>
      </c>
      <c r="P6" s="106" t="s">
        <v>43</v>
      </c>
    </row>
    <row r="7" spans="1:17" ht="22" customHeight="1" x14ac:dyDescent="0.2">
      <c r="A7" s="299"/>
      <c r="B7" s="300"/>
      <c r="C7" s="363"/>
      <c r="D7" s="368"/>
      <c r="E7" s="369"/>
      <c r="F7" s="369"/>
      <c r="G7" s="369" t="s">
        <v>37</v>
      </c>
      <c r="H7" s="373"/>
      <c r="I7" s="107" t="s">
        <v>27</v>
      </c>
      <c r="J7" s="108">
        <f>事業計画書!J7</f>
        <v>0</v>
      </c>
      <c r="K7" s="108" t="s">
        <v>6</v>
      </c>
      <c r="L7" s="109">
        <f>事業計画書!L7</f>
        <v>0</v>
      </c>
      <c r="M7" s="109" t="s">
        <v>42</v>
      </c>
      <c r="N7" s="109">
        <f>事業計画書!N7</f>
        <v>0</v>
      </c>
      <c r="O7" s="109" t="s">
        <v>41</v>
      </c>
      <c r="P7" s="110" t="s">
        <v>44</v>
      </c>
    </row>
    <row r="8" spans="1:17" ht="22" customHeight="1" x14ac:dyDescent="0.2">
      <c r="A8" s="299"/>
      <c r="B8" s="300"/>
      <c r="C8" s="363"/>
      <c r="D8" s="116" t="s">
        <v>29</v>
      </c>
      <c r="E8" s="358" t="s">
        <v>8</v>
      </c>
      <c r="F8" s="358"/>
      <c r="G8" s="358"/>
      <c r="H8" s="372"/>
      <c r="I8" s="98" t="s">
        <v>27</v>
      </c>
      <c r="J8" s="102">
        <f>事業計画書!J8</f>
        <v>0</v>
      </c>
      <c r="K8" s="99" t="s">
        <v>6</v>
      </c>
      <c r="L8" s="99">
        <f>事業計画書!L8</f>
        <v>0</v>
      </c>
      <c r="M8" s="99" t="s">
        <v>7</v>
      </c>
      <c r="N8" s="99">
        <f>事業計画書!N8</f>
        <v>0</v>
      </c>
      <c r="O8" s="99" t="s">
        <v>41</v>
      </c>
      <c r="P8" s="101"/>
    </row>
    <row r="9" spans="1:17" ht="22" customHeight="1" x14ac:dyDescent="0.2">
      <c r="A9" s="299"/>
      <c r="B9" s="300"/>
      <c r="C9" s="363"/>
      <c r="D9" s="114" t="s">
        <v>2</v>
      </c>
      <c r="E9" s="359" t="s">
        <v>21</v>
      </c>
      <c r="F9" s="359"/>
      <c r="G9" s="359"/>
      <c r="H9" s="360"/>
      <c r="I9" s="262">
        <f>事業計画書!I9</f>
        <v>0</v>
      </c>
      <c r="J9" s="263"/>
      <c r="K9" s="263"/>
      <c r="L9" s="263"/>
      <c r="M9" s="263"/>
      <c r="N9" s="263"/>
      <c r="O9" s="263"/>
      <c r="P9" s="279"/>
    </row>
    <row r="10" spans="1:17" ht="22" customHeight="1" x14ac:dyDescent="0.2">
      <c r="A10" s="299"/>
      <c r="B10" s="300"/>
      <c r="C10" s="363"/>
      <c r="D10" s="116" t="s">
        <v>10</v>
      </c>
      <c r="E10" s="358" t="s">
        <v>9</v>
      </c>
      <c r="F10" s="358"/>
      <c r="G10" s="358"/>
      <c r="H10" s="358"/>
      <c r="I10" s="111"/>
      <c r="J10" s="111"/>
      <c r="K10" s="111"/>
      <c r="L10" s="111"/>
      <c r="M10" s="111"/>
      <c r="N10" s="111"/>
      <c r="O10" s="111"/>
      <c r="P10" s="112"/>
    </row>
    <row r="11" spans="1:17" ht="22" customHeight="1" x14ac:dyDescent="0.2">
      <c r="A11" s="299"/>
      <c r="B11" s="300"/>
      <c r="C11" s="363"/>
      <c r="E11" s="252">
        <f>事業計画書!E11</f>
        <v>0</v>
      </c>
      <c r="F11" s="252"/>
      <c r="G11" s="252"/>
      <c r="H11" s="252"/>
      <c r="I11" s="252"/>
      <c r="J11" s="252"/>
      <c r="K11" s="252"/>
      <c r="L11" s="252"/>
      <c r="M11" s="252"/>
      <c r="N11" s="252"/>
      <c r="O11" s="252"/>
      <c r="P11" s="253"/>
    </row>
    <row r="12" spans="1:17" ht="22" customHeight="1" x14ac:dyDescent="0.2">
      <c r="A12" s="299"/>
      <c r="B12" s="300"/>
      <c r="C12" s="363"/>
      <c r="E12" s="252"/>
      <c r="F12" s="252"/>
      <c r="G12" s="252"/>
      <c r="H12" s="252"/>
      <c r="I12" s="252"/>
      <c r="J12" s="252"/>
      <c r="K12" s="252"/>
      <c r="L12" s="252"/>
      <c r="M12" s="252"/>
      <c r="N12" s="252"/>
      <c r="O12" s="252"/>
      <c r="P12" s="253"/>
    </row>
    <row r="13" spans="1:17" ht="22" customHeight="1" x14ac:dyDescent="0.2">
      <c r="A13" s="299"/>
      <c r="B13" s="300"/>
      <c r="C13" s="363"/>
      <c r="D13" s="17"/>
      <c r="E13" s="275"/>
      <c r="F13" s="275"/>
      <c r="G13" s="275"/>
      <c r="H13" s="275"/>
      <c r="I13" s="275"/>
      <c r="J13" s="275"/>
      <c r="K13" s="275"/>
      <c r="L13" s="275"/>
      <c r="M13" s="275"/>
      <c r="N13" s="275"/>
      <c r="O13" s="275"/>
      <c r="P13" s="276"/>
    </row>
    <row r="14" spans="1:17" ht="22" customHeight="1" x14ac:dyDescent="0.2">
      <c r="A14" s="299"/>
      <c r="B14" s="300"/>
      <c r="C14" s="363"/>
      <c r="D14" s="114" t="s">
        <v>30</v>
      </c>
      <c r="E14" s="359" t="s">
        <v>12</v>
      </c>
      <c r="F14" s="359"/>
      <c r="G14" s="359"/>
      <c r="H14" s="360"/>
      <c r="I14" s="273">
        <f>事業計画書!I14</f>
        <v>0</v>
      </c>
      <c r="J14" s="273"/>
      <c r="K14" s="273"/>
      <c r="L14" s="273"/>
      <c r="M14" s="273"/>
      <c r="N14" s="273"/>
      <c r="O14" s="273"/>
      <c r="P14" s="274"/>
    </row>
    <row r="15" spans="1:17" ht="22" customHeight="1" x14ac:dyDescent="0.2">
      <c r="A15" s="299"/>
      <c r="B15" s="300"/>
      <c r="C15" s="363"/>
      <c r="D15" s="116" t="s">
        <v>11</v>
      </c>
      <c r="E15" s="361" t="s">
        <v>80</v>
      </c>
      <c r="F15" s="361"/>
      <c r="G15" s="361"/>
      <c r="H15" s="361"/>
      <c r="I15" s="361"/>
      <c r="J15" s="361"/>
      <c r="K15" s="361"/>
      <c r="L15" s="361"/>
      <c r="M15" s="361"/>
      <c r="N15" s="111"/>
      <c r="O15" s="111"/>
      <c r="P15" s="112"/>
    </row>
    <row r="16" spans="1:17" ht="22" customHeight="1" x14ac:dyDescent="0.2">
      <c r="A16" s="299"/>
      <c r="B16" s="300"/>
      <c r="C16" s="363"/>
      <c r="E16" s="252">
        <f>事業計画書!E16</f>
        <v>0</v>
      </c>
      <c r="F16" s="252"/>
      <c r="G16" s="252"/>
      <c r="H16" s="252"/>
      <c r="I16" s="252"/>
      <c r="J16" s="252"/>
      <c r="K16" s="252"/>
      <c r="L16" s="252"/>
      <c r="M16" s="252"/>
      <c r="N16" s="252"/>
      <c r="O16" s="252"/>
      <c r="P16" s="253"/>
    </row>
    <row r="17" spans="1:16" ht="22" customHeight="1" x14ac:dyDescent="0.2">
      <c r="A17" s="299"/>
      <c r="B17" s="300"/>
      <c r="C17" s="363"/>
      <c r="E17" s="252"/>
      <c r="F17" s="252"/>
      <c r="G17" s="252"/>
      <c r="H17" s="252"/>
      <c r="I17" s="252"/>
      <c r="J17" s="252"/>
      <c r="K17" s="252"/>
      <c r="L17" s="252"/>
      <c r="M17" s="252"/>
      <c r="N17" s="252"/>
      <c r="O17" s="252"/>
      <c r="P17" s="253"/>
    </row>
    <row r="18" spans="1:16" ht="22" customHeight="1" x14ac:dyDescent="0.2">
      <c r="A18" s="299"/>
      <c r="B18" s="300"/>
      <c r="C18" s="363"/>
      <c r="D18" s="17"/>
      <c r="E18" s="275"/>
      <c r="F18" s="275"/>
      <c r="G18" s="275"/>
      <c r="H18" s="275"/>
      <c r="I18" s="275"/>
      <c r="J18" s="275"/>
      <c r="K18" s="275"/>
      <c r="L18" s="275"/>
      <c r="M18" s="275"/>
      <c r="N18" s="275"/>
      <c r="O18" s="275"/>
      <c r="P18" s="276"/>
    </row>
    <row r="19" spans="1:16" ht="22" customHeight="1" x14ac:dyDescent="0.2">
      <c r="A19" s="299"/>
      <c r="B19" s="300"/>
      <c r="C19" s="363"/>
      <c r="D19" s="116" t="s">
        <v>45</v>
      </c>
      <c r="E19" s="370" t="s">
        <v>81</v>
      </c>
      <c r="F19" s="370"/>
      <c r="G19" s="370"/>
      <c r="H19" s="370"/>
      <c r="I19" s="370"/>
      <c r="J19" s="370"/>
      <c r="K19" s="370"/>
      <c r="L19" s="370"/>
      <c r="M19" s="370"/>
      <c r="N19" s="370"/>
      <c r="O19" s="370"/>
      <c r="P19" s="371"/>
    </row>
    <row r="20" spans="1:16" ht="22" customHeight="1" x14ac:dyDescent="0.2">
      <c r="A20" s="299"/>
      <c r="B20" s="300"/>
      <c r="C20" s="363"/>
      <c r="E20" s="252">
        <f>事業計画書!E20</f>
        <v>0</v>
      </c>
      <c r="F20" s="252"/>
      <c r="G20" s="252"/>
      <c r="H20" s="252"/>
      <c r="I20" s="252"/>
      <c r="J20" s="252"/>
      <c r="K20" s="252"/>
      <c r="L20" s="252"/>
      <c r="M20" s="252"/>
      <c r="N20" s="252"/>
      <c r="O20" s="252"/>
      <c r="P20" s="253"/>
    </row>
    <row r="21" spans="1:16" ht="22" customHeight="1" x14ac:dyDescent="0.2">
      <c r="A21" s="299"/>
      <c r="B21" s="300"/>
      <c r="C21" s="363"/>
      <c r="E21" s="252"/>
      <c r="F21" s="252"/>
      <c r="G21" s="252"/>
      <c r="H21" s="252"/>
      <c r="I21" s="252"/>
      <c r="J21" s="252"/>
      <c r="K21" s="252"/>
      <c r="L21" s="252"/>
      <c r="M21" s="252"/>
      <c r="N21" s="252"/>
      <c r="O21" s="252"/>
      <c r="P21" s="253"/>
    </row>
    <row r="22" spans="1:16" ht="22" customHeight="1" thickBot="1" x14ac:dyDescent="0.25">
      <c r="A22" s="302"/>
      <c r="B22" s="303"/>
      <c r="C22" s="364"/>
      <c r="D22" s="117"/>
      <c r="E22" s="254"/>
      <c r="F22" s="254"/>
      <c r="G22" s="254"/>
      <c r="H22" s="254"/>
      <c r="I22" s="254"/>
      <c r="J22" s="254"/>
      <c r="K22" s="254"/>
      <c r="L22" s="254"/>
      <c r="M22" s="254"/>
      <c r="N22" s="254"/>
      <c r="O22" s="254"/>
      <c r="P22" s="255"/>
    </row>
    <row r="23" spans="1:16" ht="22" customHeight="1" x14ac:dyDescent="0.2">
      <c r="A23" s="334" t="s">
        <v>38</v>
      </c>
      <c r="B23" s="335"/>
      <c r="C23" s="354"/>
      <c r="D23" s="113" t="s">
        <v>0</v>
      </c>
      <c r="E23" s="41" t="s">
        <v>82</v>
      </c>
      <c r="F23" s="41"/>
      <c r="G23" s="41" t="s">
        <v>83</v>
      </c>
      <c r="H23" s="41"/>
      <c r="I23" s="284">
        <f>事業計画書!I23</f>
        <v>0</v>
      </c>
      <c r="J23" s="285"/>
      <c r="K23" s="41" t="s">
        <v>15</v>
      </c>
      <c r="L23" s="41" t="s">
        <v>84</v>
      </c>
      <c r="M23" s="42"/>
      <c r="N23" s="283">
        <f>事業計画書!N23</f>
        <v>0</v>
      </c>
      <c r="O23" s="283"/>
      <c r="P23" s="21" t="s">
        <v>15</v>
      </c>
    </row>
    <row r="24" spans="1:16" ht="22" customHeight="1" x14ac:dyDescent="0.2">
      <c r="A24" s="336"/>
      <c r="B24" s="337"/>
      <c r="C24" s="355"/>
      <c r="D24" s="114" t="s">
        <v>16</v>
      </c>
      <c r="E24" s="282" t="s">
        <v>85</v>
      </c>
      <c r="F24" s="282"/>
      <c r="G24" s="43" t="s">
        <v>86</v>
      </c>
      <c r="H24" s="43"/>
      <c r="I24" s="287">
        <f>事業計画書!I24</f>
        <v>0</v>
      </c>
      <c r="J24" s="288"/>
      <c r="K24" s="43" t="s">
        <v>15</v>
      </c>
      <c r="L24" s="43" t="s">
        <v>87</v>
      </c>
      <c r="M24" s="44"/>
      <c r="N24" s="286">
        <f>事業計画書!N24</f>
        <v>0</v>
      </c>
      <c r="O24" s="286"/>
      <c r="P24" s="11" t="s">
        <v>15</v>
      </c>
    </row>
    <row r="25" spans="1:16" ht="22" customHeight="1" x14ac:dyDescent="0.2">
      <c r="A25" s="336"/>
      <c r="B25" s="337"/>
      <c r="C25" s="355"/>
      <c r="D25" s="114" t="s">
        <v>28</v>
      </c>
      <c r="E25" s="258" t="s">
        <v>39</v>
      </c>
      <c r="F25" s="258"/>
      <c r="G25" s="258"/>
      <c r="H25" s="258"/>
      <c r="I25" s="258"/>
      <c r="J25" s="258"/>
      <c r="K25" s="258"/>
      <c r="L25" s="258"/>
      <c r="M25" s="258"/>
      <c r="N25" s="258"/>
      <c r="O25" s="258"/>
      <c r="P25" s="259"/>
    </row>
    <row r="26" spans="1:16" ht="22" customHeight="1" x14ac:dyDescent="0.2">
      <c r="A26" s="336"/>
      <c r="B26" s="337"/>
      <c r="C26" s="355"/>
      <c r="D26" s="357" t="s">
        <v>22</v>
      </c>
      <c r="E26" s="293"/>
      <c r="F26" s="293"/>
      <c r="G26" s="266" t="s">
        <v>13</v>
      </c>
      <c r="H26" s="266"/>
      <c r="I26" s="266"/>
      <c r="J26" s="8"/>
      <c r="K26" s="266" t="s">
        <v>14</v>
      </c>
      <c r="L26" s="266"/>
      <c r="M26" s="266"/>
      <c r="N26" s="266" t="s">
        <v>47</v>
      </c>
      <c r="O26" s="266"/>
      <c r="P26" s="295"/>
    </row>
    <row r="27" spans="1:16" ht="22" customHeight="1" x14ac:dyDescent="0.2">
      <c r="A27" s="336"/>
      <c r="B27" s="337"/>
      <c r="C27" s="355"/>
      <c r="D27" s="264">
        <f>事業計画書!D27</f>
        <v>0</v>
      </c>
      <c r="E27" s="261"/>
      <c r="F27" s="261"/>
      <c r="G27" s="261">
        <f>事業計画書!G27</f>
        <v>0</v>
      </c>
      <c r="H27" s="261"/>
      <c r="I27" s="261"/>
      <c r="J27" s="97" t="s">
        <v>24</v>
      </c>
      <c r="K27" s="261">
        <f>事業計画書!K27</f>
        <v>0</v>
      </c>
      <c r="L27" s="261"/>
      <c r="M27" s="261"/>
      <c r="N27" s="267">
        <f>事業計画書!N27</f>
        <v>0</v>
      </c>
      <c r="O27" s="268"/>
      <c r="P27" s="11" t="s">
        <v>15</v>
      </c>
    </row>
    <row r="28" spans="1:16" ht="22" customHeight="1" x14ac:dyDescent="0.2">
      <c r="A28" s="336"/>
      <c r="B28" s="337"/>
      <c r="C28" s="355"/>
      <c r="D28" s="264">
        <f>事業計画書!D28</f>
        <v>0</v>
      </c>
      <c r="E28" s="261"/>
      <c r="F28" s="261"/>
      <c r="G28" s="261">
        <f>事業計画書!G28</f>
        <v>0</v>
      </c>
      <c r="H28" s="261"/>
      <c r="I28" s="261"/>
      <c r="J28" s="97" t="s">
        <v>89</v>
      </c>
      <c r="K28" s="261">
        <f>事業計画書!K28</f>
        <v>0</v>
      </c>
      <c r="L28" s="261"/>
      <c r="M28" s="261"/>
      <c r="N28" s="267">
        <f>事業計画書!N28</f>
        <v>0</v>
      </c>
      <c r="O28" s="268"/>
      <c r="P28" s="11" t="s">
        <v>15</v>
      </c>
    </row>
    <row r="29" spans="1:16" ht="22" customHeight="1" x14ac:dyDescent="0.2">
      <c r="A29" s="336"/>
      <c r="B29" s="337"/>
      <c r="C29" s="355"/>
      <c r="D29" s="264">
        <f>事業計画書!D29</f>
        <v>0</v>
      </c>
      <c r="E29" s="261"/>
      <c r="F29" s="261"/>
      <c r="G29" s="261">
        <f>事業計画書!G29</f>
        <v>0</v>
      </c>
      <c r="H29" s="261"/>
      <c r="I29" s="261"/>
      <c r="J29" s="97" t="s">
        <v>23</v>
      </c>
      <c r="K29" s="261">
        <f>事業計画書!K29</f>
        <v>0</v>
      </c>
      <c r="L29" s="261"/>
      <c r="M29" s="261"/>
      <c r="N29" s="267">
        <f>事業計画書!N29</f>
        <v>0</v>
      </c>
      <c r="O29" s="268"/>
      <c r="P29" s="11" t="s">
        <v>15</v>
      </c>
    </row>
    <row r="30" spans="1:16" ht="22" customHeight="1" x14ac:dyDescent="0.2">
      <c r="A30" s="336"/>
      <c r="B30" s="337"/>
      <c r="C30" s="355"/>
      <c r="D30" s="264">
        <f>事業計画書!D30</f>
        <v>0</v>
      </c>
      <c r="E30" s="261"/>
      <c r="F30" s="261"/>
      <c r="G30" s="261">
        <f>事業計画書!G30</f>
        <v>0</v>
      </c>
      <c r="H30" s="261"/>
      <c r="I30" s="261"/>
      <c r="J30" s="97" t="s">
        <v>23</v>
      </c>
      <c r="K30" s="261">
        <f>事業計画書!K30</f>
        <v>0</v>
      </c>
      <c r="L30" s="261"/>
      <c r="M30" s="261"/>
      <c r="N30" s="267">
        <f>事業計画書!N30</f>
        <v>0</v>
      </c>
      <c r="O30" s="268"/>
      <c r="P30" s="11" t="s">
        <v>15</v>
      </c>
    </row>
    <row r="31" spans="1:16" ht="22" customHeight="1" x14ac:dyDescent="0.2">
      <c r="A31" s="336"/>
      <c r="B31" s="337"/>
      <c r="C31" s="355"/>
      <c r="D31" s="264">
        <f>事業計画書!D31</f>
        <v>0</v>
      </c>
      <c r="E31" s="261"/>
      <c r="F31" s="261"/>
      <c r="G31" s="261">
        <f>事業計画書!G31</f>
        <v>0</v>
      </c>
      <c r="H31" s="261"/>
      <c r="I31" s="261"/>
      <c r="J31" s="97" t="s">
        <v>23</v>
      </c>
      <c r="K31" s="261">
        <f>事業計画書!K31</f>
        <v>0</v>
      </c>
      <c r="L31" s="261"/>
      <c r="M31" s="261"/>
      <c r="N31" s="267">
        <f>事業計画書!N31</f>
        <v>0</v>
      </c>
      <c r="O31" s="268"/>
      <c r="P31" s="11" t="s">
        <v>15</v>
      </c>
    </row>
    <row r="32" spans="1:16" ht="22" customHeight="1" x14ac:dyDescent="0.2">
      <c r="A32" s="336"/>
      <c r="B32" s="337"/>
      <c r="C32" s="355"/>
      <c r="D32" s="263" t="s">
        <v>48</v>
      </c>
      <c r="E32" s="263"/>
      <c r="F32" s="263"/>
      <c r="G32" s="263"/>
      <c r="H32" s="263"/>
      <c r="I32" s="263"/>
      <c r="J32" s="263"/>
      <c r="K32" s="263"/>
      <c r="L32" s="263"/>
      <c r="M32" s="353"/>
      <c r="N32" s="267">
        <f>事業計画書!N32</f>
        <v>0</v>
      </c>
      <c r="O32" s="268"/>
      <c r="P32" s="11" t="s">
        <v>15</v>
      </c>
    </row>
    <row r="33" spans="1:16" ht="22" customHeight="1" x14ac:dyDescent="0.2">
      <c r="A33" s="336"/>
      <c r="B33" s="337"/>
      <c r="C33" s="355"/>
      <c r="D33" s="263" t="s">
        <v>19</v>
      </c>
      <c r="E33" s="263"/>
      <c r="F33" s="263"/>
      <c r="G33" s="263"/>
      <c r="H33" s="263"/>
      <c r="I33" s="256">
        <f>事業計画書!I33</f>
        <v>0</v>
      </c>
      <c r="J33" s="257"/>
      <c r="K33" s="99" t="s">
        <v>15</v>
      </c>
      <c r="L33" s="262" t="s">
        <v>20</v>
      </c>
      <c r="M33" s="263"/>
      <c r="N33" s="353"/>
      <c r="O33" s="100">
        <f>事業計画書!O33</f>
        <v>0</v>
      </c>
      <c r="P33" s="11" t="s">
        <v>26</v>
      </c>
    </row>
    <row r="34" spans="1:16" ht="22" customHeight="1" x14ac:dyDescent="0.2">
      <c r="A34" s="336"/>
      <c r="B34" s="337"/>
      <c r="C34" s="355"/>
      <c r="D34" s="290" t="s">
        <v>49</v>
      </c>
      <c r="E34" s="290"/>
      <c r="F34" s="290"/>
      <c r="G34" s="290"/>
      <c r="H34" s="290"/>
      <c r="I34" s="290"/>
      <c r="J34" s="290"/>
      <c r="K34" s="290"/>
      <c r="L34" s="290"/>
      <c r="M34" s="291"/>
      <c r="N34" s="286">
        <f>事業計画書!N34</f>
        <v>0</v>
      </c>
      <c r="O34" s="286"/>
      <c r="P34" s="11" t="s">
        <v>15</v>
      </c>
    </row>
    <row r="35" spans="1:16" ht="22" customHeight="1" x14ac:dyDescent="0.2">
      <c r="A35" s="336"/>
      <c r="B35" s="337"/>
      <c r="C35" s="355"/>
      <c r="D35" s="290" t="s">
        <v>40</v>
      </c>
      <c r="E35" s="290"/>
      <c r="F35" s="290"/>
      <c r="G35" s="290"/>
      <c r="H35" s="290"/>
      <c r="I35" s="290"/>
      <c r="J35" s="290"/>
      <c r="K35" s="290"/>
      <c r="L35" s="290"/>
      <c r="M35" s="291"/>
      <c r="N35" s="286">
        <f>事業計画書!N35</f>
        <v>0</v>
      </c>
      <c r="O35" s="286"/>
      <c r="P35" s="11" t="s">
        <v>17</v>
      </c>
    </row>
    <row r="36" spans="1:16" ht="22" customHeight="1" x14ac:dyDescent="0.2">
      <c r="A36" s="336"/>
      <c r="B36" s="337"/>
      <c r="C36" s="355"/>
      <c r="D36" s="324" t="s">
        <v>50</v>
      </c>
      <c r="E36" s="324"/>
      <c r="F36" s="324"/>
      <c r="G36" s="324"/>
      <c r="H36" s="324"/>
      <c r="I36" s="324"/>
      <c r="J36" s="324"/>
      <c r="K36" s="324"/>
      <c r="L36" s="324"/>
      <c r="M36" s="325"/>
      <c r="N36" s="286">
        <f>事業計画書!N36</f>
        <v>0</v>
      </c>
      <c r="O36" s="286"/>
      <c r="P36" s="18" t="s">
        <v>15</v>
      </c>
    </row>
    <row r="37" spans="1:16" ht="22" customHeight="1" thickBot="1" x14ac:dyDescent="0.25">
      <c r="A37" s="336"/>
      <c r="B37" s="337"/>
      <c r="C37" s="355"/>
      <c r="D37" s="324" t="s">
        <v>51</v>
      </c>
      <c r="E37" s="324"/>
      <c r="F37" s="324"/>
      <c r="G37" s="324"/>
      <c r="H37" s="324"/>
      <c r="I37" s="324"/>
      <c r="J37" s="324"/>
      <c r="K37" s="324"/>
      <c r="L37" s="324"/>
      <c r="M37" s="325"/>
      <c r="N37" s="322">
        <f>事業計画書!N37</f>
        <v>0</v>
      </c>
      <c r="O37" s="322"/>
      <c r="P37" s="18" t="s">
        <v>15</v>
      </c>
    </row>
    <row r="38" spans="1:16" ht="27.65" customHeight="1" thickBot="1" x14ac:dyDescent="0.25">
      <c r="A38" s="336"/>
      <c r="B38" s="337"/>
      <c r="C38" s="355"/>
      <c r="D38" s="328" t="s">
        <v>52</v>
      </c>
      <c r="E38" s="328"/>
      <c r="F38" s="328"/>
      <c r="G38" s="328"/>
      <c r="H38" s="328"/>
      <c r="I38" s="328"/>
      <c r="J38" s="328"/>
      <c r="K38" s="328"/>
      <c r="L38" s="328"/>
      <c r="M38" s="329"/>
      <c r="N38" s="349">
        <f>事業計画書!N38</f>
        <v>0</v>
      </c>
      <c r="O38" s="350"/>
      <c r="P38" s="23" t="s">
        <v>15</v>
      </c>
    </row>
    <row r="39" spans="1:16" ht="27.65" customHeight="1" thickBot="1" x14ac:dyDescent="0.25">
      <c r="A39" s="336"/>
      <c r="B39" s="337"/>
      <c r="C39" s="355"/>
      <c r="D39" s="328" t="s">
        <v>88</v>
      </c>
      <c r="E39" s="328"/>
      <c r="F39" s="328"/>
      <c r="G39" s="328"/>
      <c r="H39" s="328"/>
      <c r="I39" s="328"/>
      <c r="J39" s="328"/>
      <c r="K39" s="328"/>
      <c r="L39" s="328"/>
      <c r="M39" s="329"/>
      <c r="N39" s="349">
        <f>事業計画書!N39</f>
        <v>0</v>
      </c>
      <c r="O39" s="350"/>
      <c r="P39" s="23" t="s">
        <v>15</v>
      </c>
    </row>
    <row r="40" spans="1:16" ht="30" customHeight="1" thickBot="1" x14ac:dyDescent="0.25">
      <c r="A40" s="338"/>
      <c r="B40" s="339"/>
      <c r="C40" s="356"/>
      <c r="D40" s="331" t="s">
        <v>46</v>
      </c>
      <c r="E40" s="331"/>
      <c r="F40" s="331"/>
      <c r="G40" s="331"/>
      <c r="H40" s="331"/>
      <c r="I40" s="331"/>
      <c r="J40" s="331"/>
      <c r="K40" s="331"/>
      <c r="L40" s="331"/>
      <c r="M40" s="332"/>
      <c r="N40" s="351">
        <f>事業計画書!N40</f>
        <v>0</v>
      </c>
      <c r="O40" s="352"/>
      <c r="P40" s="22" t="s">
        <v>15</v>
      </c>
    </row>
    <row r="41" spans="1:16" ht="20.149999999999999" customHeight="1" x14ac:dyDescent="0.2">
      <c r="A41" s="7" t="s">
        <v>3</v>
      </c>
      <c r="B41" s="320" t="s">
        <v>33</v>
      </c>
      <c r="C41" s="320"/>
      <c r="D41" s="321"/>
      <c r="E41" s="321"/>
      <c r="F41" s="321"/>
      <c r="G41" s="321"/>
      <c r="H41" s="321"/>
      <c r="I41" s="321"/>
      <c r="J41" s="321"/>
      <c r="K41" s="321"/>
      <c r="L41" s="321"/>
      <c r="M41" s="321"/>
      <c r="N41" s="321"/>
      <c r="O41" s="321"/>
      <c r="P41" s="321"/>
    </row>
    <row r="42" spans="1:16" ht="28" customHeight="1" x14ac:dyDescent="0.2">
      <c r="A42" s="7" t="s">
        <v>31</v>
      </c>
      <c r="B42" s="319" t="s">
        <v>18</v>
      </c>
      <c r="C42" s="319"/>
      <c r="D42" s="319"/>
      <c r="E42" s="319"/>
      <c r="F42" s="319"/>
      <c r="G42" s="319"/>
      <c r="H42" s="319"/>
      <c r="I42" s="319"/>
      <c r="J42" s="319"/>
      <c r="K42" s="319"/>
      <c r="L42" s="319"/>
      <c r="M42" s="319"/>
      <c r="N42" s="319"/>
      <c r="O42" s="319"/>
      <c r="P42" s="319"/>
    </row>
    <row r="43" spans="1:16" ht="28" customHeight="1" x14ac:dyDescent="0.2">
      <c r="A43" s="7" t="s">
        <v>32</v>
      </c>
      <c r="B43" s="300" t="s">
        <v>246</v>
      </c>
      <c r="C43" s="300"/>
      <c r="D43" s="300"/>
      <c r="E43" s="300"/>
      <c r="F43" s="300"/>
      <c r="G43" s="300"/>
      <c r="H43" s="300"/>
      <c r="I43" s="300"/>
      <c r="J43" s="300"/>
      <c r="K43" s="300"/>
      <c r="L43" s="300"/>
      <c r="M43" s="300"/>
      <c r="N43" s="300"/>
      <c r="O43" s="300"/>
      <c r="P43" s="300"/>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A1:P1"/>
    <mergeCell ref="A2:P2"/>
    <mergeCell ref="A3:C22"/>
    <mergeCell ref="E3:H3"/>
    <mergeCell ref="I3:P3"/>
    <mergeCell ref="E4:H4"/>
    <mergeCell ref="I4:P4"/>
    <mergeCell ref="E5:H5"/>
    <mergeCell ref="D6:D7"/>
    <mergeCell ref="E6:F7"/>
    <mergeCell ref="E19:P19"/>
    <mergeCell ref="G6:H6"/>
    <mergeCell ref="G7:H7"/>
    <mergeCell ref="E8:H8"/>
    <mergeCell ref="E9:H9"/>
    <mergeCell ref="I9:P9"/>
    <mergeCell ref="E10:H10"/>
    <mergeCell ref="E11:P13"/>
    <mergeCell ref="E14:H14"/>
    <mergeCell ref="I14:P14"/>
    <mergeCell ref="E15:M15"/>
    <mergeCell ref="E16:P18"/>
    <mergeCell ref="E20:P22"/>
    <mergeCell ref="A23:C40"/>
    <mergeCell ref="I23:J23"/>
    <mergeCell ref="N23:O23"/>
    <mergeCell ref="E24:F24"/>
    <mergeCell ref="I24:J24"/>
    <mergeCell ref="N24:O24"/>
    <mergeCell ref="E25:P25"/>
    <mergeCell ref="D26:F26"/>
    <mergeCell ref="G26:I26"/>
    <mergeCell ref="K26:M26"/>
    <mergeCell ref="N26:P26"/>
    <mergeCell ref="D27:F27"/>
    <mergeCell ref="G27:I27"/>
    <mergeCell ref="K27:M27"/>
    <mergeCell ref="N27:O27"/>
    <mergeCell ref="D28:F28"/>
    <mergeCell ref="G28:I28"/>
    <mergeCell ref="K28:M28"/>
    <mergeCell ref="N28:O28"/>
    <mergeCell ref="D29:F29"/>
    <mergeCell ref="G29:I29"/>
    <mergeCell ref="K29:M29"/>
    <mergeCell ref="N29:O29"/>
    <mergeCell ref="D34:M34"/>
    <mergeCell ref="N34:O34"/>
    <mergeCell ref="D30:F30"/>
    <mergeCell ref="G30:I30"/>
    <mergeCell ref="K30:M30"/>
    <mergeCell ref="N30:O30"/>
    <mergeCell ref="D31:F31"/>
    <mergeCell ref="G31:I31"/>
    <mergeCell ref="K31:M31"/>
    <mergeCell ref="N31:O31"/>
    <mergeCell ref="D32:M32"/>
    <mergeCell ref="N32:O32"/>
    <mergeCell ref="D33:H33"/>
    <mergeCell ref="I33:J33"/>
    <mergeCell ref="L33:N33"/>
    <mergeCell ref="D35:M35"/>
    <mergeCell ref="N35:O35"/>
    <mergeCell ref="D36:M36"/>
    <mergeCell ref="N36:O36"/>
    <mergeCell ref="D37:M37"/>
    <mergeCell ref="N37:O37"/>
    <mergeCell ref="B41:P41"/>
    <mergeCell ref="B42:P42"/>
    <mergeCell ref="B43:P43"/>
    <mergeCell ref="D38:M38"/>
    <mergeCell ref="N38:O38"/>
    <mergeCell ref="D39:M39"/>
    <mergeCell ref="N39:O39"/>
    <mergeCell ref="D40:M40"/>
    <mergeCell ref="N40:O40"/>
  </mergeCells>
  <phoneticPr fontId="1"/>
  <dataValidations count="1">
    <dataValidation imeMode="off" allowBlank="1" showInputMessage="1" showErrorMessage="1" sqref="N23:N24 O33 K6:K7 O5:O8 J41 J5:J8 N27:O32 M6:M7 N34:N40" xr:uid="{6C21F65B-C884-4B42-B11F-D0ECC8FB2DCC}"/>
  </dataValidations>
  <pageMargins left="0.70866141732283472" right="0.11811023622047245" top="0.35433070866141736" bottom="0.35433070866141736"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5FA8-808A-44EF-A688-235EB39AFA9B}">
  <sheetPr>
    <tabColor rgb="FFFF5050"/>
  </sheetPr>
  <dimension ref="A1:R543"/>
  <sheetViews>
    <sheetView showZeros="0" view="pageBreakPreview" topLeftCell="A11" zoomScaleNormal="100" zoomScaleSheetLayoutView="100" workbookViewId="0">
      <selection activeCell="J31" sqref="J31"/>
    </sheetView>
  </sheetViews>
  <sheetFormatPr defaultColWidth="9" defaultRowHeight="13" x14ac:dyDescent="0.2"/>
  <cols>
    <col min="1" max="3" width="5.6328125" style="1" customWidth="1"/>
    <col min="4" max="4" width="6.6328125" style="2" customWidth="1"/>
    <col min="5" max="16" width="5.6328125" style="1" customWidth="1"/>
    <col min="17" max="17" width="5.08984375" style="1" customWidth="1"/>
    <col min="18" max="204" width="5.6328125" style="1" customWidth="1"/>
    <col min="205" max="16384" width="9" style="1"/>
  </cols>
  <sheetData>
    <row r="1" spans="1:18" ht="15" customHeight="1" x14ac:dyDescent="0.2">
      <c r="A1" s="294" t="s">
        <v>53</v>
      </c>
      <c r="B1" s="294"/>
      <c r="C1" s="294"/>
      <c r="D1" s="294"/>
      <c r="E1" s="294"/>
      <c r="F1" s="294"/>
      <c r="G1" s="294"/>
      <c r="H1" s="294"/>
      <c r="I1" s="294"/>
      <c r="J1" s="294"/>
      <c r="K1" s="294"/>
      <c r="L1" s="294"/>
      <c r="M1" s="294"/>
      <c r="N1" s="294"/>
      <c r="O1" s="294"/>
      <c r="P1" s="294"/>
      <c r="Q1" s="154" t="s">
        <v>320</v>
      </c>
    </row>
    <row r="2" spans="1:18" ht="20.149999999999999" customHeight="1" thickBot="1" x14ac:dyDescent="0.25">
      <c r="A2" s="305" t="s">
        <v>292</v>
      </c>
      <c r="B2" s="305"/>
      <c r="C2" s="305"/>
      <c r="D2" s="305"/>
      <c r="E2" s="305"/>
      <c r="F2" s="305"/>
      <c r="G2" s="305"/>
      <c r="H2" s="305"/>
      <c r="I2" s="305"/>
      <c r="J2" s="305"/>
      <c r="K2" s="305"/>
      <c r="L2" s="305"/>
      <c r="M2" s="305"/>
      <c r="N2" s="305"/>
      <c r="O2" s="305"/>
      <c r="P2" s="305"/>
    </row>
    <row r="3" spans="1:18" ht="22" customHeight="1" thickBot="1" x14ac:dyDescent="0.25">
      <c r="A3" s="296" t="s">
        <v>34</v>
      </c>
      <c r="B3" s="297"/>
      <c r="C3" s="298"/>
      <c r="D3" s="10" t="s">
        <v>0</v>
      </c>
      <c r="E3" s="306" t="s">
        <v>25</v>
      </c>
      <c r="F3" s="306"/>
      <c r="G3" s="306"/>
      <c r="H3" s="307"/>
      <c r="I3" s="311">
        <f>事業計画書!I3</f>
        <v>0</v>
      </c>
      <c r="J3" s="312"/>
      <c r="K3" s="312"/>
      <c r="L3" s="312"/>
      <c r="M3" s="312"/>
      <c r="N3" s="312"/>
      <c r="O3" s="312"/>
      <c r="P3" s="313"/>
      <c r="Q3" s="115"/>
    </row>
    <row r="4" spans="1:18" ht="22" customHeight="1" x14ac:dyDescent="0.2">
      <c r="A4" s="299"/>
      <c r="B4" s="300"/>
      <c r="C4" s="301"/>
      <c r="D4" s="9" t="s">
        <v>16</v>
      </c>
      <c r="E4" s="277" t="s">
        <v>4</v>
      </c>
      <c r="F4" s="277"/>
      <c r="G4" s="277"/>
      <c r="H4" s="278"/>
      <c r="I4" s="311">
        <f>事業計画書!I4</f>
        <v>0</v>
      </c>
      <c r="J4" s="312"/>
      <c r="K4" s="312"/>
      <c r="L4" s="312"/>
      <c r="M4" s="312"/>
      <c r="N4" s="312"/>
      <c r="O4" s="312"/>
      <c r="P4" s="313"/>
    </row>
    <row r="5" spans="1:18" ht="22" customHeight="1" x14ac:dyDescent="0.2">
      <c r="A5" s="299"/>
      <c r="B5" s="300"/>
      <c r="C5" s="301"/>
      <c r="D5" s="9" t="s">
        <v>28</v>
      </c>
      <c r="E5" s="277" t="s">
        <v>5</v>
      </c>
      <c r="F5" s="277"/>
      <c r="G5" s="277"/>
      <c r="H5" s="278"/>
      <c r="I5" s="98" t="s">
        <v>27</v>
      </c>
      <c r="J5" s="102">
        <f>事業計画書!J5</f>
        <v>0</v>
      </c>
      <c r="K5" s="99" t="s">
        <v>6</v>
      </c>
      <c r="L5" s="99">
        <f>事業計画書!L5</f>
        <v>0</v>
      </c>
      <c r="M5" s="99" t="s">
        <v>7</v>
      </c>
      <c r="N5" s="99">
        <f>事業計画書!N5</f>
        <v>0</v>
      </c>
      <c r="O5" s="99" t="s">
        <v>41</v>
      </c>
      <c r="P5" s="101"/>
    </row>
    <row r="6" spans="1:18" ht="22" customHeight="1" x14ac:dyDescent="0.2">
      <c r="A6" s="299"/>
      <c r="B6" s="300"/>
      <c r="C6" s="301"/>
      <c r="D6" s="280" t="s">
        <v>1</v>
      </c>
      <c r="E6" s="269" t="s">
        <v>35</v>
      </c>
      <c r="F6" s="269"/>
      <c r="G6" s="269" t="s">
        <v>36</v>
      </c>
      <c r="H6" s="270"/>
      <c r="I6" s="24" t="s">
        <v>27</v>
      </c>
      <c r="J6" s="104">
        <f>事業計画書!J6</f>
        <v>0</v>
      </c>
      <c r="K6" s="25" t="s">
        <v>6</v>
      </c>
      <c r="L6" s="105">
        <f>事業計画書!L6</f>
        <v>0</v>
      </c>
      <c r="M6" s="16" t="s">
        <v>42</v>
      </c>
      <c r="N6" s="105">
        <f>事業計画書!N6</f>
        <v>0</v>
      </c>
      <c r="O6" s="16" t="s">
        <v>41</v>
      </c>
      <c r="P6" s="18" t="s">
        <v>43</v>
      </c>
      <c r="R6" s="154" t="s">
        <v>271</v>
      </c>
    </row>
    <row r="7" spans="1:18" ht="22" customHeight="1" x14ac:dyDescent="0.2">
      <c r="A7" s="299"/>
      <c r="B7" s="300"/>
      <c r="C7" s="301"/>
      <c r="D7" s="281"/>
      <c r="E7" s="271"/>
      <c r="F7" s="271"/>
      <c r="G7" s="271" t="s">
        <v>37</v>
      </c>
      <c r="H7" s="272"/>
      <c r="I7" s="6" t="s">
        <v>27</v>
      </c>
      <c r="J7" s="108">
        <f>事業計画書!J7</f>
        <v>0</v>
      </c>
      <c r="K7" s="108" t="s">
        <v>6</v>
      </c>
      <c r="L7" s="109">
        <f>事業計画書!L7</f>
        <v>0</v>
      </c>
      <c r="M7" s="109" t="s">
        <v>42</v>
      </c>
      <c r="N7" s="109">
        <f>事業計画書!N7</f>
        <v>0</v>
      </c>
      <c r="O7" s="17" t="s">
        <v>41</v>
      </c>
      <c r="P7" s="19" t="s">
        <v>44</v>
      </c>
    </row>
    <row r="8" spans="1:18" ht="22" customHeight="1" x14ac:dyDescent="0.2">
      <c r="A8" s="299"/>
      <c r="B8" s="300"/>
      <c r="C8" s="301"/>
      <c r="D8" s="3" t="s">
        <v>29</v>
      </c>
      <c r="E8" s="269" t="s">
        <v>8</v>
      </c>
      <c r="F8" s="269"/>
      <c r="G8" s="269"/>
      <c r="H8" s="270"/>
      <c r="I8" s="15" t="s">
        <v>27</v>
      </c>
      <c r="J8" s="102">
        <f>事業計画書!J8</f>
        <v>0</v>
      </c>
      <c r="K8" s="99" t="s">
        <v>6</v>
      </c>
      <c r="L8" s="99">
        <f>事業計画書!L8</f>
        <v>0</v>
      </c>
      <c r="M8" s="99" t="s">
        <v>7</v>
      </c>
      <c r="N8" s="99">
        <f>事業計画書!N8</f>
        <v>0</v>
      </c>
      <c r="O8" s="13" t="s">
        <v>41</v>
      </c>
      <c r="P8" s="11"/>
    </row>
    <row r="9" spans="1:18" ht="22" customHeight="1" x14ac:dyDescent="0.2">
      <c r="A9" s="299"/>
      <c r="B9" s="300"/>
      <c r="C9" s="301"/>
      <c r="D9" s="9" t="s">
        <v>2</v>
      </c>
      <c r="E9" s="277" t="s">
        <v>21</v>
      </c>
      <c r="F9" s="277"/>
      <c r="G9" s="277"/>
      <c r="H9" s="278"/>
      <c r="I9" s="262">
        <f>事業計画書!I9</f>
        <v>0</v>
      </c>
      <c r="J9" s="263"/>
      <c r="K9" s="263"/>
      <c r="L9" s="263"/>
      <c r="M9" s="263"/>
      <c r="N9" s="263"/>
      <c r="O9" s="263"/>
      <c r="P9" s="279"/>
    </row>
    <row r="10" spans="1:18" ht="22" customHeight="1" x14ac:dyDescent="0.2">
      <c r="A10" s="299"/>
      <c r="B10" s="300"/>
      <c r="C10" s="301"/>
      <c r="D10" s="3" t="s">
        <v>10</v>
      </c>
      <c r="E10" s="269" t="s">
        <v>9</v>
      </c>
      <c r="F10" s="269"/>
      <c r="G10" s="269"/>
      <c r="H10" s="269"/>
      <c r="I10" s="4"/>
      <c r="J10" s="4"/>
      <c r="K10" s="4"/>
      <c r="L10" s="4"/>
      <c r="M10" s="4"/>
      <c r="N10" s="4"/>
      <c r="O10" s="4"/>
      <c r="P10" s="12"/>
    </row>
    <row r="11" spans="1:18" ht="22" customHeight="1" x14ac:dyDescent="0.2">
      <c r="A11" s="299"/>
      <c r="B11" s="300"/>
      <c r="C11" s="301"/>
      <c r="D11" s="5"/>
      <c r="E11" s="252"/>
      <c r="F11" s="252"/>
      <c r="G11" s="252"/>
      <c r="H11" s="252"/>
      <c r="I11" s="252"/>
      <c r="J11" s="252"/>
      <c r="K11" s="252"/>
      <c r="L11" s="252"/>
      <c r="M11" s="252"/>
      <c r="N11" s="252"/>
      <c r="O11" s="252"/>
      <c r="P11" s="253"/>
    </row>
    <row r="12" spans="1:18" ht="22" customHeight="1" x14ac:dyDescent="0.2">
      <c r="A12" s="299"/>
      <c r="B12" s="300"/>
      <c r="C12" s="301"/>
      <c r="D12" s="5"/>
      <c r="E12" s="252"/>
      <c r="F12" s="252"/>
      <c r="G12" s="252"/>
      <c r="H12" s="252"/>
      <c r="I12" s="252"/>
      <c r="J12" s="252"/>
      <c r="K12" s="252"/>
      <c r="L12" s="252"/>
      <c r="M12" s="252"/>
      <c r="N12" s="252"/>
      <c r="O12" s="252"/>
      <c r="P12" s="253"/>
    </row>
    <row r="13" spans="1:18" ht="22" customHeight="1" x14ac:dyDescent="0.2">
      <c r="A13" s="299"/>
      <c r="B13" s="300"/>
      <c r="C13" s="301"/>
      <c r="D13" s="6"/>
      <c r="E13" s="275"/>
      <c r="F13" s="275"/>
      <c r="G13" s="275"/>
      <c r="H13" s="275"/>
      <c r="I13" s="275"/>
      <c r="J13" s="275"/>
      <c r="K13" s="275"/>
      <c r="L13" s="275"/>
      <c r="M13" s="275"/>
      <c r="N13" s="275"/>
      <c r="O13" s="275"/>
      <c r="P13" s="276"/>
    </row>
    <row r="14" spans="1:18" ht="22" customHeight="1" x14ac:dyDescent="0.2">
      <c r="A14" s="299"/>
      <c r="B14" s="300"/>
      <c r="C14" s="301"/>
      <c r="D14" s="9" t="s">
        <v>30</v>
      </c>
      <c r="E14" s="277" t="s">
        <v>12</v>
      </c>
      <c r="F14" s="277"/>
      <c r="G14" s="277"/>
      <c r="H14" s="278"/>
      <c r="I14" s="273"/>
      <c r="J14" s="273"/>
      <c r="K14" s="273"/>
      <c r="L14" s="273"/>
      <c r="M14" s="273"/>
      <c r="N14" s="273"/>
      <c r="O14" s="273"/>
      <c r="P14" s="274"/>
    </row>
    <row r="15" spans="1:18" ht="22" customHeight="1" x14ac:dyDescent="0.2">
      <c r="A15" s="299"/>
      <c r="B15" s="300"/>
      <c r="C15" s="301"/>
      <c r="D15" s="3" t="s">
        <v>11</v>
      </c>
      <c r="E15" s="310" t="s">
        <v>80</v>
      </c>
      <c r="F15" s="310"/>
      <c r="G15" s="310"/>
      <c r="H15" s="310"/>
      <c r="I15" s="310"/>
      <c r="J15" s="310"/>
      <c r="K15" s="310"/>
      <c r="L15" s="310"/>
      <c r="M15" s="310"/>
      <c r="N15" s="4"/>
      <c r="O15" s="4"/>
      <c r="P15" s="12"/>
    </row>
    <row r="16" spans="1:18" ht="22" customHeight="1" x14ac:dyDescent="0.2">
      <c r="A16" s="299"/>
      <c r="B16" s="300"/>
      <c r="C16" s="301"/>
      <c r="D16" s="5"/>
      <c r="E16" s="252"/>
      <c r="F16" s="252"/>
      <c r="G16" s="252"/>
      <c r="H16" s="252"/>
      <c r="I16" s="252"/>
      <c r="J16" s="252"/>
      <c r="K16" s="252"/>
      <c r="L16" s="252"/>
      <c r="M16" s="252"/>
      <c r="N16" s="252"/>
      <c r="O16" s="252"/>
      <c r="P16" s="253"/>
    </row>
    <row r="17" spans="1:17" ht="22" customHeight="1" x14ac:dyDescent="0.2">
      <c r="A17" s="299"/>
      <c r="B17" s="300"/>
      <c r="C17" s="301"/>
      <c r="D17" s="5"/>
      <c r="E17" s="252"/>
      <c r="F17" s="252"/>
      <c r="G17" s="252"/>
      <c r="H17" s="252"/>
      <c r="I17" s="252"/>
      <c r="J17" s="252"/>
      <c r="K17" s="252"/>
      <c r="L17" s="252"/>
      <c r="M17" s="252"/>
      <c r="N17" s="252"/>
      <c r="O17" s="252"/>
      <c r="P17" s="253"/>
    </row>
    <row r="18" spans="1:17" ht="22" customHeight="1" x14ac:dyDescent="0.2">
      <c r="A18" s="299"/>
      <c r="B18" s="300"/>
      <c r="C18" s="301"/>
      <c r="D18" s="6"/>
      <c r="E18" s="275"/>
      <c r="F18" s="275"/>
      <c r="G18" s="275"/>
      <c r="H18" s="275"/>
      <c r="I18" s="275"/>
      <c r="J18" s="275"/>
      <c r="K18" s="275"/>
      <c r="L18" s="275"/>
      <c r="M18" s="275"/>
      <c r="N18" s="275"/>
      <c r="O18" s="275"/>
      <c r="P18" s="276"/>
    </row>
    <row r="19" spans="1:17" ht="22" customHeight="1" x14ac:dyDescent="0.2">
      <c r="A19" s="299"/>
      <c r="B19" s="300"/>
      <c r="C19" s="301"/>
      <c r="D19" s="3" t="s">
        <v>45</v>
      </c>
      <c r="E19" s="308" t="s">
        <v>81</v>
      </c>
      <c r="F19" s="308"/>
      <c r="G19" s="308"/>
      <c r="H19" s="308"/>
      <c r="I19" s="308"/>
      <c r="J19" s="308"/>
      <c r="K19" s="308"/>
      <c r="L19" s="308"/>
      <c r="M19" s="308"/>
      <c r="N19" s="308"/>
      <c r="O19" s="308"/>
      <c r="P19" s="309"/>
    </row>
    <row r="20" spans="1:17" ht="22" customHeight="1" x14ac:dyDescent="0.2">
      <c r="A20" s="299"/>
      <c r="B20" s="300"/>
      <c r="C20" s="301"/>
      <c r="D20" s="5"/>
      <c r="E20" s="252"/>
      <c r="F20" s="252"/>
      <c r="G20" s="252"/>
      <c r="H20" s="252"/>
      <c r="I20" s="252"/>
      <c r="J20" s="252"/>
      <c r="K20" s="252"/>
      <c r="L20" s="252"/>
      <c r="M20" s="252"/>
      <c r="N20" s="252"/>
      <c r="O20" s="252"/>
      <c r="P20" s="253"/>
    </row>
    <row r="21" spans="1:17" ht="22" customHeight="1" x14ac:dyDescent="0.2">
      <c r="A21" s="299"/>
      <c r="B21" s="300"/>
      <c r="C21" s="301"/>
      <c r="D21" s="5"/>
      <c r="E21" s="252"/>
      <c r="F21" s="252"/>
      <c r="G21" s="252"/>
      <c r="H21" s="252"/>
      <c r="I21" s="252"/>
      <c r="J21" s="252"/>
      <c r="K21" s="252"/>
      <c r="L21" s="252"/>
      <c r="M21" s="252"/>
      <c r="N21" s="252"/>
      <c r="O21" s="252"/>
      <c r="P21" s="253"/>
    </row>
    <row r="22" spans="1:17" ht="22" customHeight="1" thickBot="1" x14ac:dyDescent="0.25">
      <c r="A22" s="302"/>
      <c r="B22" s="303"/>
      <c r="C22" s="304"/>
      <c r="D22" s="20"/>
      <c r="E22" s="254"/>
      <c r="F22" s="254"/>
      <c r="G22" s="254"/>
      <c r="H22" s="254"/>
      <c r="I22" s="254"/>
      <c r="J22" s="254"/>
      <c r="K22" s="254"/>
      <c r="L22" s="254"/>
      <c r="M22" s="254"/>
      <c r="N22" s="254"/>
      <c r="O22" s="254"/>
      <c r="P22" s="255"/>
      <c r="Q22" s="154" t="s">
        <v>342</v>
      </c>
    </row>
    <row r="23" spans="1:17" ht="22" customHeight="1" x14ac:dyDescent="0.2">
      <c r="A23" s="334" t="s">
        <v>38</v>
      </c>
      <c r="B23" s="335"/>
      <c r="C23" s="335"/>
      <c r="D23" s="10" t="s">
        <v>0</v>
      </c>
      <c r="E23" s="41" t="s">
        <v>82</v>
      </c>
      <c r="F23" s="41"/>
      <c r="G23" s="41" t="s">
        <v>83</v>
      </c>
      <c r="H23" s="41"/>
      <c r="I23" s="376"/>
      <c r="J23" s="377"/>
      <c r="K23" s="41" t="s">
        <v>15</v>
      </c>
      <c r="L23" s="41" t="s">
        <v>84</v>
      </c>
      <c r="M23" s="42"/>
      <c r="N23" s="283">
        <f>ROUNDDOWN(I23*1.1,0)</f>
        <v>0</v>
      </c>
      <c r="O23" s="283"/>
      <c r="P23" s="21" t="s">
        <v>15</v>
      </c>
    </row>
    <row r="24" spans="1:17" ht="22" customHeight="1" x14ac:dyDescent="0.2">
      <c r="A24" s="336"/>
      <c r="B24" s="337"/>
      <c r="C24" s="337"/>
      <c r="D24" s="9" t="s">
        <v>16</v>
      </c>
      <c r="E24" s="282" t="s">
        <v>85</v>
      </c>
      <c r="F24" s="282"/>
      <c r="G24" s="43" t="s">
        <v>86</v>
      </c>
      <c r="H24" s="43"/>
      <c r="I24" s="378"/>
      <c r="J24" s="263"/>
      <c r="K24" s="43" t="s">
        <v>15</v>
      </c>
      <c r="L24" s="43" t="s">
        <v>87</v>
      </c>
      <c r="M24" s="44"/>
      <c r="N24" s="286">
        <f>ROUNDDOWN(I24*1.1,0)</f>
        <v>0</v>
      </c>
      <c r="O24" s="286"/>
      <c r="P24" s="11" t="s">
        <v>15</v>
      </c>
    </row>
    <row r="25" spans="1:17" ht="22" customHeight="1" x14ac:dyDescent="0.2">
      <c r="A25" s="336"/>
      <c r="B25" s="337"/>
      <c r="C25" s="337"/>
      <c r="D25" s="9" t="s">
        <v>28</v>
      </c>
      <c r="E25" s="258" t="s">
        <v>39</v>
      </c>
      <c r="F25" s="258"/>
      <c r="G25" s="258"/>
      <c r="H25" s="258"/>
      <c r="I25" s="258"/>
      <c r="J25" s="258"/>
      <c r="K25" s="258"/>
      <c r="L25" s="258"/>
      <c r="M25" s="258"/>
      <c r="N25" s="258"/>
      <c r="O25" s="258"/>
      <c r="P25" s="259"/>
    </row>
    <row r="26" spans="1:17" ht="22" customHeight="1" x14ac:dyDescent="0.2">
      <c r="A26" s="336"/>
      <c r="B26" s="337"/>
      <c r="C26" s="337"/>
      <c r="D26" s="292" t="s">
        <v>22</v>
      </c>
      <c r="E26" s="293"/>
      <c r="F26" s="293"/>
      <c r="G26" s="266" t="s">
        <v>13</v>
      </c>
      <c r="H26" s="266"/>
      <c r="I26" s="266"/>
      <c r="J26" s="8"/>
      <c r="K26" s="266" t="s">
        <v>14</v>
      </c>
      <c r="L26" s="266"/>
      <c r="M26" s="266"/>
      <c r="N26" s="266" t="s">
        <v>47</v>
      </c>
      <c r="O26" s="266"/>
      <c r="P26" s="295"/>
    </row>
    <row r="27" spans="1:17" ht="22" customHeight="1" x14ac:dyDescent="0.2">
      <c r="A27" s="336"/>
      <c r="B27" s="337"/>
      <c r="C27" s="337"/>
      <c r="D27" s="260"/>
      <c r="E27" s="261"/>
      <c r="F27" s="261"/>
      <c r="G27" s="261"/>
      <c r="H27" s="261"/>
      <c r="I27" s="261"/>
      <c r="J27" s="14" t="s">
        <v>89</v>
      </c>
      <c r="K27" s="261"/>
      <c r="L27" s="261"/>
      <c r="M27" s="261"/>
      <c r="N27" s="267"/>
      <c r="O27" s="268"/>
      <c r="P27" s="11" t="s">
        <v>15</v>
      </c>
    </row>
    <row r="28" spans="1:17" ht="22" customHeight="1" x14ac:dyDescent="0.2">
      <c r="A28" s="336"/>
      <c r="B28" s="337"/>
      <c r="C28" s="337"/>
      <c r="D28" s="260"/>
      <c r="E28" s="261"/>
      <c r="F28" s="261"/>
      <c r="G28" s="261"/>
      <c r="H28" s="261"/>
      <c r="I28" s="261"/>
      <c r="J28" s="14" t="s">
        <v>89</v>
      </c>
      <c r="K28" s="261"/>
      <c r="L28" s="261"/>
      <c r="M28" s="261"/>
      <c r="N28" s="267"/>
      <c r="O28" s="268"/>
      <c r="P28" s="11" t="s">
        <v>15</v>
      </c>
    </row>
    <row r="29" spans="1:17" ht="22" customHeight="1" x14ac:dyDescent="0.2">
      <c r="A29" s="336"/>
      <c r="B29" s="337"/>
      <c r="C29" s="337"/>
      <c r="D29" s="260"/>
      <c r="E29" s="261"/>
      <c r="F29" s="261"/>
      <c r="G29" s="261"/>
      <c r="H29" s="261"/>
      <c r="I29" s="261"/>
      <c r="J29" s="14" t="s">
        <v>89</v>
      </c>
      <c r="K29" s="261"/>
      <c r="L29" s="261"/>
      <c r="M29" s="261"/>
      <c r="N29" s="267"/>
      <c r="O29" s="268"/>
      <c r="P29" s="11" t="s">
        <v>15</v>
      </c>
    </row>
    <row r="30" spans="1:17" ht="22" customHeight="1" x14ac:dyDescent="0.2">
      <c r="A30" s="336"/>
      <c r="B30" s="337"/>
      <c r="C30" s="337"/>
      <c r="D30" s="260"/>
      <c r="E30" s="261"/>
      <c r="F30" s="261"/>
      <c r="G30" s="261"/>
      <c r="H30" s="261"/>
      <c r="I30" s="261"/>
      <c r="J30" s="14" t="s">
        <v>89</v>
      </c>
      <c r="K30" s="261"/>
      <c r="L30" s="261"/>
      <c r="M30" s="261"/>
      <c r="N30" s="267"/>
      <c r="O30" s="268"/>
      <c r="P30" s="11" t="s">
        <v>15</v>
      </c>
    </row>
    <row r="31" spans="1:17" ht="22" customHeight="1" x14ac:dyDescent="0.2">
      <c r="A31" s="336"/>
      <c r="B31" s="337"/>
      <c r="C31" s="337"/>
      <c r="D31" s="262"/>
      <c r="E31" s="263"/>
      <c r="F31" s="264"/>
      <c r="G31" s="265"/>
      <c r="H31" s="263"/>
      <c r="I31" s="264"/>
      <c r="J31" s="14" t="s">
        <v>89</v>
      </c>
      <c r="K31" s="265"/>
      <c r="L31" s="263"/>
      <c r="M31" s="264"/>
      <c r="N31" s="268"/>
      <c r="O31" s="257"/>
      <c r="P31" s="11" t="s">
        <v>15</v>
      </c>
    </row>
    <row r="32" spans="1:17" ht="22" customHeight="1" x14ac:dyDescent="0.2">
      <c r="A32" s="336"/>
      <c r="B32" s="337"/>
      <c r="C32" s="337"/>
      <c r="D32" s="289" t="s">
        <v>48</v>
      </c>
      <c r="E32" s="290"/>
      <c r="F32" s="290"/>
      <c r="G32" s="290"/>
      <c r="H32" s="290"/>
      <c r="I32" s="290"/>
      <c r="J32" s="290"/>
      <c r="K32" s="290"/>
      <c r="L32" s="290"/>
      <c r="M32" s="291"/>
      <c r="N32" s="257">
        <f>SUM(N27:O31)</f>
        <v>0</v>
      </c>
      <c r="O32" s="257"/>
      <c r="P32" s="11" t="s">
        <v>15</v>
      </c>
    </row>
    <row r="33" spans="1:16" ht="22" customHeight="1" x14ac:dyDescent="0.2">
      <c r="A33" s="336"/>
      <c r="B33" s="337"/>
      <c r="C33" s="337"/>
      <c r="D33" s="289" t="s">
        <v>19</v>
      </c>
      <c r="E33" s="290"/>
      <c r="F33" s="290"/>
      <c r="G33" s="290"/>
      <c r="H33" s="290"/>
      <c r="I33" s="256"/>
      <c r="J33" s="257"/>
      <c r="K33" s="13" t="s">
        <v>15</v>
      </c>
      <c r="L33" s="289" t="s">
        <v>20</v>
      </c>
      <c r="M33" s="290"/>
      <c r="N33" s="291"/>
      <c r="O33" s="100"/>
      <c r="P33" s="11" t="s">
        <v>26</v>
      </c>
    </row>
    <row r="34" spans="1:16" ht="22" customHeight="1" x14ac:dyDescent="0.2">
      <c r="A34" s="336"/>
      <c r="B34" s="337"/>
      <c r="C34" s="337"/>
      <c r="D34" s="289" t="s">
        <v>49</v>
      </c>
      <c r="E34" s="290"/>
      <c r="F34" s="290"/>
      <c r="G34" s="290"/>
      <c r="H34" s="290"/>
      <c r="I34" s="290"/>
      <c r="J34" s="290"/>
      <c r="K34" s="290"/>
      <c r="L34" s="290"/>
      <c r="M34" s="291"/>
      <c r="N34" s="286">
        <f>I33*O33</f>
        <v>0</v>
      </c>
      <c r="O34" s="286"/>
      <c r="P34" s="11" t="s">
        <v>15</v>
      </c>
    </row>
    <row r="35" spans="1:16" ht="22" customHeight="1" x14ac:dyDescent="0.2">
      <c r="A35" s="336"/>
      <c r="B35" s="337"/>
      <c r="C35" s="337"/>
      <c r="D35" s="289" t="s">
        <v>40</v>
      </c>
      <c r="E35" s="290"/>
      <c r="F35" s="290"/>
      <c r="G35" s="290"/>
      <c r="H35" s="290"/>
      <c r="I35" s="290"/>
      <c r="J35" s="290"/>
      <c r="K35" s="290"/>
      <c r="L35" s="290"/>
      <c r="M35" s="291"/>
      <c r="N35" s="257"/>
      <c r="O35" s="257"/>
      <c r="P35" s="11" t="s">
        <v>17</v>
      </c>
    </row>
    <row r="36" spans="1:16" ht="22" customHeight="1" x14ac:dyDescent="0.2">
      <c r="A36" s="336"/>
      <c r="B36" s="337"/>
      <c r="C36" s="337"/>
      <c r="D36" s="323" t="s">
        <v>50</v>
      </c>
      <c r="E36" s="324"/>
      <c r="F36" s="324"/>
      <c r="G36" s="324"/>
      <c r="H36" s="324"/>
      <c r="I36" s="324"/>
      <c r="J36" s="324"/>
      <c r="K36" s="324"/>
      <c r="L36" s="324"/>
      <c r="M36" s="325"/>
      <c r="N36" s="322">
        <f>(N32+N34)*N35</f>
        <v>0</v>
      </c>
      <c r="O36" s="322"/>
      <c r="P36" s="18" t="s">
        <v>15</v>
      </c>
    </row>
    <row r="37" spans="1:16" ht="22" customHeight="1" thickBot="1" x14ac:dyDescent="0.25">
      <c r="A37" s="336"/>
      <c r="B37" s="337"/>
      <c r="C37" s="337"/>
      <c r="D37" s="323" t="s">
        <v>51</v>
      </c>
      <c r="E37" s="324"/>
      <c r="F37" s="324"/>
      <c r="G37" s="324"/>
      <c r="H37" s="324"/>
      <c r="I37" s="324"/>
      <c r="J37" s="324"/>
      <c r="K37" s="324"/>
      <c r="L37" s="324"/>
      <c r="M37" s="325"/>
      <c r="N37" s="322">
        <f>ROUNDDOWN(N36/1.1,0)</f>
        <v>0</v>
      </c>
      <c r="O37" s="322"/>
      <c r="P37" s="18" t="s">
        <v>15</v>
      </c>
    </row>
    <row r="38" spans="1:16" ht="27.65" customHeight="1" thickBot="1" x14ac:dyDescent="0.25">
      <c r="A38" s="336"/>
      <c r="B38" s="337"/>
      <c r="C38" s="337"/>
      <c r="D38" s="327" t="s">
        <v>52</v>
      </c>
      <c r="E38" s="328"/>
      <c r="F38" s="328"/>
      <c r="G38" s="328"/>
      <c r="H38" s="328"/>
      <c r="I38" s="328"/>
      <c r="J38" s="328"/>
      <c r="K38" s="328"/>
      <c r="L38" s="328"/>
      <c r="M38" s="329"/>
      <c r="N38" s="318">
        <f>I23+I24+N37</f>
        <v>0</v>
      </c>
      <c r="O38" s="318"/>
      <c r="P38" s="23" t="s">
        <v>15</v>
      </c>
    </row>
    <row r="39" spans="1:16" ht="27.65" customHeight="1" thickBot="1" x14ac:dyDescent="0.25">
      <c r="A39" s="336"/>
      <c r="B39" s="337"/>
      <c r="C39" s="337"/>
      <c r="D39" s="327" t="s">
        <v>88</v>
      </c>
      <c r="E39" s="328"/>
      <c r="F39" s="328"/>
      <c r="G39" s="328"/>
      <c r="H39" s="328"/>
      <c r="I39" s="328"/>
      <c r="J39" s="328"/>
      <c r="K39" s="328"/>
      <c r="L39" s="328"/>
      <c r="M39" s="329"/>
      <c r="N39" s="317">
        <f>N23+N24+N36</f>
        <v>0</v>
      </c>
      <c r="O39" s="318"/>
      <c r="P39" s="23" t="s">
        <v>15</v>
      </c>
    </row>
    <row r="40" spans="1:16" ht="30" customHeight="1" thickBot="1" x14ac:dyDescent="0.25">
      <c r="A40" s="374"/>
      <c r="B40" s="375"/>
      <c r="C40" s="375"/>
      <c r="D40" s="330" t="s">
        <v>46</v>
      </c>
      <c r="E40" s="331"/>
      <c r="F40" s="331"/>
      <c r="G40" s="331"/>
      <c r="H40" s="331"/>
      <c r="I40" s="331"/>
      <c r="J40" s="331"/>
      <c r="K40" s="331"/>
      <c r="L40" s="331"/>
      <c r="M40" s="332"/>
      <c r="N40" s="333">
        <f>IF(N38&gt;=500000,500000,ROUNDDOWN(N38*8/10,-3))</f>
        <v>0</v>
      </c>
      <c r="O40" s="333"/>
      <c r="P40" s="22" t="s">
        <v>15</v>
      </c>
    </row>
    <row r="41" spans="1:16" ht="20.149999999999999" customHeight="1" x14ac:dyDescent="0.2">
      <c r="A41" s="143" t="s">
        <v>3</v>
      </c>
      <c r="B41" s="321" t="s">
        <v>33</v>
      </c>
      <c r="C41" s="321"/>
      <c r="D41" s="321"/>
      <c r="E41" s="321"/>
      <c r="F41" s="321"/>
      <c r="G41" s="321"/>
      <c r="H41" s="321"/>
      <c r="I41" s="321"/>
      <c r="J41" s="321"/>
      <c r="K41" s="321"/>
      <c r="L41" s="321"/>
      <c r="M41" s="321"/>
      <c r="N41" s="321"/>
      <c r="O41" s="321"/>
      <c r="P41" s="321"/>
    </row>
    <row r="42" spans="1:16" ht="28" customHeight="1" x14ac:dyDescent="0.2">
      <c r="A42" s="7" t="s">
        <v>31</v>
      </c>
      <c r="B42" s="319" t="s">
        <v>18</v>
      </c>
      <c r="C42" s="319"/>
      <c r="D42" s="319"/>
      <c r="E42" s="319"/>
      <c r="F42" s="319"/>
      <c r="G42" s="319"/>
      <c r="H42" s="319"/>
      <c r="I42" s="319"/>
      <c r="J42" s="319"/>
      <c r="K42" s="319"/>
      <c r="L42" s="319"/>
      <c r="M42" s="319"/>
      <c r="N42" s="319"/>
      <c r="O42" s="319"/>
      <c r="P42" s="319"/>
    </row>
    <row r="43" spans="1:16" ht="28" customHeight="1" x14ac:dyDescent="0.2">
      <c r="A43" s="7" t="s">
        <v>32</v>
      </c>
      <c r="B43" s="300" t="s">
        <v>246</v>
      </c>
      <c r="C43" s="300"/>
      <c r="D43" s="300"/>
      <c r="E43" s="300"/>
      <c r="F43" s="300"/>
      <c r="G43" s="300"/>
      <c r="H43" s="300"/>
      <c r="I43" s="300"/>
      <c r="J43" s="300"/>
      <c r="K43" s="300"/>
      <c r="L43" s="300"/>
      <c r="M43" s="300"/>
      <c r="N43" s="300"/>
      <c r="O43" s="300"/>
      <c r="P43" s="300"/>
    </row>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sheetData>
  <mergeCells count="76">
    <mergeCell ref="B42:P42"/>
    <mergeCell ref="B43:P43"/>
    <mergeCell ref="D38:M38"/>
    <mergeCell ref="N38:O38"/>
    <mergeCell ref="D39:M39"/>
    <mergeCell ref="N39:O39"/>
    <mergeCell ref="D40:M40"/>
    <mergeCell ref="N40:O40"/>
    <mergeCell ref="D36:M36"/>
    <mergeCell ref="N36:O36"/>
    <mergeCell ref="D37:M37"/>
    <mergeCell ref="N37:O37"/>
    <mergeCell ref="B41:P41"/>
    <mergeCell ref="D33:H33"/>
    <mergeCell ref="I33:J33"/>
    <mergeCell ref="L33:N33"/>
    <mergeCell ref="D35:M35"/>
    <mergeCell ref="N35:O35"/>
    <mergeCell ref="D29:F29"/>
    <mergeCell ref="G29:I29"/>
    <mergeCell ref="K29:M29"/>
    <mergeCell ref="N29:O29"/>
    <mergeCell ref="D34:M34"/>
    <mergeCell ref="N34:O34"/>
    <mergeCell ref="D30:F30"/>
    <mergeCell ref="G30:I30"/>
    <mergeCell ref="K30:M30"/>
    <mergeCell ref="N30:O30"/>
    <mergeCell ref="D31:F31"/>
    <mergeCell ref="G31:I31"/>
    <mergeCell ref="K31:M31"/>
    <mergeCell ref="N31:O31"/>
    <mergeCell ref="D32:M32"/>
    <mergeCell ref="N32:O32"/>
    <mergeCell ref="N27:O27"/>
    <mergeCell ref="D28:F28"/>
    <mergeCell ref="G28:I28"/>
    <mergeCell ref="K28:M28"/>
    <mergeCell ref="N28:O28"/>
    <mergeCell ref="E16:P18"/>
    <mergeCell ref="E20:P22"/>
    <mergeCell ref="A23:C40"/>
    <mergeCell ref="I23:J23"/>
    <mergeCell ref="N23:O23"/>
    <mergeCell ref="E24:F24"/>
    <mergeCell ref="I24:J24"/>
    <mergeCell ref="N24:O24"/>
    <mergeCell ref="E25:P25"/>
    <mergeCell ref="D26:F26"/>
    <mergeCell ref="G26:I26"/>
    <mergeCell ref="K26:M26"/>
    <mergeCell ref="N26:P26"/>
    <mergeCell ref="D27:F27"/>
    <mergeCell ref="G27:I27"/>
    <mergeCell ref="K27:M27"/>
    <mergeCell ref="E10:H10"/>
    <mergeCell ref="E11:P13"/>
    <mergeCell ref="E14:H14"/>
    <mergeCell ref="I14:P14"/>
    <mergeCell ref="E15:M15"/>
    <mergeCell ref="A1:P1"/>
    <mergeCell ref="A2:P2"/>
    <mergeCell ref="A3:C22"/>
    <mergeCell ref="E3:H3"/>
    <mergeCell ref="I3:P3"/>
    <mergeCell ref="E4:H4"/>
    <mergeCell ref="I4:P4"/>
    <mergeCell ref="E5:H5"/>
    <mergeCell ref="D6:D7"/>
    <mergeCell ref="E6:F7"/>
    <mergeCell ref="E19:P19"/>
    <mergeCell ref="G6:H6"/>
    <mergeCell ref="G7:H7"/>
    <mergeCell ref="E8:H8"/>
    <mergeCell ref="E9:H9"/>
    <mergeCell ref="I9:P9"/>
  </mergeCells>
  <phoneticPr fontId="1"/>
  <conditionalFormatting sqref="E11:P13">
    <cfRule type="containsBlanks" dxfId="19" priority="4">
      <formula>LEN(TRIM(E11))=0</formula>
    </cfRule>
  </conditionalFormatting>
  <conditionalFormatting sqref="E16:P18">
    <cfRule type="containsBlanks" dxfId="18" priority="2">
      <formula>LEN(TRIM(E16))=0</formula>
    </cfRule>
  </conditionalFormatting>
  <conditionalFormatting sqref="E20:P22">
    <cfRule type="containsBlanks" dxfId="17" priority="1">
      <formula>LEN(TRIM(E20))=0</formula>
    </cfRule>
  </conditionalFormatting>
  <conditionalFormatting sqref="I23:J24 D27:I31 K27:O31 N32:O32 I33:J33 O33 N35:O35">
    <cfRule type="containsBlanks" dxfId="16" priority="5">
      <formula>LEN(TRIM(D23))=0</formula>
    </cfRule>
  </conditionalFormatting>
  <conditionalFormatting sqref="I14:P14">
    <cfRule type="containsBlanks" dxfId="15" priority="3">
      <formula>LEN(TRIM(I14))=0</formula>
    </cfRule>
  </conditionalFormatting>
  <dataValidations count="1">
    <dataValidation imeMode="off" allowBlank="1" showInputMessage="1" showErrorMessage="1" sqref="N27:O31 O33 K6:K7 O5:O8 J41 J5:J8 N34:N35 M6:M7 N23:N24" xr:uid="{4D484CAD-F50C-450A-BECC-B000CFE34223}"/>
  </dataValidations>
  <pageMargins left="0.70866141732283472" right="0.11811023622047245" top="0.35433070866141736" bottom="0.35433070866141736"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申請情報一覧</vt:lpstr>
      <vt:lpstr>交付申請書 〈自動入力〉</vt:lpstr>
      <vt:lpstr>誓約書</vt:lpstr>
      <vt:lpstr>事業計画書</vt:lpstr>
      <vt:lpstr>収支予算書〈自動入力〉</vt:lpstr>
      <vt:lpstr>変更申請書</vt:lpstr>
      <vt:lpstr>収支変更比較表〈自動入力〉</vt:lpstr>
      <vt:lpstr>事業計画書（変更前）〈自動入力〉</vt:lpstr>
      <vt:lpstr>事業計画書（変更後）</vt:lpstr>
      <vt:lpstr>中止承認申請書</vt:lpstr>
      <vt:lpstr>実績報告書〈自動入力〉</vt:lpstr>
      <vt:lpstr>事業実績書</vt:lpstr>
      <vt:lpstr>収支積算書〈自動入力〉</vt:lpstr>
      <vt:lpstr>※変更申請有＿事業実績書</vt:lpstr>
      <vt:lpstr>※変更申請有＿収支積算書〈自動入力〉 </vt:lpstr>
      <vt:lpstr>別紙＿交通費・宿泊費詳細</vt:lpstr>
      <vt:lpstr>交付請求書</vt:lpstr>
      <vt:lpstr>※変更申請有＿事業実績書!Print_Area</vt:lpstr>
      <vt:lpstr>'※変更申請有＿収支積算書〈自動入力〉 '!Print_Area</vt:lpstr>
      <vt:lpstr>'交付申請書 〈自動入力〉'!Print_Area</vt:lpstr>
      <vt:lpstr>交付請求書!Print_Area</vt:lpstr>
      <vt:lpstr>事業計画書!Print_Area</vt:lpstr>
      <vt:lpstr>'事業計画書（変更後）'!Print_Area</vt:lpstr>
      <vt:lpstr>'事業計画書（変更前）〈自動入力〉'!Print_Area</vt:lpstr>
      <vt:lpstr>事業実績書!Print_Area</vt:lpstr>
      <vt:lpstr>実績報告書〈自動入力〉!Print_Area</vt:lpstr>
      <vt:lpstr>収支積算書〈自動入力〉!Print_Area</vt:lpstr>
      <vt:lpstr>収支変更比較表〈自動入力〉!Print_Area</vt:lpstr>
      <vt:lpstr>収支予算書〈自動入力〉!Print_Area</vt:lpstr>
      <vt:lpstr>申請情報一覧!Print_Area</vt:lpstr>
      <vt:lpstr>誓約書!Print_Area</vt:lpstr>
      <vt:lpstr>中止承認申請書!Print_Area</vt:lpstr>
      <vt:lpstr>別紙＿交通費・宿泊費詳細!Print_Area</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2025-04-23T04:33:54Z</dcterms:created>
  <dcterms:modified xsi:type="dcterms:W3CDTF">2026-05-15T08:45:52Z</dcterms:modified>
</cp:coreProperties>
</file>