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8EE9C1F7-0B56-46DB-AE84-FABA2254F16C}" xr6:coauthVersionLast="47" xr6:coauthVersionMax="47" xr10:uidLastSave="{00000000-0000-0000-0000-000000000000}"/>
  <bookViews>
    <workbookView xWindow="-120" yWindow="-120" windowWidth="29040" windowHeight="15720" firstSheet="1" activeTab="1" xr2:uid="{00000000-000D-0000-FFFF-FFFF00000000}"/>
  </bookViews>
  <sheets>
    <sheet name="回答表" sheetId="16" state="hidden" r:id="rId1"/>
    <sheet name="簡易水道" sheetId="15" r:id="rId2"/>
    <sheet name="農業集落排水" sheetId="23" r:id="rId3"/>
    <sheet name="集計用" sheetId="14" state="hidden" r:id="rId4"/>
    <sheet name="選択肢" sheetId="21" state="hidden" r:id="rId5"/>
    <sheet name="団体コード" sheetId="22" state="hidden" r:id="rId6"/>
    <sheet name="選択肢BK" sheetId="17" state="hidden" r:id="rId7"/>
  </sheets>
  <externalReferences>
    <externalReference r:id="rId8"/>
  </externalReferences>
  <definedNames>
    <definedName name="_xlnm._FilterDatabase" localSheetId="0" hidden="1">回答表!$AB$105:$AB$106</definedName>
    <definedName name="_xlnm._FilterDatabase" localSheetId="3" hidden="1">集計用!$AZ$31:$AZ$35</definedName>
    <definedName name="_xlnm._FilterDatabase" localSheetId="5" hidden="1">団体コード!$B$5:$G$3387</definedName>
    <definedName name="_xlnm.Print_Area" localSheetId="0">回答表!$A$1:$AJ$671</definedName>
    <definedName name="_xlnm.Print_Area" localSheetId="1">簡易水道!$A$1:$BS$384</definedName>
    <definedName name="_xlnm.Print_Area" localSheetId="3">集計用!$A$1:$IS$27</definedName>
    <definedName name="_xlnm.Print_Area" localSheetId="2">農業集落排水!$A$1:$BS$384</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 localSheetId="2">[1]選択肢!$K$2:$K$19</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5" i="23" l="1"/>
  <c r="AM352" i="23"/>
  <c r="U352" i="23"/>
  <c r="N352" i="23"/>
  <c r="AM345" i="23"/>
  <c r="U345" i="23"/>
  <c r="AY341" i="23"/>
  <c r="AQ341" i="23"/>
  <c r="AQ339" i="23"/>
  <c r="N339" i="23"/>
  <c r="AY338" i="23"/>
  <c r="AQ337" i="23"/>
  <c r="BN336" i="23"/>
  <c r="BJ336" i="23"/>
  <c r="BF336" i="23"/>
  <c r="AQ335" i="23"/>
  <c r="BF333" i="23"/>
  <c r="AY333" i="23"/>
  <c r="AQ333" i="23"/>
  <c r="U333" i="23"/>
  <c r="N333" i="23"/>
  <c r="AM321" i="23"/>
  <c r="U321" i="23"/>
  <c r="N321" i="23"/>
  <c r="AM314" i="23"/>
  <c r="U314" i="23"/>
  <c r="N308" i="23"/>
  <c r="BN305" i="23"/>
  <c r="BJ305" i="23"/>
  <c r="BF305" i="23"/>
  <c r="BF302" i="23"/>
  <c r="AN302" i="23"/>
  <c r="U302" i="23"/>
  <c r="N302" i="23"/>
  <c r="AM290" i="23"/>
  <c r="U290" i="23"/>
  <c r="N290" i="23"/>
  <c r="AM283" i="23"/>
  <c r="U283" i="23"/>
  <c r="N277" i="23"/>
  <c r="BN274" i="23"/>
  <c r="BJ274" i="23"/>
  <c r="BF274" i="23"/>
  <c r="AU274" i="23"/>
  <c r="AM274" i="23"/>
  <c r="BF271" i="23"/>
  <c r="U271" i="23"/>
  <c r="N271" i="23"/>
  <c r="AM259" i="23"/>
  <c r="U259" i="23"/>
  <c r="N259" i="23"/>
  <c r="AM252" i="23"/>
  <c r="U252" i="23"/>
  <c r="N246" i="23"/>
  <c r="AU243" i="23"/>
  <c r="AQ243" i="23"/>
  <c r="AM243" i="23"/>
  <c r="AM240" i="23"/>
  <c r="U240" i="23"/>
  <c r="N240" i="23"/>
  <c r="AM228" i="23"/>
  <c r="U228" i="23"/>
  <c r="N228" i="23"/>
  <c r="AM221" i="23"/>
  <c r="U221" i="23"/>
  <c r="AK216" i="23"/>
  <c r="AC216" i="23"/>
  <c r="U216" i="23"/>
  <c r="N215" i="23"/>
  <c r="BA210" i="23"/>
  <c r="AS210" i="23"/>
  <c r="AK210" i="23"/>
  <c r="AC210" i="23"/>
  <c r="U210" i="23"/>
  <c r="AC204" i="23"/>
  <c r="U204" i="23"/>
  <c r="BX199" i="23"/>
  <c r="BN199" i="23"/>
  <c r="BJ199" i="23"/>
  <c r="BF199" i="23"/>
  <c r="U198" i="23"/>
  <c r="BF196" i="23"/>
  <c r="AM196" i="23"/>
  <c r="N196" i="23"/>
  <c r="AM184" i="23"/>
  <c r="U184" i="23"/>
  <c r="N184" i="23"/>
  <c r="AM177" i="23"/>
  <c r="U177" i="23"/>
  <c r="AY172" i="23"/>
  <c r="AS172" i="23"/>
  <c r="AM172" i="23"/>
  <c r="U172" i="23"/>
  <c r="N169" i="23"/>
  <c r="U167" i="23"/>
  <c r="BN163" i="23"/>
  <c r="BJ163" i="23"/>
  <c r="BF163" i="23"/>
  <c r="U162" i="23"/>
  <c r="N162" i="23"/>
  <c r="BF160" i="23"/>
  <c r="AM160" i="23"/>
  <c r="AM148" i="23"/>
  <c r="U148" i="23"/>
  <c r="N148" i="23"/>
  <c r="AM141" i="23"/>
  <c r="U141" i="23"/>
  <c r="AC136" i="23"/>
  <c r="U136" i="23"/>
  <c r="N135" i="23"/>
  <c r="BN132" i="23"/>
  <c r="BJ132" i="23"/>
  <c r="BF132" i="23"/>
  <c r="AC131" i="23"/>
  <c r="U131" i="23"/>
  <c r="BF129" i="23"/>
  <c r="AM129" i="23"/>
  <c r="N129" i="23"/>
  <c r="AM117" i="23"/>
  <c r="U117" i="23"/>
  <c r="N117" i="23"/>
  <c r="AM110" i="23"/>
  <c r="U110" i="23"/>
  <c r="N104" i="23"/>
  <c r="BN101" i="23"/>
  <c r="BJ101" i="23"/>
  <c r="BF101" i="23"/>
  <c r="AU100" i="23"/>
  <c r="AM100" i="23"/>
  <c r="BF98" i="23"/>
  <c r="U98" i="23"/>
  <c r="N98" i="23"/>
  <c r="AM87" i="23"/>
  <c r="U87" i="23"/>
  <c r="N87" i="23"/>
  <c r="AM80" i="23"/>
  <c r="U80" i="23"/>
  <c r="N74" i="23"/>
  <c r="BN71" i="23"/>
  <c r="BJ71" i="23"/>
  <c r="BF71" i="23"/>
  <c r="AU71" i="23"/>
  <c r="AM71" i="23"/>
  <c r="BF68" i="23"/>
  <c r="U68" i="23"/>
  <c r="N68" i="23"/>
  <c r="AM57" i="23"/>
  <c r="U57" i="23"/>
  <c r="N57" i="23"/>
  <c r="AM50" i="23"/>
  <c r="U50" i="23"/>
  <c r="AM47" i="23"/>
  <c r="AM46" i="23"/>
  <c r="AM45" i="23"/>
  <c r="AM44" i="23"/>
  <c r="N44" i="23"/>
  <c r="AM43" i="23"/>
  <c r="AM42" i="23"/>
  <c r="BN39" i="23"/>
  <c r="BJ39" i="23"/>
  <c r="BF39" i="23"/>
  <c r="AU38" i="23"/>
  <c r="AM38" i="23"/>
  <c r="BF36" i="23"/>
  <c r="U36" i="23"/>
  <c r="N36" i="23"/>
  <c r="BB24" i="23"/>
  <c r="AT24" i="23"/>
  <c r="AM24" i="23"/>
  <c r="AF24" i="23"/>
  <c r="Y24" i="23"/>
  <c r="R24" i="23"/>
  <c r="K24" i="23"/>
  <c r="D24" i="23"/>
  <c r="E3038" i="22" l="1"/>
  <c r="AM141" i="15" l="1"/>
  <c r="BJ132" i="15"/>
  <c r="U290" i="15" l="1"/>
  <c r="N129" i="15"/>
  <c r="AM352" i="15"/>
  <c r="BN336" i="15"/>
  <c r="BJ336" i="15"/>
  <c r="BF336" i="15"/>
  <c r="BF333" i="15"/>
  <c r="AM345" i="15"/>
  <c r="U352" i="15"/>
  <c r="U345" i="15"/>
  <c r="U333" i="15"/>
  <c r="N352" i="15"/>
  <c r="N339" i="15"/>
  <c r="N333" i="15"/>
  <c r="BN305" i="15"/>
  <c r="BJ305" i="15"/>
  <c r="BF305" i="15"/>
  <c r="BF302" i="15"/>
  <c r="AM321" i="15"/>
  <c r="AM314" i="15"/>
  <c r="AN302" i="15"/>
  <c r="U321" i="15"/>
  <c r="U314" i="15"/>
  <c r="U302" i="15"/>
  <c r="N321" i="15"/>
  <c r="N308" i="15"/>
  <c r="N302" i="15"/>
  <c r="BN274" i="15"/>
  <c r="BJ274" i="15"/>
  <c r="BF274" i="15"/>
  <c r="BF271" i="15"/>
  <c r="AM290" i="15"/>
  <c r="AM283" i="15"/>
  <c r="AU274" i="15"/>
  <c r="AM274" i="15"/>
  <c r="U283" i="15"/>
  <c r="U271" i="15"/>
  <c r="N290" i="15"/>
  <c r="N277" i="15"/>
  <c r="N271" i="15"/>
  <c r="U228" i="15"/>
  <c r="AM228" i="15"/>
  <c r="AM221" i="15"/>
  <c r="U221" i="15"/>
  <c r="AK216" i="15"/>
  <c r="AC216" i="15"/>
  <c r="U216" i="15"/>
  <c r="BN199" i="15"/>
  <c r="BJ199" i="15"/>
  <c r="BF199" i="15"/>
  <c r="BF196" i="15"/>
  <c r="AM196" i="15"/>
  <c r="BA210" i="15"/>
  <c r="AS210" i="15"/>
  <c r="AK210" i="15"/>
  <c r="AC210" i="15"/>
  <c r="U210" i="15"/>
  <c r="AC204" i="15"/>
  <c r="U204" i="15"/>
  <c r="U198" i="15"/>
  <c r="N228" i="15"/>
  <c r="N215" i="15"/>
  <c r="N196" i="15"/>
  <c r="N184" i="15"/>
  <c r="U184" i="15"/>
  <c r="AM184" i="15"/>
  <c r="AM177" i="15"/>
  <c r="BN163" i="15"/>
  <c r="BJ163" i="15"/>
  <c r="BF163" i="15"/>
  <c r="BF160" i="15"/>
  <c r="AY172" i="15"/>
  <c r="AS172" i="15"/>
  <c r="AM172" i="15"/>
  <c r="AM160" i="15"/>
  <c r="U177" i="15"/>
  <c r="U172" i="15"/>
  <c r="U167" i="15"/>
  <c r="U162" i="15"/>
  <c r="N169" i="15"/>
  <c r="N162" i="15"/>
  <c r="AM148" i="15"/>
  <c r="U148" i="15"/>
  <c r="N148" i="15"/>
  <c r="BN132" i="15"/>
  <c r="BF129" i="15"/>
  <c r="BF132" i="15"/>
  <c r="BF98" i="15"/>
  <c r="AM129" i="15"/>
  <c r="U141" i="15"/>
  <c r="AC136" i="15"/>
  <c r="AC131" i="15"/>
  <c r="U136" i="15"/>
  <c r="U131" i="15"/>
  <c r="N135" i="15"/>
  <c r="AM117" i="15"/>
  <c r="AM110" i="15"/>
  <c r="BF101" i="15"/>
  <c r="BJ101" i="15"/>
  <c r="BN101" i="15"/>
  <c r="N117" i="15"/>
  <c r="U117" i="15"/>
  <c r="AU100" i="15"/>
  <c r="AM100" i="15"/>
  <c r="U110" i="15"/>
  <c r="U98" i="15"/>
  <c r="N104" i="15"/>
  <c r="N98" i="15"/>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Y24" i="15" l="1"/>
  <c r="AF24" i="15"/>
  <c r="AT24" i="15"/>
  <c r="AM24" i="15"/>
  <c r="DR10" i="14" l="1"/>
  <c r="AH18" i="16" l="1"/>
  <c r="AP18" i="16"/>
  <c r="BD18" i="16" s="1"/>
  <c r="U252" i="15" s="1"/>
  <c r="AQ243" i="15" l="1"/>
  <c r="N240" i="15"/>
  <c r="AM259" i="15"/>
  <c r="AM252" i="15"/>
  <c r="U240" i="15"/>
  <c r="AM243" i="15"/>
  <c r="AM240" i="15"/>
  <c r="U259" i="15"/>
  <c r="N259" i="15"/>
  <c r="AU243" i="15"/>
  <c r="N246" i="15"/>
  <c r="K16" i="16"/>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AM80" i="15" l="1"/>
  <c r="U80" i="15"/>
  <c r="AM50" i="15" l="1"/>
  <c r="U50" i="15"/>
  <c r="U36" i="15"/>
  <c r="U57" i="15"/>
  <c r="BB586" i="16" l="1"/>
  <c r="BC586" i="16" s="1"/>
  <c r="AQ335" i="15" s="1"/>
  <c r="BB587" i="16"/>
  <c r="BC587" i="16" s="1"/>
  <c r="AQ337" i="15" s="1"/>
  <c r="BB588" i="16"/>
  <c r="BC589" i="16" s="1"/>
  <c r="AQ339" i="15" s="1"/>
  <c r="BB589" i="16"/>
  <c r="BC590" i="16" s="1"/>
  <c r="AQ341" i="15" s="1"/>
  <c r="BB590" i="16"/>
  <c r="BC591" i="16" s="1"/>
  <c r="AY333" i="15" s="1"/>
  <c r="BB591" i="16"/>
  <c r="BC592" i="16" s="1"/>
  <c r="AY338" i="15" s="1"/>
  <c r="BB592" i="16"/>
  <c r="BC593" i="16" s="1"/>
  <c r="AY341" i="15" s="1"/>
  <c r="BB585" i="16"/>
  <c r="BC585" i="16" s="1"/>
  <c r="AQ333" i="15"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U68" i="15" l="1"/>
  <c r="D365" i="15" l="1"/>
  <c r="AM87" i="15"/>
  <c r="U87" i="15"/>
  <c r="BN71" i="15"/>
  <c r="BJ71" i="15"/>
  <c r="BF71" i="15"/>
  <c r="BF68" i="15"/>
  <c r="AU71" i="15"/>
  <c r="AM71" i="15"/>
  <c r="N87" i="15"/>
  <c r="N74" i="15"/>
  <c r="N68" i="15"/>
  <c r="N57" i="15"/>
  <c r="AM57" i="15"/>
  <c r="BN39" i="15"/>
  <c r="BJ39" i="15"/>
  <c r="BF39" i="15"/>
  <c r="BF36" i="15"/>
  <c r="AM47" i="15"/>
  <c r="AM46" i="15"/>
  <c r="AM45" i="15"/>
  <c r="AM44" i="15"/>
  <c r="AM43" i="15"/>
  <c r="AM42" i="15"/>
  <c r="AU38" i="15"/>
  <c r="AM38" i="15"/>
  <c r="N44" i="15"/>
  <c r="N36" i="15"/>
  <c r="BB24" i="15"/>
  <c r="R24" i="15"/>
  <c r="K24" i="15"/>
  <c r="D24" i="15"/>
  <c r="BX199"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BE5" i="21" l="1"/>
  <c r="AU51" i="16" l="1"/>
  <c r="AG51" i="16" s="1"/>
  <c r="AU53" i="16"/>
  <c r="AG53" i="16" s="1"/>
  <c r="AU52" i="16"/>
  <c r="AG52" i="16" s="1"/>
  <c r="AU54" i="16"/>
  <c r="AG54" i="16" s="1"/>
  <c r="AU50" i="16"/>
  <c r="AG50" i="16" s="1"/>
  <c r="AU49" i="16"/>
  <c r="AG49" i="16" s="1"/>
  <c r="BE3" i="21" l="1"/>
  <c r="AH16" i="16"/>
  <c r="BE4" i="21"/>
  <c r="BG11" i="15"/>
  <c r="BJ3" i="21" l="1"/>
  <c r="Q18" i="16" s="1"/>
  <c r="AM14" i="16" s="1"/>
  <c r="AG14" i="16" s="1"/>
</calcChain>
</file>

<file path=xl/sharedStrings.xml><?xml version="1.0" encoding="utf-8"?>
<sst xmlns="http://schemas.openxmlformats.org/spreadsheetml/2006/main" count="11567" uniqueCount="7333">
  <si>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</si>
  <si>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</si>
  <si>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</si>
  <si>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</si>
  <si>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</si>
  <si>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</si>
  <si>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</si>
  <si>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</si>
  <si>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</si>
  <si>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</si>
  <si>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</si>
  <si>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</si>
  <si>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</si>
  <si>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</si>
  <si>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</si>
  <si>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</si>
  <si>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</si>
  <si>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</si>
  <si>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</si>
  <si>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</si>
  <si>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</si>
  <si>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</si>
  <si>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</si>
  <si>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</si>
  <si>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</si>
  <si>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</si>
  <si>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</si>
  <si>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</si>
  <si>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</si>
  <si>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</si>
  <si>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</si>
  <si>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</si>
  <si>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</si>
  <si>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</si>
  <si>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</si>
  <si>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</si>
  <si>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</si>
  <si>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</si>
  <si>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</si>
  <si>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</si>
  <si>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</si>
  <si>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</si>
  <si>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</si>
  <si>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</si>
  <si>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</si>
  <si>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</si>
  <si>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</si>
  <si>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</si>
  <si>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</si>
  <si>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</si>
  <si>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</si>
  <si>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</si>
  <si>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</si>
  <si>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</si>
  <si>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</si>
  <si>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</si>
  <si>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</si>
  <si>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</si>
  <si>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</si>
  <si>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</si>
  <si>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</si>
  <si>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</si>
  <si>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</si>
  <si>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</si>
  <si>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</si>
  <si>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</si>
  <si>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</si>
  <si>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</si>
  <si>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</si>
  <si>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</si>
  <si>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</si>
  <si>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</si>
  <si>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</si>
  <si>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</si>
  <si>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</si>
  <si>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</si>
  <si>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</si>
  <si>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</si>
  <si>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</si>
  <si>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</si>
  <si>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</si>
  <si>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</si>
  <si>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</si>
  <si>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</si>
  <si>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</si>
  <si>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</si>
  <si>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</si>
  <si>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</si>
  <si>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</si>
  <si>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</si>
  <si>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</si>
  <si>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</si>
  <si>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</si>
  <si>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</si>
  <si>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</si>
  <si>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</si>
  <si>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</si>
  <si>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</si>
  <si>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</si>
  <si>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</si>
  <si>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</si>
  <si>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</si>
  <si>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</si>
  <si>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</si>
  <si>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</si>
  <si>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</si>
  <si>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</si>
  <si>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</si>
  <si>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</si>
  <si>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</si>
  <si>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</si>
  <si>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</si>
  <si>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</si>
  <si>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</si>
  <si>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</si>
  <si>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</si>
  <si>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</si>
  <si>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</si>
  <si>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</si>
  <si>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</si>
  <si>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</si>
  <si>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</si>
  <si>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</si>
  <si>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</si>
  <si>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</si>
  <si>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</si>
  <si>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</si>
  <si>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</si>
  <si>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</si>
  <si>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</si>
  <si>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</si>
  <si>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</si>
  <si>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</si>
  <si>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</si>
  <si>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</si>
  <si>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</si>
  <si>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</si>
  <si>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</si>
  <si>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</si>
  <si>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</si>
  <si>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</si>
  <si>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</si>
  <si>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</si>
  <si>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</si>
  <si>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</si>
  <si>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</si>
  <si>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</si>
  <si>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</si>
  <si>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</si>
  <si>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</si>
  <si>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</si>
  <si>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</si>
  <si>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</si>
  <si>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</si>
  <si>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</si>
  <si>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</si>
  <si>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</si>
  <si>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</si>
  <si>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</si>
  <si>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</si>
  <si>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</si>
  <si>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</si>
  <si>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</si>
  <si>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</si>
  <si>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</si>
  <si>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</si>
  <si>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</si>
  <si>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</si>
  <si>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</si>
  <si>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</si>
  <si>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</si>
  <si>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</si>
  <si>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</si>
  <si>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</si>
  <si>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</si>
  <si>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</si>
  <si>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</si>
  <si>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</si>
  <si>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</si>
  <si>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</si>
  <si>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</si>
  <si>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</si>
  <si>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</si>
  <si>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</si>
  <si>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</si>
  <si>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</si>
  <si>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</si>
  <si>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</si>
  <si>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</si>
  <si>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</si>
  <si>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</si>
  <si>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</si>
  <si>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</si>
  <si>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</si>
  <si>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</si>
  <si>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</si>
  <si>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</si>
  <si>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</si>
  <si>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</si>
  <si>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</si>
  <si>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</si>
  <si>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</si>
  <si>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</si>
  <si>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</si>
  <si>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</si>
  <si>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</si>
  <si>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</si>
  <si>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</si>
  <si>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</si>
  <si>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</si>
  <si>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</si>
  <si>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</si>
  <si>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</si>
  <si>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</si>
  <si>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</si>
  <si>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</si>
  <si>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</si>
  <si>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</si>
  <si>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</si>
  <si>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</si>
  <si>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</si>
  <si>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</si>
  <si>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</si>
  <si>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</si>
  <si>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</si>
  <si>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</si>
  <si>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</si>
  <si>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</si>
  <si>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</si>
  <si>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</si>
  <si>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</si>
  <si>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</si>
  <si>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</si>
  <si>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</si>
  <si>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</si>
  <si>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</si>
  <si>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</si>
  <si>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</si>
  <si>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</si>
  <si>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</si>
  <si>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</si>
  <si>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</si>
  <si>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</si>
  <si>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</si>
  <si>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</si>
  <si>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</si>
  <si>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</si>
  <si>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</si>
  <si>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</si>
  <si>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</si>
  <si>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</si>
  <si>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</si>
  <si>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</si>
  <si>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</si>
  <si>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</si>
  <si>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</si>
  <si>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</si>
  <si>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</si>
  <si>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</si>
  <si>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</si>
  <si>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</si>
  <si>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</si>
  <si>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</si>
  <si>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</si>
  <si>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</si>
  <si>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</si>
  <si>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</si>
  <si>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</si>
  <si>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</si>
  <si>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</si>
  <si>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</si>
  <si>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</si>
  <si>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</si>
  <si>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</si>
  <si>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</si>
  <si>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</si>
  <si>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</si>
  <si>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</si>
  <si>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</si>
  <si>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</si>
  <si>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</si>
  <si>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</si>
  <si>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</si>
  <si>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</si>
  <si>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</si>
  <si>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</si>
  <si>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</si>
  <si>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</si>
  <si>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</si>
  <si>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</si>
  <si>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</si>
  <si>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</si>
  <si>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</si>
  <si>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</si>
  <si>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</si>
  <si>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</si>
  <si>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</si>
  <si>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</si>
  <si>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</si>
  <si>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</si>
  <si>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</si>
  <si>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</si>
  <si>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</si>
  <si>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</si>
  <si>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</si>
  <si>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</si>
  <si>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</si>
  <si>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</si>
  <si>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</si>
  <si>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</si>
  <si>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</si>
  <si>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</si>
  <si>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</si>
  <si>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</si>
  <si>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</si>
  <si>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</si>
  <si>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</si>
  <si>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</si>
  <si>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</si>
  <si>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</si>
  <si>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</si>
  <si>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</si>
  <si>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</si>
  <si>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</si>
  <si>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</si>
  <si>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</si>
  <si>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</si>
  <si>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</si>
  <si>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</si>
  <si>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</si>
  <si>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</si>
  <si>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</si>
  <si>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</si>
  <si>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</si>
  <si>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</si>
  <si>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</si>
  <si>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</si>
  <si>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</si>
  <si>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</si>
  <si>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</si>
  <si>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</si>
  <si>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</si>
  <si>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</si>
  <si>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</si>
  <si>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</si>
  <si>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</si>
  <si>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</si>
  <si>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</si>
  <si>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</si>
  <si>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</si>
  <si>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</si>
  <si>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</si>
  <si>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</si>
  <si>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</si>
  <si>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</si>
  <si>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</si>
  <si>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</si>
  <si>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</si>
  <si>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</si>
  <si>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</si>
  <si>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</si>
  <si>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</si>
  <si>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</si>
  <si>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</si>
  <si>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</si>
  <si>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</si>
  <si>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</si>
  <si>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</si>
  <si>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</si>
  <si>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</si>
  <si>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</si>
  <si>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</si>
  <si>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</si>
  <si>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</si>
  <si>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</si>
  <si>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</si>
  <si>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</si>
  <si>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</si>
  <si>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</si>
  <si>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</si>
  <si>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</si>
  <si>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</si>
  <si>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</si>
  <si>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</si>
  <si>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</si>
  <si>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</si>
  <si>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</si>
  <si>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</si>
  <si>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</si>
  <si>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</si>
  <si>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</si>
  <si>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</si>
  <si>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</si>
  <si>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</si>
  <si>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</si>
  <si>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</si>
  <si>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</si>
  <si>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</si>
  <si>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</si>
  <si>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</si>
  <si>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</si>
  <si>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</si>
  <si>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</si>
  <si>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</si>
  <si>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</si>
  <si>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</si>
  <si>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</si>
  <si>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</si>
  <si>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</si>
  <si>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</si>
  <si>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</si>
  <si>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</si>
  <si>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</si>
  <si>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</si>
  <si>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</si>
  <si>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</si>
  <si>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</si>
  <si>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</si>
  <si>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</si>
  <si>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</si>
  <si>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</si>
  <si>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</si>
  <si>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</si>
  <si>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</si>
  <si>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</si>
  <si>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</si>
  <si>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</si>
  <si>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</si>
  <si>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</si>
  <si>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</si>
  <si>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</si>
  <si>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</si>
  <si>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</si>
  <si>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</si>
  <si>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</si>
  <si>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</si>
  <si>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</si>
  <si>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</si>
  <si>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</si>
  <si>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</si>
  <si>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</si>
  <si>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</si>
  <si>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</si>
  <si>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</si>
  <si>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</si>
  <si>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</si>
  <si>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</si>
  <si>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</si>
  <si>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</si>
  <si>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</si>
  <si>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</si>
  <si>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</si>
  <si>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</si>
  <si>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</si>
  <si>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</si>
  <si>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</si>
  <si>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</si>
  <si>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</si>
  <si>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</si>
  <si>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</si>
  <si>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</si>
  <si>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</si>
  <si>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</si>
  <si>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</si>
  <si>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</si>
  <si>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</si>
  <si>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</si>
  <si>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</si>
  <si>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</si>
  <si>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</si>
  <si>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</si>
  <si>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</si>
  <si>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</si>
  <si>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</si>
  <si>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</si>
  <si>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</si>
  <si>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</si>
  <si>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</si>
  <si>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</si>
  <si>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</si>
  <si>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</si>
  <si>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</si>
  <si>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</si>
  <si>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</si>
  <si>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</si>
  <si>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</si>
  <si>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</si>
  <si>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</si>
  <si>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</si>
  <si>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</si>
  <si>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</si>
  <si>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</si>
  <si>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</si>
  <si>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</si>
  <si>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</si>
  <si>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</si>
  <si>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</si>
  <si>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</si>
  <si>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</si>
  <si>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</si>
  <si>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</si>
  <si>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</si>
  <si>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</si>
  <si>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</si>
  <si>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</si>
  <si>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</si>
  <si>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</si>
  <si>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</si>
  <si>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</si>
  <si>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</si>
  <si>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</si>
  <si>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</si>
  <si>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</si>
  <si>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</si>
  <si>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</si>
  <si>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</si>
  <si>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</si>
  <si>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</si>
  <si>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</si>
  <si>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</si>
  <si>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</si>
  <si>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</si>
  <si>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</si>
  <si>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</si>
  <si>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</si>
  <si>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</si>
  <si>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</si>
  <si>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</si>
  <si>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</si>
  <si>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</si>
  <si>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</si>
  <si>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</si>
  <si>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</si>
  <si>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</si>
  <si>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</si>
  <si>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</si>
  <si>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</si>
  <si>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</si>
  <si>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</si>
  <si>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</si>
  <si>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</si>
  <si>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</si>
  <si>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</si>
  <si>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</si>
  <si>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</si>
  <si>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</si>
  <si>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</si>
  <si>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</si>
  <si>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</si>
  <si>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</si>
  <si>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</si>
  <si>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</si>
  <si>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</si>
  <si>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</si>
  <si>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</si>
  <si>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</si>
  <si>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</si>
  <si>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</si>
  <si>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</si>
  <si>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</si>
  <si>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</si>
  <si>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</si>
  <si>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</si>
  <si>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</si>
  <si>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</si>
  <si>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</si>
  <si>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</si>
  <si>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</si>
  <si>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</si>
  <si>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</si>
  <si>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</si>
  <si>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</si>
  <si>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</si>
  <si>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</si>
  <si>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</si>
  <si>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</si>
  <si>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</si>
  <si>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</si>
  <si>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</si>
  <si>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</si>
  <si>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</si>
  <si>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</si>
  <si>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</si>
  <si>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</si>
  <si>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</si>
  <si>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</si>
  <si>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</si>
  <si>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</si>
  <si>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</si>
  <si>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</si>
  <si>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</si>
  <si>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</si>
  <si>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</si>
  <si>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</si>
  <si>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</si>
  <si>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</si>
  <si>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</si>
  <si>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</si>
  <si>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</si>
  <si>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</si>
  <si>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</si>
  <si>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</si>
  <si>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</si>
  <si>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</si>
  <si>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</si>
  <si>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</si>
  <si>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</si>
  <si>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</si>
  <si>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</si>
  <si>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</si>
  <si>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</si>
  <si>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</si>
  <si>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</si>
  <si>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</si>
  <si>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</si>
  <si>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</si>
  <si>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</si>
  <si>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</si>
  <si>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</si>
  <si>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</si>
  <si>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</si>
  <si>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</si>
  <si>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</si>
  <si>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</si>
  <si>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</si>
  <si>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</si>
  <si>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</si>
  <si>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</si>
  <si>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</si>
  <si>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</si>
  <si>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</si>
  <si>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</si>
  <si>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</si>
  <si>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</si>
  <si>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</si>
  <si>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</si>
  <si>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</si>
  <si>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</si>
  <si>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</si>
  <si>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</si>
  <si>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</si>
  <si>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</si>
  <si>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</si>
  <si>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</si>
  <si>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</si>
  <si>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</si>
  <si>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</si>
  <si>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</si>
  <si>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</si>
  <si>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</si>
  <si>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</si>
  <si>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</si>
  <si>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</si>
  <si>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</si>
  <si>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</si>
  <si>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</si>
  <si>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</si>
  <si>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</si>
  <si>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</si>
  <si>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</si>
  <si>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</si>
  <si>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</si>
  <si>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</si>
  <si>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</si>
  <si>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</si>
  <si>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</si>
  <si>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</si>
  <si>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</si>
  <si>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</si>
  <si>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</si>
  <si>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</si>
  <si>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</si>
  <si>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</si>
  <si>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</si>
  <si>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</si>
  <si>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</si>
  <si>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</si>
  <si>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</si>
  <si>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</si>
  <si>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</si>
  <si>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</si>
  <si>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</si>
  <si>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</si>
  <si>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</si>
  <si>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</si>
  <si>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</si>
  <si>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</si>
  <si>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</si>
  <si>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</si>
  <si>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</si>
  <si>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</si>
  <si>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</si>
  <si>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</si>
  <si>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</si>
  <si>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</si>
  <si>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</si>
  <si>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</si>
  <si>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</si>
  <si>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</si>
  <si>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</si>
  <si>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</si>
  <si>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</si>
  <si>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</si>
  <si>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</si>
  <si>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</si>
  <si>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</si>
  <si>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</si>
  <si>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</si>
  <si>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</si>
  <si>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</si>
  <si>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</si>
  <si>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</si>
  <si>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</si>
  <si>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</si>
  <si>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</si>
  <si>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</si>
  <si>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</si>
  <si>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</si>
  <si>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</si>
  <si>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</si>
  <si>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</si>
  <si>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</si>
  <si>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</si>
  <si>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</si>
  <si>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</si>
  <si>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</si>
  <si>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</si>
  <si>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</si>
  <si>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</si>
  <si>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</si>
  <si>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</si>
  <si>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</si>
  <si>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</si>
  <si>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</si>
  <si>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</si>
  <si>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</si>
  <si>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</si>
  <si>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</si>
  <si>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</si>
  <si>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</si>
  <si>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</si>
  <si>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</si>
  <si>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</si>
  <si>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</si>
  <si>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</si>
  <si>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</si>
  <si>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</si>
  <si>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</si>
  <si>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</si>
  <si>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</si>
  <si>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</si>
  <si>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</si>
  <si>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</si>
  <si>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</si>
  <si>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</si>
  <si>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</si>
  <si>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</si>
  <si>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</si>
  <si>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</si>
  <si>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</si>
  <si>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</si>
  <si>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</si>
  <si>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</si>
  <si>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</si>
  <si>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</si>
  <si>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</si>
  <si>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</si>
  <si>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</si>
  <si>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</si>
  <si>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</si>
  <si>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</si>
  <si>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</si>
  <si>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</si>
  <si>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</si>
  <si>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</si>
  <si>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</si>
  <si>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</si>
  <si>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</si>
  <si>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</si>
  <si>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</si>
  <si>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</si>
  <si>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</si>
  <si>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</si>
  <si>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</si>
  <si>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</si>
  <si>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</si>
  <si>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</si>
  <si>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</si>
  <si>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</si>
  <si>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</si>
  <si>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</si>
  <si>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</si>
  <si>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</si>
  <si>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</si>
  <si>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</si>
  <si>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</si>
  <si>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</si>
  <si>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</si>
  <si>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</si>
  <si>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</si>
  <si>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</si>
  <si>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</si>
  <si>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</si>
  <si>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</si>
  <si>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</si>
  <si>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</si>
  <si>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</si>
  <si>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</si>
  <si>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</si>
  <si>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</si>
  <si>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</si>
  <si>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</si>
  <si>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</si>
  <si>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</si>
  <si>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</si>
  <si>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</si>
  <si>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</si>
  <si>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</si>
  <si>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</si>
  <si>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</si>
  <si>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</si>
  <si>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</si>
  <si>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</si>
  <si>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</si>
  <si>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</si>
  <si>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</si>
  <si>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</si>
  <si>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</si>
  <si>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</si>
  <si>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</si>
  <si>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</si>
  <si>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</si>
  <si>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</si>
  <si>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</si>
  <si>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</si>
  <si>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</si>
  <si>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</si>
  <si>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</si>
  <si>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</si>
  <si>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</si>
  <si>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</si>
  <si>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</si>
  <si>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</si>
  <si>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</si>
  <si>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</si>
  <si>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</si>
  <si>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</si>
  <si>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</si>
  <si>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</si>
  <si>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</si>
  <si>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</si>
  <si>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</si>
  <si>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</si>
  <si>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</si>
  <si>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</si>
  <si>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</si>
  <si>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</si>
  <si>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</si>
  <si>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</si>
  <si>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</si>
  <si>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</si>
  <si>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</si>
  <si>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</si>
  <si>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</si>
  <si>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</si>
  <si>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</si>
  <si>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</si>
  <si>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</si>
  <si>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</si>
  <si>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</si>
  <si>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</si>
  <si>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</si>
  <si>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</si>
  <si>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</si>
  <si>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</si>
  <si>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</si>
  <si>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</si>
  <si>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</si>
  <si>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</si>
  <si>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</si>
  <si>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</si>
  <si>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</si>
  <si>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</si>
  <si>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</si>
  <si>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</si>
  <si>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</si>
  <si>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</si>
  <si>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</si>
  <si>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</si>
  <si>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</si>
  <si>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</si>
  <si>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</si>
  <si>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</si>
  <si>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</si>
  <si>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</si>
  <si>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</si>
  <si>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</si>
  <si>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</si>
  <si>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</si>
  <si>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</si>
  <si>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</si>
  <si>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</si>
  <si>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</si>
  <si>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</si>
  <si>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</si>
  <si>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</si>
  <si>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</si>
  <si>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</si>
  <si>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</si>
  <si>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</si>
  <si>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</si>
  <si>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</si>
  <si>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</si>
  <si>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</si>
  <si>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</si>
  <si>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</si>
  <si>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</si>
  <si>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</si>
  <si>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</si>
  <si>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</si>
  <si>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</si>
  <si>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</si>
  <si>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</si>
  <si>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</si>
  <si>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</si>
  <si>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</si>
  <si>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</si>
  <si>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</si>
  <si>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</si>
  <si>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</si>
  <si>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</si>
  <si>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</si>
  <si>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</si>
  <si>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</si>
  <si>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</si>
  <si>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</si>
  <si>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</si>
  <si>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</si>
  <si>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</si>
  <si>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</si>
  <si>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</si>
  <si>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</si>
  <si>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</si>
  <si>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</si>
  <si>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</si>
  <si>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</si>
  <si>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</si>
  <si>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</si>
  <si>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</si>
  <si>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</si>
  <si>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</si>
  <si>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</si>
  <si>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</si>
  <si>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</si>
  <si>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</si>
  <si>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</si>
  <si>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</si>
  <si>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</si>
  <si>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</si>
  <si>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</si>
  <si>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</si>
  <si>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</si>
  <si>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</si>
  <si>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</si>
  <si>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</si>
  <si>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</si>
  <si>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</si>
  <si>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</si>
  <si>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</si>
  <si>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</si>
  <si>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</si>
  <si>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</si>
  <si>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</si>
  <si>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</si>
  <si>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</si>
  <si>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</si>
  <si>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</si>
  <si>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</si>
  <si>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</si>
  <si>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</si>
  <si>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</si>
  <si>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</si>
  <si>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</si>
  <si>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</si>
  <si>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</si>
  <si>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</si>
  <si>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</si>
  <si>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</si>
  <si>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</si>
  <si>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</si>
  <si>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</si>
  <si>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</si>
  <si>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</si>
  <si>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</si>
  <si>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</si>
  <si>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</si>
  <si>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</si>
  <si>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</si>
  <si>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</si>
  <si>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</si>
  <si>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</si>
  <si>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</si>
  <si>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</si>
  <si>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</si>
  <si>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</si>
  <si>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</si>
  <si>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</si>
  <si>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</si>
  <si>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</si>
  <si>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</si>
  <si>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</si>
  <si>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</si>
  <si>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</si>
  <si>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</si>
  <si>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</si>
  <si>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</si>
  <si>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</si>
  <si>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</si>
  <si>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</si>
  <si>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</si>
  <si>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</si>
  <si>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</si>
  <si>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</si>
  <si>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</si>
  <si>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</si>
  <si>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</si>
  <si>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</si>
  <si>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</si>
  <si>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</si>
  <si>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</si>
  <si>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</si>
  <si>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</si>
  <si>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</si>
  <si>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</si>
  <si>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</si>
  <si>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</si>
  <si>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</si>
  <si>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</si>
  <si>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</si>
  <si>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</si>
  <si>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</si>
  <si>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</si>
  <si>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</si>
  <si>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</si>
  <si>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</si>
  <si>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</si>
  <si>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</si>
  <si>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</si>
  <si>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</si>
  <si>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</si>
  <si>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</si>
  <si>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</si>
  <si>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</si>
  <si>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</si>
  <si>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</si>
  <si>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</si>
  <si>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</si>
  <si>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</si>
  <si>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</si>
  <si>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</si>
  <si>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</si>
  <si>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</si>
  <si>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</si>
  <si>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</si>
  <si>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</si>
  <si>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</si>
  <si>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</si>
  <si>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</si>
  <si>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</si>
  <si>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</si>
  <si>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</si>
  <si>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</si>
  <si>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</si>
  <si>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</si>
  <si>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</si>
  <si>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</si>
  <si>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</si>
  <si>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</si>
  <si>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</si>
  <si>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</si>
  <si>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</si>
  <si>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</si>
  <si>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</si>
  <si>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</si>
  <si>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</si>
  <si>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</si>
  <si>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</si>
  <si>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</si>
  <si>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</si>
  <si>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</si>
  <si>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</si>
  <si>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</si>
  <si>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</si>
  <si>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</si>
  <si>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</si>
  <si>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</si>
  <si>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</si>
  <si>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</si>
  <si>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</si>
  <si>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</si>
  <si>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</si>
  <si>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</si>
  <si>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</si>
  <si>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</si>
  <si>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</si>
  <si>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</si>
  <si>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</si>
  <si>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</si>
  <si>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</si>
  <si>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</si>
  <si>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</si>
  <si>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</si>
  <si>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</si>
  <si>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</si>
  <si>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</si>
  <si>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</si>
  <si>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</si>
  <si>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</si>
  <si>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</si>
  <si>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</si>
  <si>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</si>
  <si>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</si>
  <si>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</si>
  <si>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</si>
  <si>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</si>
  <si>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</si>
  <si>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</si>
  <si>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</si>
  <si>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</si>
  <si>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</si>
  <si>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</si>
  <si>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</si>
  <si>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</si>
  <si>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</si>
  <si>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</si>
  <si>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</si>
  <si>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</si>
  <si>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</si>
  <si>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</si>
  <si>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</si>
  <si>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</si>
  <si>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</si>
  <si>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</si>
  <si>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</si>
  <si>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</si>
  <si>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</si>
  <si>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</si>
  <si>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</si>
  <si>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</si>
  <si>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</si>
  <si>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</si>
  <si>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</si>
  <si>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</si>
  <si>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</si>
  <si>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</si>
  <si>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</si>
  <si>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</si>
  <si>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</si>
  <si>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</si>
  <si>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</si>
  <si>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</si>
  <si>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</si>
  <si>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</si>
  <si>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</si>
  <si>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</si>
  <si>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</si>
  <si>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</si>
  <si>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</si>
  <si>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</si>
  <si>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</si>
  <si>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</si>
  <si>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</si>
  <si>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</si>
  <si>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</si>
  <si>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</si>
  <si>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</si>
  <si>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</si>
  <si>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</si>
  <si>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</si>
  <si>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</si>
  <si>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</si>
  <si>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</si>
  <si>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</si>
  <si>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</si>
  <si>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</si>
  <si>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</si>
  <si>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</si>
  <si>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</si>
  <si>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</si>
  <si>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</si>
  <si>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</si>
  <si>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</si>
  <si>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</si>
  <si>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</si>
  <si>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</si>
  <si>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</si>
  <si>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</si>
  <si>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</si>
  <si>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</si>
  <si>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</si>
  <si>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</si>
  <si>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</si>
  <si>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</si>
  <si>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</si>
  <si>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</si>
  <si>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</si>
  <si>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</si>
  <si>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</si>
  <si>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</si>
  <si>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</si>
  <si>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</si>
  <si>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</si>
  <si>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</si>
  <si>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</si>
  <si>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</si>
  <si>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</si>
  <si>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</si>
  <si>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</si>
  <si>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</si>
  <si>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</si>
  <si>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</si>
  <si>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</si>
  <si>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</si>
  <si>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</si>
  <si>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</si>
  <si>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</si>
  <si>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</si>
  <si>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</si>
  <si>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</si>
  <si>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</si>
  <si>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</si>
  <si>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</si>
  <si>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</si>
  <si>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</si>
  <si>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</si>
  <si>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</si>
  <si>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</si>
  <si>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</si>
  <si>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</si>
  <si>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</si>
  <si>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</si>
  <si>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</si>
  <si>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</si>
  <si>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</si>
  <si>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</si>
  <si>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</si>
  <si>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</si>
  <si>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</si>
  <si>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</si>
  <si>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</si>
  <si>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</si>
  <si>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</si>
  <si>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</si>
  <si>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</si>
  <si>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</si>
  <si>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</si>
  <si>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</si>
  <si>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</si>
  <si>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</si>
  <si>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</si>
  <si>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</si>
  <si>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</si>
  <si>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</si>
  <si>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</si>
  <si>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</si>
  <si>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</si>
  <si>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</si>
  <si>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</si>
  <si>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</si>
  <si>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</si>
  <si>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</si>
  <si>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</si>
  <si>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</si>
  <si>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</si>
  <si>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</si>
  <si>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</si>
  <si>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</si>
  <si>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</si>
  <si>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</si>
  <si>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</si>
  <si>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</si>
  <si>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</si>
  <si>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</si>
  <si>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</si>
  <si>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</si>
  <si>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</si>
  <si>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</si>
  <si>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</si>
  <si>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</si>
  <si>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</si>
  <si>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</si>
  <si>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</si>
  <si>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</si>
  <si>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</si>
  <si>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</si>
  <si>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</si>
  <si>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</si>
  <si>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</si>
  <si>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</si>
  <si>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</si>
  <si>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</si>
  <si>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</si>
  <si>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</si>
  <si>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</si>
  <si>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</si>
  <si>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</si>
  <si>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</si>
  <si>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</si>
  <si>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</si>
  <si>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</si>
  <si>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</si>
  <si>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</si>
  <si>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</si>
  <si>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</si>
  <si>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</si>
  <si>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</si>
  <si>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</si>
  <si>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</si>
  <si>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</si>
  <si>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</si>
  <si>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</si>
  <si>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</si>
  <si>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</si>
  <si>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</si>
  <si>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</si>
  <si>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</si>
  <si>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</si>
  <si>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</si>
  <si>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</si>
  <si>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</si>
  <si>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</si>
  <si>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</si>
  <si>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</si>
  <si>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</si>
  <si>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</si>
  <si>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</si>
  <si>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</si>
  <si>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</si>
  <si>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</si>
  <si>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</si>
  <si>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</si>
  <si>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</si>
  <si>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</si>
  <si>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</si>
  <si>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</si>
  <si>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</si>
  <si>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</si>
  <si>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</si>
  <si>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</si>
  <si>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</si>
  <si>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</si>
  <si>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</si>
  <si>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</si>
  <si>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</si>
  <si>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</si>
  <si>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</si>
  <si>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</si>
  <si>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</si>
  <si>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</si>
  <si>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</si>
  <si>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</si>
  <si>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</si>
  <si>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</si>
  <si>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</si>
  <si>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</si>
  <si>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</si>
  <si>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</si>
  <si>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</si>
  <si>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</si>
  <si>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</si>
  <si>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</si>
  <si>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</si>
  <si>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</si>
  <si>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</si>
  <si>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</si>
  <si>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</si>
  <si>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</si>
  <si>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</si>
  <si>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</si>
  <si>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</si>
  <si>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</si>
  <si>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</si>
  <si>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</si>
  <si>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</si>
  <si>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</si>
  <si>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</si>
  <si>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</si>
  <si>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</si>
  <si>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</si>
  <si>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</si>
  <si>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</si>
  <si>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</si>
  <si>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</si>
  <si>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</si>
  <si>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</si>
  <si>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</si>
  <si>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</si>
  <si>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</si>
  <si>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</si>
  <si>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</si>
  <si>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</si>
  <si>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</si>
  <si>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</si>
  <si>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</si>
  <si>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</si>
  <si>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</si>
  <si>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</si>
  <si>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</si>
  <si>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</si>
  <si>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</si>
  <si>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</si>
  <si>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</si>
  <si>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</si>
  <si>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</si>
  <si>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</si>
  <si>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</si>
  <si>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</si>
  <si>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</si>
  <si>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</si>
  <si>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</si>
  <si>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</si>
  <si>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</si>
  <si>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</si>
  <si>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</si>
  <si>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</si>
  <si>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</si>
  <si>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</si>
  <si>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</si>
  <si>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</si>
  <si>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</si>
  <si>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</si>
  <si>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</si>
  <si>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</si>
  <si>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</si>
  <si>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</si>
  <si>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</si>
  <si>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</si>
  <si>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</si>
  <si>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</si>
  <si>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</si>
  <si>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</si>
  <si>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</si>
  <si>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</si>
  <si>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</si>
  <si>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</si>
  <si>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</si>
  <si>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</si>
  <si>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</si>
  <si>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</si>
  <si>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</si>
  <si>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</si>
  <si>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</si>
  <si>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</si>
  <si>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</si>
  <si>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</si>
  <si>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</si>
  <si>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</si>
  <si>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</si>
  <si>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</si>
  <si>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</si>
  <si>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</si>
  <si>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</si>
  <si>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</si>
  <si>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</si>
  <si>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</si>
  <si>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</si>
  <si>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</si>
  <si>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</si>
  <si>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</si>
  <si>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</si>
  <si>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</si>
  <si>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</si>
  <si>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</si>
  <si>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</si>
  <si>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</si>
  <si>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</si>
  <si>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</si>
  <si>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</si>
  <si>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</si>
  <si>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</si>
  <si>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</si>
  <si>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</si>
  <si>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</si>
  <si>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</si>
  <si>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</si>
  <si>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</si>
  <si>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</si>
  <si>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</si>
  <si>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</si>
  <si>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</si>
  <si>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</si>
  <si>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</si>
  <si>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</si>
  <si>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</si>
  <si>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</si>
  <si>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</si>
  <si>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</si>
  <si>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</si>
  <si>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</si>
  <si>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</si>
  <si>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</si>
  <si>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</si>
  <si>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</si>
  <si>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</si>
  <si>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</si>
  <si>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</si>
  <si>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</si>
  <si>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</si>
  <si>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</si>
  <si>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</si>
  <si>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</si>
  <si>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</si>
  <si>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</si>
  <si>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</si>
  <si>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</si>
  <si>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</si>
  <si>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</si>
  <si>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</si>
  <si>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</si>
  <si>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</si>
  <si>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</si>
  <si>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</si>
  <si>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</si>
  <si>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</si>
  <si>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</si>
  <si>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</si>
  <si>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</si>
  <si>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</si>
  <si>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</si>
  <si>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</si>
  <si>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</si>
  <si>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</si>
  <si>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</si>
  <si>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</si>
  <si>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</si>
  <si>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</si>
  <si>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</si>
  <si>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</si>
  <si>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</si>
  <si>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</si>
  <si>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</si>
  <si>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</si>
  <si>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</si>
  <si>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</si>
  <si>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</si>
  <si>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</si>
  <si>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</si>
  <si>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</si>
  <si>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</si>
  <si>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</si>
  <si>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</si>
  <si>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</si>
  <si>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</si>
  <si>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</si>
  <si>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</si>
  <si>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</si>
  <si>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</si>
  <si>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</si>
  <si>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</si>
  <si>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</si>
  <si>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</si>
  <si>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</si>
  <si>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</si>
  <si>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</si>
  <si>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</si>
  <si>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</si>
  <si>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</si>
  <si>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</si>
  <si>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</si>
  <si>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</si>
  <si>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</si>
  <si>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</si>
  <si>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</si>
  <si>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</si>
  <si>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</si>
  <si>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</si>
  <si>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</si>
  <si>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</si>
  <si>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</si>
  <si>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</si>
  <si>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</si>
  <si>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</si>
  <si>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</si>
  <si>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</si>
  <si>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</si>
  <si>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</si>
  <si>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</si>
  <si>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</si>
  <si>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</si>
  <si>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</si>
  <si>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</si>
  <si>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</si>
  <si>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</si>
  <si>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</si>
  <si>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</si>
  <si>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</si>
  <si>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</si>
  <si>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</si>
  <si>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</si>
  <si>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</si>
  <si>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</si>
  <si>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</si>
  <si>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</si>
  <si>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</si>
  <si>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</si>
  <si>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</si>
  <si>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</si>
  <si>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</si>
  <si>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</si>
  <si>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</si>
  <si>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</si>
  <si>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</si>
  <si>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</si>
  <si>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</si>
  <si>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</si>
  <si>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</si>
  <si>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</si>
  <si>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</si>
  <si>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</si>
  <si>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</si>
  <si>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</si>
  <si>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</si>
  <si>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</si>
  <si>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</si>
  <si>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</si>
  <si>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</si>
  <si>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</si>
  <si>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</si>
  <si>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</si>
  <si>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</si>
  <si>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</si>
  <si>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</si>
  <si>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</si>
  <si>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</si>
  <si>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</si>
  <si>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</si>
  <si>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</si>
  <si>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</si>
  <si>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</si>
  <si>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</si>
  <si>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</si>
  <si>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</si>
  <si>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</si>
  <si>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</si>
  <si>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</si>
  <si>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</si>
  <si>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</si>
  <si>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</si>
  <si>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</si>
  <si>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</si>
  <si>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</si>
  <si>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</si>
  <si>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</si>
  <si>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</si>
  <si>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</si>
  <si>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</si>
  <si>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</si>
  <si>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</si>
  <si>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</si>
  <si>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</si>
  <si>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</si>
  <si>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</si>
  <si>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</si>
  <si>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</si>
  <si>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</si>
  <si>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</si>
  <si>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</si>
  <si>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</si>
  <si>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</si>
  <si>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</si>
  <si>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</si>
  <si>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</si>
  <si>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</si>
  <si>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</si>
  <si>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</si>
  <si>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</si>
  <si>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</si>
  <si>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</si>
  <si>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</si>
  <si>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</si>
  <si>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</si>
  <si>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</si>
  <si>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</si>
  <si>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</si>
  <si>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</si>
  <si>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</si>
  <si>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</si>
  <si>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</si>
  <si>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</si>
  <si>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</si>
  <si>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</si>
  <si>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</si>
  <si>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</si>
  <si>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</si>
  <si>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</si>
  <si>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</si>
  <si>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</si>
  <si>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</si>
  <si>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</si>
  <si>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</si>
  <si>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</si>
  <si>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</si>
  <si>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</si>
  <si>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</si>
  <si>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</si>
  <si>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</si>
  <si>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</si>
  <si>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</si>
  <si>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</si>
  <si>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</si>
  <si>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</si>
  <si>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</si>
  <si>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</si>
  <si>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</si>
  <si>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</si>
  <si>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</si>
  <si>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</si>
  <si>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</si>
  <si>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</si>
  <si>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</si>
  <si>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</si>
  <si>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</si>
  <si>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</si>
  <si>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</si>
  <si>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</si>
  <si>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</si>
  <si>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</si>
  <si>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</si>
  <si>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</si>
  <si>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</si>
  <si>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</si>
  <si>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</si>
  <si>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</si>
  <si>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</si>
  <si>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</si>
  <si>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</si>
  <si>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</si>
  <si>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</si>
  <si>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</si>
  <si>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</si>
  <si>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</si>
  <si>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</si>
  <si>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</si>
  <si>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</si>
  <si>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</si>
  <si>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</si>
  <si>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</si>
  <si>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</si>
  <si>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</si>
  <si>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</si>
  <si>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</si>
  <si>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</si>
  <si>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</si>
  <si>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</si>
  <si>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</si>
  <si>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</si>
  <si>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</si>
  <si>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</si>
  <si>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</si>
  <si>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</si>
  <si>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</si>
  <si>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</si>
  <si>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</si>
  <si>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</si>
  <si>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</si>
  <si>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</si>
  <si>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</si>
  <si>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</si>
  <si>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</si>
  <si>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</si>
  <si>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</si>
  <si>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</si>
  <si>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</si>
  <si>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</si>
  <si>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</si>
  <si>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</si>
  <si>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</si>
  <si>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</si>
  <si>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</si>
  <si>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</si>
  <si>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</si>
  <si>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</si>
  <si>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</si>
  <si>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</si>
  <si>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</si>
  <si>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</si>
  <si>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</si>
  <si>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</si>
  <si>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</si>
  <si>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</si>
  <si>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</si>
  <si>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</si>
  <si>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</si>
  <si>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</si>
  <si>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</si>
  <si>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</si>
  <si>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</si>
  <si>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</si>
  <si>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</si>
  <si>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</si>
  <si>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</si>
  <si>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</si>
  <si>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</si>
  <si>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</si>
  <si>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</si>
  <si>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</si>
  <si>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</si>
  <si>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</si>
  <si>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</si>
  <si>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</si>
  <si>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</si>
  <si>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</si>
  <si>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</si>
  <si>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</si>
  <si>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</si>
  <si>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</si>
  <si>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</si>
  <si>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</si>
  <si>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</si>
  <si>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</si>
  <si>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</si>
  <si>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</si>
  <si>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</si>
  <si>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</si>
  <si>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</si>
  <si>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</si>
  <si>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</si>
  <si>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</si>
  <si>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</si>
  <si>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</si>
  <si>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</si>
  <si>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</si>
  <si>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</si>
  <si>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</si>
  <si>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</si>
  <si>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</si>
  <si>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</si>
  <si>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</si>
  <si>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</si>
  <si>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</si>
  <si>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</si>
  <si>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</si>
  <si>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</si>
  <si>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</si>
  <si>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</si>
  <si>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</si>
  <si>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</si>
  <si>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</si>
  <si>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</si>
  <si>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</si>
  <si>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</si>
  <si>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</si>
  <si>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</si>
  <si>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</si>
  <si>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</si>
  <si>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</si>
  <si>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</si>
  <si>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</si>
  <si>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</si>
  <si>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</si>
  <si>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</si>
  <si>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</si>
  <si>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</si>
  <si>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</si>
  <si>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</si>
  <si>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</si>
  <si>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</si>
  <si>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</si>
  <si>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</si>
  <si>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</si>
  <si>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</si>
  <si>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</si>
  <si>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</si>
  <si>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</si>
  <si>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</si>
  <si>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</si>
  <si>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</si>
  <si>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</si>
  <si>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</si>
  <si>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</si>
  <si>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</si>
  <si>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</si>
  <si>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</si>
  <si>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</si>
  <si>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</si>
  <si>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</si>
  <si>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</si>
  <si>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</si>
  <si>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</si>
  <si>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</si>
  <si>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</si>
  <si>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</si>
  <si>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</si>
  <si>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</si>
  <si>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</si>
  <si>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</si>
  <si>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</si>
  <si>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</si>
  <si>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</si>
  <si>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</si>
  <si>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</si>
  <si>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</si>
  <si>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</si>
  <si>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</si>
  <si>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</si>
  <si>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</si>
  <si>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</si>
  <si>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</si>
  <si>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</si>
  <si>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</si>
  <si>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</si>
  <si>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</si>
  <si>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</si>
  <si>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</si>
  <si>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</si>
  <si>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</si>
  <si>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</si>
  <si>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</si>
  <si>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</si>
  <si>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</si>
  <si>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</si>
  <si>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</si>
  <si>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</si>
  <si>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</si>
  <si>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</si>
  <si>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</si>
  <si>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</si>
  <si>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</si>
  <si>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</si>
  <si>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</si>
  <si>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</si>
  <si>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</si>
  <si>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</si>
  <si>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</si>
  <si>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</si>
  <si>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</si>
  <si>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</si>
  <si>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</si>
  <si>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</si>
  <si>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</si>
  <si>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</si>
  <si>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</si>
  <si>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</si>
  <si>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</si>
  <si>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</si>
  <si>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</si>
  <si>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</si>
  <si>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</si>
  <si>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</si>
  <si>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</si>
  <si>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</si>
  <si>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</si>
  <si>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</si>
  <si>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</si>
  <si>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</si>
  <si>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</si>
  <si>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</si>
  <si>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</si>
  <si>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</si>
  <si>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</si>
  <si>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</si>
  <si>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</si>
  <si>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</si>
  <si>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</si>
  <si>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</si>
  <si>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</si>
  <si>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</si>
  <si>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</si>
  <si>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</si>
  <si>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</si>
  <si>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</si>
  <si>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</si>
  <si>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</si>
  <si>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</si>
  <si>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</si>
  <si>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</si>
  <si>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</si>
  <si>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</si>
  <si>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</si>
  <si>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</si>
  <si>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</si>
  <si>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</si>
  <si>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</si>
  <si>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</si>
  <si>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</si>
  <si>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</si>
  <si>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</si>
  <si>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</si>
  <si>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</si>
  <si>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</si>
  <si>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</si>
  <si>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</si>
  <si>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</si>
  <si>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</si>
  <si>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</si>
  <si>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</si>
  <si>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</si>
  <si>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</si>
  <si>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</si>
  <si>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</si>
  <si>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</si>
  <si>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</si>
  <si>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</si>
  <si>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</si>
  <si>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</si>
  <si>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</si>
  <si>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</si>
  <si>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</si>
  <si>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</si>
  <si>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</si>
  <si>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</si>
  <si>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</si>
  <si>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</si>
  <si>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</si>
  <si>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</si>
  <si>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</si>
  <si>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</si>
  <si>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</si>
  <si>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</si>
  <si>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</si>
  <si>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</si>
  <si>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</si>
  <si>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</si>
  <si>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</si>
  <si>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</si>
  <si>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</si>
  <si>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</si>
  <si>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</si>
  <si>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</si>
  <si>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</si>
  <si>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</si>
  <si>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</si>
  <si>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</si>
  <si>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</si>
  <si>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</si>
  <si>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</si>
  <si>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</si>
  <si>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</si>
  <si>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</si>
  <si>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</si>
  <si>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</si>
  <si>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</si>
  <si>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</si>
  <si>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</si>
  <si>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</si>
  <si>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</si>
  <si>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</si>
  <si>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</si>
  <si>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</si>
  <si>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</si>
  <si>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</si>
  <si>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</si>
  <si>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</si>
  <si>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</si>
  <si>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</si>
  <si>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</si>
  <si>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</si>
  <si>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</si>
  <si>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</si>
  <si>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</si>
  <si>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</si>
  <si>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</si>
  <si>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</si>
  <si>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</si>
  <si>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</si>
  <si>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</si>
  <si>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</si>
  <si>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</si>
  <si>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</si>
  <si>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</si>
  <si>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</si>
  <si>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</si>
  <si>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</si>
  <si>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</si>
  <si>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</si>
  <si>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</si>
  <si>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</si>
  <si>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</si>
  <si>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</si>
  <si>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</si>
  <si>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</si>
  <si>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</si>
  <si>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</si>
  <si>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</si>
  <si>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</si>
  <si>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</si>
  <si>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</si>
  <si>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</si>
  <si>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</si>
  <si>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</si>
  <si>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</si>
  <si>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</si>
  <si>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</si>
  <si>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</si>
  <si>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</si>
  <si>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</si>
  <si>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</si>
  <si>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</si>
  <si>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</si>
  <si>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</si>
  <si>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</si>
  <si>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</si>
  <si>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</si>
  <si>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</si>
  <si>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</si>
  <si>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</si>
  <si>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</si>
  <si>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</si>
  <si>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</si>
  <si>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</si>
  <si>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</si>
  <si>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</si>
  <si>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</si>
  <si>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</si>
  <si>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</si>
  <si>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</si>
  <si>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</si>
  <si>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</si>
  <si>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</si>
  <si>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</si>
  <si>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</si>
  <si>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</si>
  <si>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</si>
  <si>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</si>
  <si>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</si>
  <si>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</si>
  <si>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</si>
  <si>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</si>
  <si>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</si>
  <si>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</si>
  <si>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</si>
  <si>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</si>
  <si>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</si>
  <si>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</si>
  <si>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</si>
  <si>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</si>
  <si>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</si>
  <si>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</si>
  <si>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</si>
  <si>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</si>
  <si>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</si>
  <si>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</si>
  <si>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</si>
  <si>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</si>
  <si>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</si>
  <si>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</si>
  <si>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</si>
  <si>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</si>
  <si>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</si>
  <si>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</si>
  <si>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</si>
  <si>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</si>
  <si>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</si>
  <si>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</si>
  <si>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</si>
  <si>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</si>
  <si>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</si>
  <si>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</si>
  <si>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</si>
  <si>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</si>
  <si>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</si>
  <si>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</si>
  <si>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</si>
  <si>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</si>
  <si>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</si>
  <si>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</si>
  <si>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</si>
  <si>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</si>
  <si>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</si>
  <si>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</si>
  <si>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</si>
  <si>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</si>
  <si>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</si>
  <si>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</si>
  <si>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</si>
  <si>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</si>
  <si>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</si>
  <si>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</si>
  <si>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</si>
  <si>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</si>
  <si>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</si>
  <si>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</si>
  <si>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</si>
  <si>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</si>
  <si>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</si>
  <si>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</si>
  <si>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</si>
  <si>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</si>
  <si>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</si>
  <si>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</si>
  <si>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</si>
  <si>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</si>
  <si>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</si>
  <si>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</si>
  <si>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</si>
  <si>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</si>
  <si>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</si>
  <si>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</si>
  <si>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</si>
  <si>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</si>
  <si>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</si>
  <si>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</si>
  <si>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</si>
  <si>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</si>
  <si>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</si>
  <si>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</si>
  <si>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</si>
  <si>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</si>
  <si>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</si>
  <si>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</si>
  <si>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</si>
  <si>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</si>
  <si>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</si>
  <si>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</si>
  <si>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</si>
  <si>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</si>
  <si>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</si>
  <si>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</si>
  <si>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</si>
  <si>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</si>
  <si>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</si>
  <si>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</si>
  <si>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</si>
  <si>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</si>
  <si>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</si>
  <si>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</si>
  <si>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</si>
  <si>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</si>
  <si>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</si>
  <si>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</si>
  <si>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</si>
  <si>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</si>
  <si>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</si>
  <si>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</si>
  <si>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</si>
  <si>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</si>
  <si>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</si>
  <si>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</si>
  <si>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</si>
  <si>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</si>
  <si>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</si>
  <si>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</si>
  <si>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</si>
  <si>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</si>
  <si>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</si>
  <si>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</si>
  <si>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</si>
  <si>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</si>
  <si>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</si>
  <si>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</si>
  <si>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</si>
  <si>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</si>
  <si>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</si>
  <si>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</si>
  <si>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</si>
  <si>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</si>
  <si>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</si>
  <si>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</si>
  <si>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</si>
  <si>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</si>
  <si>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</si>
  <si>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</si>
  <si>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</si>
  <si>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</si>
  <si>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</si>
  <si>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</si>
  <si>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</si>
  <si>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</si>
  <si>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</si>
  <si>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</si>
  <si>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</si>
  <si>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</si>
  <si>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</si>
  <si>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</si>
  <si>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</si>
  <si>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</si>
  <si>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</si>
  <si>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</si>
  <si>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</si>
  <si>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</si>
  <si>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</si>
  <si>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</si>
  <si>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</si>
  <si>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</si>
  <si>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</si>
  <si>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</si>
  <si>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</si>
  <si>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</si>
  <si>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</si>
  <si>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</si>
  <si>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</si>
  <si>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</si>
  <si>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</si>
  <si>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</si>
  <si>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</si>
  <si>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</si>
  <si>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</si>
  <si>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</si>
  <si>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</si>
  <si>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</si>
  <si>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</si>
  <si>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</si>
  <si>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</si>
  <si>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</si>
  <si>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</si>
  <si>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</si>
  <si>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</si>
  <si>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</si>
  <si>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</si>
  <si>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</si>
  <si>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</si>
  <si>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</si>
  <si>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</si>
  <si>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</si>
  <si>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</si>
  <si>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</si>
  <si>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</si>
  <si>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</si>
  <si>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</si>
  <si>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</si>
  <si>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</si>
  <si>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</si>
  <si>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</si>
  <si>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</si>
  <si>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</si>
  <si>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</si>
  <si>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</si>
  <si>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</si>
  <si>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</si>
  <si>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</si>
  <si>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</si>
  <si>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</si>
  <si>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</si>
  <si>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</si>
  <si>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</si>
  <si>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</si>
  <si>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</si>
  <si>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</si>
  <si>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</si>
  <si>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</si>
  <si>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</si>
  <si>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</si>
  <si>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</si>
  <si>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</si>
  <si>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</si>
  <si>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</si>
  <si>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</si>
  <si>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</si>
  <si>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</si>
  <si>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</si>
  <si>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</si>
  <si>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</si>
  <si>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</si>
  <si>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</si>
  <si>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</si>
  <si>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</si>
  <si>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</si>
  <si>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</si>
  <si>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</si>
  <si>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</si>
  <si>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</si>
  <si>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</si>
  <si>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</si>
  <si>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</si>
  <si>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</si>
  <si>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</si>
  <si>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</si>
  <si>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</si>
  <si>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</si>
  <si>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</si>
  <si>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</si>
  <si>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</si>
  <si>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</si>
  <si>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</si>
  <si>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</si>
  <si>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</si>
  <si>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</si>
  <si>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</si>
  <si>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</si>
  <si>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</si>
  <si>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</si>
  <si>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</si>
  <si>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</si>
  <si>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</si>
  <si>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</si>
  <si>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</si>
  <si>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</si>
  <si>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</si>
  <si>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</si>
  <si>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</si>
  <si>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</si>
  <si>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</si>
  <si>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</si>
  <si>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</si>
  <si>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</si>
  <si>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</si>
  <si>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</si>
  <si>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</si>
  <si>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</si>
  <si>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</si>
  <si>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</si>
  <si>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</si>
  <si>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</si>
  <si>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</si>
  <si>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</si>
  <si>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</si>
  <si>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</si>
  <si>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</si>
  <si>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</si>
  <si>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</si>
  <si>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</si>
  <si>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</si>
  <si>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</si>
  <si>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</si>
  <si>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</si>
  <si>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</si>
  <si>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</si>
  <si>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</si>
  <si>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</si>
  <si>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</si>
  <si>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</si>
  <si>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</si>
  <si>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</si>
  <si>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</si>
  <si>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</si>
  <si>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</si>
  <si>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</si>
  <si>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</si>
  <si>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</si>
  <si>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</si>
  <si>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</si>
  <si>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</si>
  <si>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</si>
  <si>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</si>
  <si>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</si>
  <si>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</si>
  <si>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</si>
  <si>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</si>
  <si>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</si>
  <si>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</si>
  <si>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</si>
  <si>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</si>
  <si>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</si>
  <si>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</si>
  <si>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</si>
  <si>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</si>
  <si>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</si>
  <si>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</si>
  <si>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</si>
  <si>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</si>
  <si>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</si>
  <si>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</si>
  <si>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</si>
  <si>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</si>
  <si>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</si>
  <si>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</si>
  <si>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</si>
  <si>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</si>
  <si>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</si>
  <si>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</si>
  <si>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</si>
  <si>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</si>
  <si>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</si>
  <si>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</si>
  <si>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</si>
  <si>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</si>
  <si>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</si>
  <si>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</si>
  <si>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</si>
  <si>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</si>
  <si>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</si>
  <si>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</si>
  <si>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</si>
  <si>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</si>
  <si>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</si>
  <si>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</si>
  <si>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</si>
  <si>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</si>
  <si>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</si>
  <si>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</si>
  <si>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</si>
  <si>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</si>
  <si>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</si>
  <si>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</si>
  <si>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</si>
  <si>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</si>
  <si>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</si>
  <si>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</si>
  <si>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</si>
  <si>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</si>
  <si>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</si>
  <si>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</si>
  <si>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</si>
  <si>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</si>
  <si>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</si>
  <si>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</si>
  <si>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</si>
  <si>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</si>
  <si>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</si>
  <si>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</si>
  <si>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</si>
  <si>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</si>
  <si>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</si>
  <si>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</si>
  <si>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</si>
  <si>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</si>
  <si>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</si>
  <si>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</si>
  <si>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</si>
  <si>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</si>
  <si>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</si>
  <si>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</si>
  <si>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</si>
  <si>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</si>
  <si>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</si>
  <si>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</si>
  <si>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</si>
  <si>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</si>
  <si>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</si>
  <si>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</si>
  <si>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</si>
  <si>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</si>
  <si>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</si>
  <si>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</si>
  <si>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</si>
  <si>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</si>
  <si>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</si>
  <si>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</si>
  <si>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</si>
  <si>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</si>
  <si>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</si>
  <si>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</si>
  <si>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</si>
  <si>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</si>
  <si>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</si>
  <si>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</si>
  <si>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</si>
  <si>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</si>
  <si>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</si>
  <si>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</si>
  <si>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</si>
  <si>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</si>
  <si>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</si>
  <si>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</si>
  <si>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</si>
  <si>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</si>
  <si>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</si>
  <si>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</si>
  <si>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</si>
  <si>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</si>
  <si>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</si>
  <si>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</si>
  <si>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</si>
  <si>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</si>
  <si>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</si>
  <si>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</si>
  <si>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</si>
  <si>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</si>
  <si>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</si>
  <si>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</si>
  <si>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</si>
  <si>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</si>
  <si>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</si>
  <si>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</si>
  <si>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</si>
  <si>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</si>
  <si>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</si>
  <si>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</si>
  <si>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</si>
  <si>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</si>
  <si>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</si>
  <si>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</si>
  <si>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</si>
  <si>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</si>
  <si>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</si>
  <si>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</si>
  <si>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</si>
  <si>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</si>
  <si>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</si>
  <si>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</si>
  <si>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</si>
  <si>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</si>
  <si>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</si>
  <si>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</si>
  <si>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</si>
  <si>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</si>
  <si>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</si>
  <si>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</si>
  <si>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</si>
  <si>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</si>
  <si>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</si>
  <si>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</si>
  <si>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</si>
  <si>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</si>
  <si>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</si>
  <si>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</si>
  <si>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</si>
  <si>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</si>
  <si>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</si>
  <si>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</si>
  <si>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</si>
  <si>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</si>
  <si>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</si>
  <si>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</si>
  <si>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</si>
  <si>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</si>
  <si>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</si>
  <si>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</si>
  <si>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</si>
  <si>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</si>
  <si>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</si>
  <si>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</si>
  <si>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</si>
  <si>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</si>
  <si>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</si>
  <si>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</si>
  <si>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</si>
  <si>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</si>
  <si>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</si>
  <si>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</si>
  <si>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</si>
  <si>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</si>
  <si>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</si>
  <si>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</si>
  <si>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</si>
  <si>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</si>
  <si>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</si>
  <si>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</si>
  <si>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</si>
  <si>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</si>
  <si>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</si>
  <si>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</si>
  <si>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</si>
  <si>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</si>
  <si>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</si>
  <si>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</si>
  <si>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</si>
  <si>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</si>
  <si>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</si>
  <si>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</si>
  <si>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</si>
  <si>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</si>
  <si>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</si>
  <si>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</si>
  <si>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</si>
  <si>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</si>
  <si>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</si>
  <si>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</si>
  <si>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</si>
  <si>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</si>
  <si>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</si>
  <si>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</si>
  <si>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</si>
  <si>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</si>
  <si>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</si>
  <si>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</si>
  <si>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</si>
  <si>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</si>
  <si>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</si>
  <si>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</si>
  <si>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</si>
  <si>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</si>
  <si>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</si>
  <si>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</si>
  <si>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</si>
  <si>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</si>
  <si>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</si>
  <si>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</si>
  <si>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</si>
  <si>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</si>
  <si>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</si>
  <si>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</si>
  <si>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</si>
  <si>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</si>
  <si>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</si>
  <si>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</si>
  <si>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</si>
  <si>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</si>
  <si>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</si>
  <si>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</si>
  <si>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</si>
  <si>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</si>
  <si>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</si>
  <si>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</si>
  <si>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</si>
  <si>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</si>
  <si>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</si>
  <si>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</si>
  <si>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</si>
  <si>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</si>
  <si>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</si>
  <si>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</si>
  <si>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</si>
  <si>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</si>
  <si>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</si>
  <si>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</si>
  <si>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</si>
  <si>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</si>
  <si>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</si>
  <si>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</si>
  <si>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</si>
  <si>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</si>
  <si>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</si>
  <si>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</si>
  <si>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</si>
  <si>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</si>
  <si>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</si>
  <si>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</si>
  <si>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</si>
  <si>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</si>
  <si>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</si>
  <si>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</si>
  <si>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</si>
  <si>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</si>
  <si>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</si>
  <si>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</si>
  <si>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</si>
  <si>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</si>
  <si>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</si>
  <si>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</si>
  <si>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</si>
  <si>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</si>
  <si>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</si>
  <si>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</si>
  <si>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</si>
  <si>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</si>
  <si>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</si>
  <si>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</si>
  <si>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</si>
  <si>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</si>
  <si>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</si>
  <si>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</si>
  <si>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</si>
  <si>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</si>
  <si>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</si>
  <si>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</si>
  <si>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</si>
  <si>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</si>
  <si>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</si>
  <si>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</si>
  <si>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</si>
  <si>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</si>
  <si>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</si>
  <si>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</si>
  <si>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</si>
  <si>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</si>
  <si>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</si>
  <si>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</si>
  <si>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</si>
  <si>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</si>
  <si>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</si>
  <si>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</si>
  <si>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</si>
  <si>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</si>
  <si>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</si>
  <si>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</si>
  <si>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</si>
  <si>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</si>
  <si>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</si>
  <si>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</si>
  <si>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</si>
  <si>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</si>
  <si>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</si>
  <si>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</si>
  <si>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</si>
  <si>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</si>
  <si>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</si>
  <si>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</si>
  <si>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</si>
  <si>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</si>
  <si>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</si>
  <si>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</si>
  <si>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</si>
  <si>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</si>
  <si>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</si>
  <si>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</si>
  <si>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</si>
  <si>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</si>
  <si>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</si>
  <si>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</si>
  <si>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</si>
  <si>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</si>
  <si>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</si>
  <si>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</si>
  <si>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</si>
  <si>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</si>
  <si>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</si>
  <si>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</si>
  <si>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</si>
  <si>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</si>
  <si>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</si>
  <si>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</si>
  <si>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</si>
  <si>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</si>
  <si>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</si>
  <si>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</si>
  <si>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</si>
  <si>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</si>
  <si>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</si>
  <si>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</si>
  <si>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</si>
  <si>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</si>
  <si>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</si>
  <si>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</si>
  <si>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</si>
  <si>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</si>
  <si>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</si>
  <si>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</si>
  <si>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</si>
  <si>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</si>
  <si>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</si>
  <si>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</si>
  <si>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</si>
  <si>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</si>
  <si>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</si>
  <si>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</si>
  <si>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</si>
  <si>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</si>
  <si>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</si>
  <si>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</si>
  <si>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</si>
  <si>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</si>
  <si>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</si>
  <si>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</si>
  <si>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</si>
  <si>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</si>
  <si>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</si>
  <si>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</si>
  <si>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</si>
  <si>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</si>
  <si>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</si>
  <si>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</si>
  <si>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</si>
  <si>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</si>
  <si>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</si>
  <si>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</si>
  <si>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</si>
  <si>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</si>
  <si>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</si>
  <si>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</si>
  <si>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</si>
  <si>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</si>
  <si>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</si>
  <si>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</si>
  <si>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</si>
  <si>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</si>
  <si>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</si>
  <si>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</si>
  <si>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</si>
  <si>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</si>
  <si>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</si>
  <si>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</si>
  <si>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</si>
  <si>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</si>
  <si>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</si>
  <si>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</si>
  <si>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</si>
  <si>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</si>
  <si>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</si>
  <si>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</si>
  <si>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</si>
  <si>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</si>
  <si>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</si>
  <si>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</si>
  <si>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</si>
  <si>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</si>
  <si>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</si>
  <si>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</si>
  <si>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</si>
  <si>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</si>
  <si>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</si>
  <si>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</si>
  <si>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</si>
  <si>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</si>
  <si>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</si>
  <si>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</si>
  <si>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</si>
  <si>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</si>
  <si>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</si>
  <si>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</si>
  <si>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</si>
  <si>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</si>
  <si>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</si>
  <si>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</si>
  <si>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</si>
  <si>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</si>
  <si>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</si>
  <si>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</si>
  <si>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</si>
  <si>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</si>
  <si>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</si>
  <si>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</si>
  <si>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</si>
  <si>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</si>
  <si>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</si>
  <si>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</si>
  <si>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</si>
  <si>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</si>
  <si>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</si>
  <si>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</si>
  <si>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</si>
  <si>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</si>
  <si>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</si>
  <si>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</si>
  <si>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</si>
  <si>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</si>
  <si>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</si>
  <si>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</si>
  <si>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</si>
  <si>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</si>
  <si>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</si>
  <si>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</si>
  <si>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</si>
  <si>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</si>
  <si>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</si>
  <si>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</si>
  <si>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</si>
  <si>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</si>
  <si>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</si>
  <si>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</si>
  <si>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</si>
  <si>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</si>
  <si>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</si>
  <si>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</si>
  <si>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</si>
  <si>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</si>
  <si>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</si>
  <si>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</si>
  <si>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</si>
  <si>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</si>
  <si>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</si>
  <si>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</si>
  <si>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</si>
  <si>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</si>
  <si>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</si>
  <si>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</si>
  <si>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</si>
  <si>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</si>
  <si>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</si>
  <si>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</si>
  <si>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</si>
  <si>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</si>
  <si>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</si>
  <si>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</si>
  <si>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</si>
  <si>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</si>
  <si>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</si>
  <si>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</si>
  <si>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</si>
  <si>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</si>
  <si>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</si>
  <si>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</si>
  <si>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</si>
  <si>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</si>
  <si>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</si>
  <si>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</si>
  <si>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</si>
  <si>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</si>
  <si>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</si>
  <si>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</si>
  <si>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</si>
  <si>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</si>
  <si>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</si>
  <si>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</si>
  <si>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</si>
  <si>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</si>
  <si>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</si>
  <si>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</si>
  <si>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</si>
  <si>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</si>
  <si>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</si>
  <si>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</si>
  <si>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</si>
  <si>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</si>
  <si>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</si>
  <si>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</si>
  <si>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</si>
  <si>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</si>
  <si>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</si>
  <si>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</si>
  <si>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</si>
  <si>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</si>
  <si>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</si>
  <si>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</si>
  <si>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</si>
  <si>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</si>
  <si>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</si>
  <si>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</si>
  <si>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</si>
  <si>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</si>
  <si>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</si>
  <si>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</si>
  <si>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</si>
  <si>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</si>
  <si>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</si>
  <si>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</si>
  <si>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</si>
  <si>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</si>
  <si>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</si>
  <si>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</si>
  <si>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</si>
  <si>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</si>
  <si>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</si>
  <si>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</si>
  <si>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</si>
  <si>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</si>
  <si>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</si>
  <si>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</si>
  <si>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</si>
  <si>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</si>
  <si>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</si>
  <si>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</si>
  <si>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</si>
  <si>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</si>
  <si>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</si>
  <si>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</si>
  <si>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</si>
  <si>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</si>
  <si>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</si>
  <si>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</si>
  <si>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</si>
  <si>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</si>
  <si>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</si>
  <si>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</si>
  <si>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</si>
  <si>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</si>
  <si>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</si>
  <si>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</si>
  <si>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</si>
  <si>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</si>
  <si>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</si>
  <si>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</si>
  <si>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</si>
  <si>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</si>
  <si>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</si>
  <si>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</si>
  <si>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</si>
  <si>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</si>
  <si>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</si>
  <si>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</si>
  <si>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</si>
  <si>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</si>
  <si>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</si>
  <si>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</si>
  <si>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</si>
  <si>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</si>
  <si>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</si>
  <si>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</si>
  <si>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</si>
  <si>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</si>
  <si>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</si>
  <si>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</si>
  <si>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</si>
  <si>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</si>
  <si>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</si>
  <si>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</si>
  <si>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</si>
  <si>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</si>
  <si>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</si>
  <si>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</si>
  <si>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</si>
  <si>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</si>
  <si>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</si>
  <si>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</si>
  <si>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</si>
  <si>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</si>
  <si>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</si>
  <si>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</si>
  <si>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</si>
  <si>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</si>
  <si>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</si>
  <si>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</si>
  <si>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</si>
  <si>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</si>
  <si>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</si>
  <si>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</si>
  <si>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</si>
  <si>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</si>
  <si>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</si>
  <si>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</si>
  <si>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</si>
  <si>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</si>
  <si>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</si>
  <si>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</si>
  <si>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</si>
  <si>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</si>
  <si>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</si>
  <si>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</si>
  <si>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</si>
  <si>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</si>
  <si>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</si>
  <si>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</si>
  <si>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</si>
  <si>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</si>
  <si>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</si>
  <si>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</si>
  <si>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</si>
  <si>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</si>
  <si>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</si>
  <si>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</si>
  <si>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</si>
  <si>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</si>
  <si>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</si>
  <si>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</si>
  <si>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</si>
  <si>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</si>
  <si>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</si>
  <si>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</si>
  <si>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</si>
  <si>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</si>
  <si>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</si>
  <si>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</si>
  <si>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</si>
  <si>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</si>
  <si>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</si>
  <si>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</si>
  <si>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</si>
  <si>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</si>
  <si>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</si>
  <si>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</si>
  <si>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</si>
  <si>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</si>
  <si>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</si>
  <si>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</si>
  <si>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</si>
  <si>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</si>
  <si>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</si>
  <si>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</si>
  <si>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</si>
  <si>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</si>
  <si>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</si>
  <si>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</si>
  <si>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</si>
  <si>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</si>
  <si>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</si>
  <si>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</si>
  <si>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</si>
  <si>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</si>
  <si>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</si>
  <si>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</si>
  <si>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</si>
  <si>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</si>
  <si>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</si>
  <si>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</si>
  <si>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</si>
  <si>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</si>
  <si>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</si>
  <si>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</si>
  <si>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</si>
  <si>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</si>
  <si>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</si>
  <si>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</si>
  <si>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</si>
  <si>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</si>
  <si>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</si>
  <si>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</si>
  <si>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</si>
  <si>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</si>
  <si>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</si>
  <si>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</si>
  <si>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</si>
  <si>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</si>
  <si>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</si>
  <si>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</si>
  <si>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</si>
  <si>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</si>
  <si>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</si>
  <si>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</si>
  <si>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</si>
  <si>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</si>
  <si>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</si>
  <si>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</si>
  <si>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</si>
  <si>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</si>
  <si>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</si>
  <si>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</si>
  <si>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</si>
  <si>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</si>
  <si>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</si>
  <si>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</si>
  <si>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</si>
  <si>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</si>
  <si>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</si>
  <si>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</si>
  <si>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</si>
  <si>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</si>
  <si>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</si>
  <si>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</si>
  <si>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</si>
  <si>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</si>
  <si>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</si>
  <si>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</si>
  <si>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</si>
  <si>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</si>
  <si>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</si>
  <si>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</si>
  <si>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</si>
  <si>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</si>
  <si>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</si>
  <si>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</si>
  <si>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</si>
  <si>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</si>
  <si>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</si>
  <si>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</si>
  <si>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</si>
  <si>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</si>
  <si>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</si>
  <si>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</si>
  <si>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</si>
  <si>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</si>
  <si>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</si>
  <si>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</si>
  <si>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</si>
  <si>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</si>
  <si>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</si>
  <si>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</si>
  <si>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</si>
  <si>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</si>
  <si>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</si>
  <si>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</si>
  <si>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</si>
  <si>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</si>
  <si>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</si>
  <si>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</si>
  <si>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</si>
  <si>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</si>
  <si>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</si>
  <si>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</si>
  <si>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</si>
  <si>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</si>
  <si>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</si>
  <si>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</si>
  <si>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</si>
  <si>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</si>
  <si>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</si>
  <si>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</si>
  <si>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</si>
  <si>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</si>
  <si>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</si>
  <si>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</si>
  <si>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</si>
  <si>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</si>
  <si>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</si>
  <si>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</si>
  <si>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</si>
  <si>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</si>
  <si>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</si>
  <si>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</si>
  <si>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</si>
  <si>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</si>
  <si>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</si>
  <si>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</si>
  <si>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</si>
  <si>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</si>
  <si>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</si>
  <si>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</si>
  <si>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</si>
  <si>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</si>
  <si>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</si>
  <si>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</si>
  <si>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</si>
  <si>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</si>
  <si>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</si>
  <si>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</si>
  <si>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</si>
  <si>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</si>
  <si>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</si>
  <si>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</si>
  <si>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</si>
  <si>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</si>
  <si>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</si>
  <si>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</si>
  <si>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</si>
  <si>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</si>
  <si>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</si>
  <si>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</si>
  <si>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</si>
  <si>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</si>
  <si>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</si>
  <si>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</si>
  <si>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</si>
  <si>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</si>
  <si>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</si>
  <si>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</si>
  <si>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</si>
  <si>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</si>
  <si>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</si>
  <si>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</si>
  <si>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</si>
  <si>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</si>
  <si>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</si>
  <si>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</si>
  <si>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</si>
  <si>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</si>
  <si>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</si>
  <si>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</si>
  <si>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</si>
  <si>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</si>
  <si>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</si>
  <si>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</si>
  <si>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</si>
  <si>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</si>
  <si>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</si>
  <si>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</si>
  <si>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</si>
  <si>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</si>
  <si>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</si>
  <si>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</si>
  <si>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</si>
  <si>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</si>
  <si>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</si>
  <si>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</si>
  <si>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</si>
  <si>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</si>
  <si>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</si>
  <si>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</si>
  <si>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</si>
  <si>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</si>
  <si>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</si>
  <si>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</si>
  <si>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</si>
  <si>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</si>
  <si>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</si>
  <si>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</si>
  <si>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</si>
  <si>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</si>
  <si>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</si>
  <si>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</si>
  <si>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</si>
  <si>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</si>
  <si>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</si>
  <si>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</si>
  <si>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</si>
  <si>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</si>
  <si>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</si>
  <si>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</si>
  <si>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</si>
  <si>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</si>
  <si>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</si>
  <si>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</si>
  <si>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</si>
  <si>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</si>
  <si>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</si>
  <si>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</si>
  <si>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</si>
  <si>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</si>
  <si>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</si>
  <si>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</si>
  <si>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</si>
  <si>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</si>
  <si>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</si>
  <si>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</si>
  <si>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</si>
  <si>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</si>
  <si>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</si>
  <si>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</si>
  <si>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</si>
  <si>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</si>
  <si>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</si>
  <si>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</si>
  <si>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</si>
  <si>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</si>
  <si>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</si>
  <si>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</si>
  <si>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</si>
  <si>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</si>
  <si>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</si>
  <si>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</si>
  <si>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</si>
  <si>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</si>
  <si>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</si>
  <si>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</si>
  <si>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</si>
  <si>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</si>
  <si>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</si>
  <si>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</si>
  <si>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</si>
  <si>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</si>
  <si>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</si>
  <si>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</si>
  <si>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</si>
  <si>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</si>
  <si>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</si>
  <si>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</si>
  <si>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</si>
  <si>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</si>
  <si>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</si>
  <si>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</si>
  <si>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</si>
  <si>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</si>
  <si>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</si>
  <si>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</si>
  <si>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</si>
  <si>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</si>
  <si>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</si>
  <si>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</si>
  <si>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</si>
  <si>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</si>
  <si>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</si>
  <si>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</si>
  <si>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</si>
  <si>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</si>
  <si>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</si>
  <si>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</si>
  <si>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</si>
  <si>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</si>
  <si>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</si>
  <si>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</si>
  <si>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</si>
  <si>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</si>
  <si>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</si>
  <si>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</si>
  <si>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</si>
  <si>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</si>
  <si>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</si>
  <si>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</si>
  <si>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</si>
  <si>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</si>
  <si>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</si>
  <si>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</si>
  <si>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</si>
  <si>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</si>
  <si>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</si>
  <si>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</si>
  <si>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</si>
  <si>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</si>
  <si>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</si>
  <si>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</si>
  <si>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</si>
  <si>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</si>
  <si>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</si>
  <si>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</si>
  <si>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</si>
  <si>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</si>
  <si>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</si>
  <si>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</si>
  <si>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</si>
  <si>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</si>
  <si>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</si>
  <si>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</si>
  <si>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</si>
  <si>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</si>
  <si>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</si>
  <si>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</si>
  <si>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</si>
  <si>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</si>
  <si>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</si>
  <si>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</si>
  <si>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</si>
  <si>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</si>
  <si>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</si>
  <si>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</si>
  <si>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</si>
  <si>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</si>
  <si>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</si>
  <si>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</si>
  <si>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</si>
  <si>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</si>
  <si>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</si>
  <si>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</si>
  <si>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</si>
  <si>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</si>
  <si>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</si>
  <si>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</si>
  <si>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</si>
  <si>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</si>
  <si>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</si>
  <si>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</si>
  <si>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</si>
  <si>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</si>
  <si>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</si>
  <si>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</si>
  <si>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</si>
  <si>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</si>
  <si>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</si>
  <si>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</si>
  <si>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</si>
  <si>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</si>
  <si>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</si>
  <si>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</si>
  <si>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</si>
  <si>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</si>
  <si>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</si>
  <si>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</si>
  <si>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</si>
  <si>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</si>
  <si>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</si>
  <si>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</si>
  <si>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</si>
  <si>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</si>
  <si>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</si>
  <si>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</si>
  <si>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</si>
  <si>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</si>
  <si>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</si>
  <si>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</si>
  <si>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</si>
  <si>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</si>
  <si>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</si>
  <si>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</si>
  <si>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</si>
  <si>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</si>
  <si>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</si>
  <si>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</si>
  <si>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</si>
  <si>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</si>
  <si>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</si>
  <si>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</si>
  <si>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</si>
  <si>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</si>
  <si>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</si>
  <si>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</si>
  <si>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</si>
  <si>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</si>
  <si>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</si>
  <si>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</si>
  <si>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</si>
  <si>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</si>
  <si>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</si>
  <si>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</si>
  <si>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</si>
  <si>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</si>
  <si>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</si>
  <si>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</si>
  <si>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</si>
  <si>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</si>
  <si>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</si>
  <si>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</si>
  <si>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</si>
  <si>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</si>
  <si>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</si>
  <si>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</si>
  <si>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</si>
  <si>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</si>
  <si>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</si>
  <si>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</si>
  <si>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</si>
  <si>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</si>
  <si>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</si>
  <si>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</si>
  <si>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</si>
  <si>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</si>
  <si>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</si>
  <si>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</si>
  <si>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</si>
  <si>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</si>
  <si>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</si>
  <si>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</si>
  <si>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</si>
  <si>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</si>
  <si>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</si>
  <si>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</si>
  <si>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</si>
  <si>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</si>
  <si>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</si>
  <si>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</si>
  <si>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</si>
  <si>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</si>
  <si>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</si>
  <si>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</si>
  <si>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</si>
  <si>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</si>
  <si>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</si>
  <si>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</si>
  <si>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</si>
  <si>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</si>
  <si>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</si>
  <si>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</si>
  <si>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</si>
  <si>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</si>
  <si>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</si>
  <si>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</si>
  <si>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</si>
  <si>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</si>
  <si>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</si>
  <si>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</si>
  <si>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</si>
  <si>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</si>
  <si>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</si>
  <si>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</si>
  <si>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</si>
  <si>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</si>
  <si>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</si>
  <si>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</si>
  <si>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</si>
  <si>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</si>
  <si>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</si>
  <si>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</si>
  <si>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</si>
  <si>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</si>
  <si>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</si>
  <si>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</si>
  <si>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</si>
  <si>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</si>
  <si>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</si>
  <si>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</si>
  <si>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</si>
  <si>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</si>
  <si>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</si>
  <si>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</si>
  <si>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</si>
  <si>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</si>
  <si>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</si>
  <si>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</si>
  <si>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</si>
  <si>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</si>
  <si>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</si>
  <si>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</si>
  <si>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</si>
  <si>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</si>
  <si>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</si>
  <si>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</si>
  <si>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</si>
  <si>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</si>
  <si>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</si>
  <si>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</si>
  <si>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</si>
  <si>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</si>
  <si>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</si>
  <si>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</si>
  <si>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</si>
  <si>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</si>
  <si>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</si>
  <si>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</si>
  <si>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</si>
  <si>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</si>
  <si>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</si>
  <si>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</si>
  <si>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</si>
  <si>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</si>
  <si>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</si>
  <si>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</si>
  <si>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</si>
  <si>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</si>
  <si>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</si>
  <si>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</si>
  <si>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</si>
  <si>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</si>
  <si>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</si>
  <si>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</si>
  <si>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</si>
  <si>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</si>
  <si>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</si>
  <si>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</si>
  <si>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</si>
  <si>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</si>
  <si>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</si>
  <si>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</si>
  <si>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</si>
  <si>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</si>
  <si>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</si>
  <si>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</si>
  <si>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</si>
  <si>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</si>
  <si>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</si>
  <si>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</si>
  <si>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</si>
  <si>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</si>
  <si>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</si>
  <si>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</si>
  <si>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</si>
  <si>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</si>
  <si>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</si>
  <si>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</si>
  <si>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</si>
  <si>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</si>
  <si>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</si>
  <si>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</si>
  <si>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</si>
  <si>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</si>
  <si>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</si>
  <si>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</si>
  <si>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</si>
  <si>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</si>
  <si>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</si>
  <si>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</si>
  <si>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</si>
  <si>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</si>
  <si>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</si>
  <si>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</si>
  <si>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</si>
  <si>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</si>
  <si>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</si>
  <si>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</si>
  <si>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</si>
  <si>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</si>
  <si>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</si>
  <si>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</si>
  <si>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</si>
  <si>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</si>
  <si>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</si>
  <si>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</si>
  <si>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</si>
  <si>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</si>
  <si>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</si>
  <si>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</si>
  <si>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</si>
  <si>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</si>
  <si>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</si>
  <si>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</si>
  <si>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</si>
  <si>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</si>
  <si>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</si>
  <si>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</si>
  <si>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</si>
  <si>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</si>
  <si>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</si>
  <si>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</si>
  <si>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</si>
  <si>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</si>
  <si>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</si>
  <si>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</si>
  <si>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</si>
  <si>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</si>
  <si>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</si>
  <si>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</si>
  <si>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</si>
  <si>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</si>
  <si>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</si>
  <si>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</si>
  <si>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</si>
  <si>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</si>
  <si>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</si>
  <si>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</si>
  <si>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</si>
  <si>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</si>
  <si>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</si>
  <si>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</si>
  <si>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</si>
  <si>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</si>
  <si>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</si>
  <si>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</si>
  <si>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</si>
  <si>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</si>
  <si>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</si>
  <si>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</si>
  <si>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</si>
  <si>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</si>
  <si>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</si>
  <si>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</si>
  <si>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</si>
  <si>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</si>
  <si>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</si>
  <si>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</si>
  <si>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</si>
  <si>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</si>
  <si>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</si>
  <si>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</si>
  <si>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</si>
  <si>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</si>
  <si>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</si>
  <si>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</si>
  <si>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</si>
  <si>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</si>
  <si>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</si>
  <si>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</si>
  <si>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</si>
  <si>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</si>
  <si>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</si>
  <si>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</si>
  <si>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</si>
  <si>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</si>
  <si>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</si>
  <si>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</si>
  <si>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</si>
  <si>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</si>
  <si>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</si>
  <si>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</si>
  <si>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</si>
  <si>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</si>
  <si>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</si>
  <si>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</si>
  <si>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</si>
  <si>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</si>
  <si>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</si>
  <si>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</si>
  <si>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</si>
  <si>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</si>
  <si>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</si>
  <si>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</si>
  <si>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</si>
  <si>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</si>
  <si>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</si>
  <si>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</si>
  <si>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</si>
  <si>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</si>
  <si>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</si>
  <si>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</si>
  <si>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</si>
  <si>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</si>
  <si>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</si>
  <si>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</si>
  <si>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</si>
  <si>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</si>
  <si>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</si>
  <si>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</si>
  <si>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</si>
  <si>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</si>
  <si>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</si>
  <si>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</si>
  <si>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</si>
  <si>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</si>
  <si>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</si>
  <si>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</si>
  <si>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</si>
  <si>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</si>
  <si>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</si>
  <si>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</si>
  <si>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</si>
  <si>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</si>
  <si>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</si>
  <si>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</si>
  <si>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</si>
  <si>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</si>
  <si>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</si>
  <si>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</si>
  <si>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</si>
  <si>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</si>
  <si>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</si>
  <si>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</si>
  <si>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</si>
  <si>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</si>
  <si>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</si>
  <si>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</si>
  <si>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</si>
  <si>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</si>
  <si>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</si>
  <si>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</si>
  <si>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</si>
  <si>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</si>
  <si>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</si>
  <si>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</si>
  <si>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</si>
  <si>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</si>
  <si>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</si>
  <si>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</si>
  <si>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</si>
  <si>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</si>
  <si>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</si>
  <si>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</si>
  <si>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</si>
  <si>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</si>
  <si>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</si>
  <si>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</si>
  <si>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</si>
  <si>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</si>
  <si>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</si>
  <si>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</si>
  <si>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</si>
  <si>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</si>
  <si>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</si>
  <si>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</si>
  <si>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</si>
  <si>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</si>
  <si>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</si>
  <si>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</si>
  <si>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</si>
  <si>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</si>
  <si>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</si>
  <si>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</si>
  <si>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</si>
  <si>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</si>
  <si>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</si>
  <si>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</si>
  <si>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</si>
  <si>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</si>
  <si>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</si>
  <si>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</si>
  <si>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</si>
  <si>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</si>
  <si>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</si>
  <si>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</si>
  <si>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</si>
  <si>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</si>
  <si>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</si>
  <si>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</si>
  <si>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</si>
  <si>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</si>
  <si>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</si>
  <si>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</si>
  <si>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</si>
  <si>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</si>
  <si>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</si>
  <si>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</si>
  <si>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</si>
  <si>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</si>
  <si>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</si>
  <si>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</si>
  <si>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</si>
  <si>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</si>
  <si>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</si>
  <si>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</si>
  <si>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</si>
  <si>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</si>
  <si>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</si>
  <si>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</si>
  <si>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</si>
  <si>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</si>
  <si>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</si>
  <si>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</si>
  <si>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</si>
  <si>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</si>
  <si>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</si>
  <si>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</si>
  <si>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</si>
  <si>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</si>
  <si>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</si>
  <si>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</si>
  <si>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</si>
  <si>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</si>
  <si>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</si>
  <si>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</si>
  <si>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</si>
  <si>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</si>
  <si>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</si>
  <si>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</si>
  <si>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</si>
  <si>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</si>
  <si>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</si>
  <si>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</si>
  <si>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</si>
  <si>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</si>
  <si>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</si>
  <si>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</si>
  <si>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</si>
  <si>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</si>
  <si>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</si>
  <si>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</si>
  <si>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</si>
  <si>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</si>
  <si>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</si>
  <si>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</si>
  <si>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</si>
  <si>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</si>
  <si>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</si>
  <si>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</si>
  <si>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</si>
  <si>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</si>
  <si>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</si>
  <si>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</si>
  <si>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</si>
  <si>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</si>
  <si>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</si>
  <si>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</si>
  <si>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</si>
  <si>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</si>
  <si>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</si>
  <si>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</si>
  <si>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</si>
  <si>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</si>
  <si>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</si>
  <si>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</si>
  <si>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</si>
  <si>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</si>
  <si>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</si>
  <si>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</si>
  <si>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</si>
  <si>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</si>
  <si>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</si>
  <si>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</si>
  <si>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</si>
  <si>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</si>
  <si>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</si>
  <si>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</si>
  <si>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</si>
  <si>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</si>
  <si>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</si>
  <si>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</si>
  <si>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</si>
  <si>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</si>
  <si>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</si>
  <si>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</si>
  <si>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</si>
  <si>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</si>
  <si>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</si>
  <si>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</si>
  <si>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</si>
  <si>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</si>
  <si>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</si>
  <si>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</si>
  <si>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</si>
  <si>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</si>
  <si>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</si>
  <si>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</si>
  <si>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</si>
  <si>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</si>
  <si>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</si>
  <si>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</si>
  <si>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</si>
  <si>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</si>
  <si>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</si>
  <si>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</si>
  <si>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</si>
  <si>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</si>
  <si>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</si>
  <si>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</si>
  <si>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</si>
  <si>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</si>
  <si>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</si>
  <si>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</si>
  <si>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</si>
  <si>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</si>
  <si>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</si>
  <si>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</si>
  <si>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</si>
  <si>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</si>
  <si>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</si>
  <si>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</si>
  <si>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</si>
  <si>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</si>
  <si>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</si>
  <si>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</si>
  <si>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</si>
  <si>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</si>
  <si>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</si>
  <si>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</si>
  <si>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</si>
  <si>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</si>
  <si>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</si>
  <si>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</si>
  <si>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</si>
  <si>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</si>
  <si>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</si>
  <si>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</si>
  <si>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</si>
  <si>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</si>
  <si>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</si>
  <si>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</si>
  <si>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</si>
  <si>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</si>
  <si>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</si>
  <si>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</si>
  <si>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</si>
  <si>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</si>
  <si>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</si>
  <si>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</si>
  <si>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</si>
  <si>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</si>
  <si>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</si>
  <si>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</si>
  <si>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</si>
  <si>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</si>
  <si>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</si>
  <si>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</si>
  <si>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</si>
  <si>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</si>
  <si>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</si>
  <si>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</si>
  <si>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</si>
  <si>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</si>
  <si>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</si>
  <si>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</si>
  <si>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</si>
  <si>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</si>
  <si>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</si>
  <si>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</si>
  <si>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</si>
  <si>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</si>
  <si>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</si>
  <si>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</si>
  <si>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</si>
  <si>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</si>
  <si>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</si>
  <si>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</si>
  <si>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</si>
  <si>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</si>
  <si>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</si>
  <si>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</si>
  <si>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</si>
  <si>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</si>
  <si>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</si>
  <si>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</si>
  <si>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</si>
  <si>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</si>
  <si>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</si>
  <si>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</si>
  <si>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</si>
  <si>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</si>
  <si>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</si>
  <si>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</si>
  <si>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</si>
  <si>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</si>
  <si>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</si>
  <si>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</si>
  <si>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</si>
  <si>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</si>
  <si>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</si>
  <si>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</si>
  <si>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</si>
  <si>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</si>
  <si>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</si>
  <si>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</si>
  <si>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</si>
  <si>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</si>
  <si>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</si>
  <si>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</si>
  <si>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</si>
  <si>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</si>
  <si>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</si>
  <si>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</si>
  <si>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</si>
  <si>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</si>
  <si>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</si>
  <si>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</si>
  <si>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</si>
  <si>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</si>
  <si>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</si>
  <si>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</si>
  <si>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</si>
  <si>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</si>
  <si>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</si>
  <si>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</si>
  <si>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</si>
  <si>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</si>
  <si>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</si>
  <si>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</si>
  <si>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</si>
  <si>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</si>
  <si>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</si>
  <si>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</si>
  <si>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</si>
  <si>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</si>
  <si>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</si>
  <si>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</si>
  <si>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</si>
  <si>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</si>
  <si>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</si>
  <si>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</si>
  <si>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</si>
  <si>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</si>
  <si>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</si>
  <si>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</si>
  <si>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</si>
  <si>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</si>
  <si>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</si>
  <si>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</si>
  <si>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</si>
  <si>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</si>
  <si>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</si>
  <si>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</si>
  <si>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</si>
  <si>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</si>
  <si>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</si>
  <si>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</si>
  <si>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</si>
  <si>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</si>
  <si>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</si>
  <si>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</si>
  <si>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</si>
  <si>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</si>
  <si>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</si>
  <si>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</si>
  <si>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</si>
  <si>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</si>
  <si>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</si>
  <si>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</si>
  <si>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</si>
  <si>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</si>
  <si>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</si>
  <si>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</si>
  <si>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</si>
  <si>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</si>
  <si>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</si>
  <si>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</si>
  <si>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</si>
  <si>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</si>
  <si>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</si>
  <si>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</si>
  <si>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</si>
  <si>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</si>
  <si>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</si>
  <si>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</si>
  <si>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</si>
  <si>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</si>
  <si>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</si>
  <si>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</si>
  <si>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</si>
  <si>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</si>
  <si>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</si>
  <si>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</si>
  <si>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</si>
  <si>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</si>
  <si>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</si>
  <si>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</si>
  <si>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</si>
  <si>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</si>
  <si>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</si>
  <si>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</si>
  <si>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</si>
  <si>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</si>
  <si>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</si>
  <si>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</si>
  <si>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</si>
  <si>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</si>
  <si>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</si>
  <si>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</si>
  <si>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</si>
  <si>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</si>
  <si>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</si>
  <si>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</si>
  <si>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</si>
  <si>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</si>
  <si>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</si>
  <si>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</si>
  <si>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</si>
  <si>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</si>
  <si>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</si>
  <si>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</si>
  <si>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</si>
  <si>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</si>
  <si>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</si>
  <si>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</si>
  <si>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</si>
  <si>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</si>
  <si>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</si>
  <si>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</si>
  <si>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</si>
  <si>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</si>
  <si>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</si>
  <si>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</si>
  <si>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</si>
  <si>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</si>
  <si>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</si>
  <si>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</si>
  <si>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</si>
  <si>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</si>
  <si>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</si>
  <si>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</si>
  <si>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</si>
  <si>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</si>
  <si>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</si>
  <si>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</si>
  <si>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</si>
  <si>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</si>
  <si>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</si>
  <si>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</si>
  <si>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</si>
  <si>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</si>
  <si>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</si>
  <si>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</si>
  <si>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</si>
  <si>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</si>
  <si>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</si>
  <si>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</si>
  <si>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</si>
  <si>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</si>
  <si>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</si>
  <si>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</si>
  <si>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</si>
  <si>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</si>
  <si>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</si>
  <si>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</si>
  <si>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</si>
  <si>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</si>
  <si>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</si>
  <si>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</si>
  <si>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</si>
  <si>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</si>
  <si>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</si>
  <si>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</si>
  <si>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</si>
  <si>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</si>
  <si>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</si>
  <si>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</si>
  <si>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</si>
  <si>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</si>
  <si>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</si>
  <si>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</si>
  <si>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</si>
  <si>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</si>
  <si>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</si>
  <si>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</si>
  <si>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</si>
  <si>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</si>
  <si>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</si>
  <si>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</si>
  <si>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</si>
  <si>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</si>
  <si>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</si>
  <si>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</si>
  <si>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</si>
  <si>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</si>
  <si>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</si>
  <si>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</si>
  <si>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</si>
  <si>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</si>
  <si>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</si>
  <si>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</si>
  <si>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</si>
  <si>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</si>
  <si>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</si>
  <si>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</si>
  <si>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</si>
  <si>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</si>
  <si>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</si>
  <si>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</si>
  <si>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</si>
  <si>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</si>
  <si>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</si>
  <si>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</si>
  <si>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</si>
  <si>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</si>
  <si>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</si>
  <si>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</si>
  <si>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</si>
  <si>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</si>
  <si>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</si>
  <si>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</si>
  <si>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</si>
  <si>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</si>
  <si>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</si>
  <si>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</si>
  <si>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</si>
  <si>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</si>
  <si>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</si>
  <si>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</si>
  <si>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</si>
  <si>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</si>
  <si>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</si>
  <si>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</si>
  <si>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</si>
  <si>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</si>
  <si>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</si>
  <si>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</si>
  <si>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</si>
  <si>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</si>
  <si>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</si>
  <si>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</si>
  <si>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</si>
  <si>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</si>
  <si>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</si>
  <si>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</si>
  <si>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</si>
  <si>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</si>
  <si>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</si>
  <si>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</si>
  <si>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</si>
  <si>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</si>
  <si>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</si>
  <si>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</si>
  <si>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</si>
  <si>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</si>
  <si>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</si>
  <si>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</si>
  <si>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</si>
  <si>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</si>
  <si>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</si>
  <si>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</si>
  <si>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</si>
  <si>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</si>
  <si>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</si>
  <si>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</si>
  <si>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</si>
  <si>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</si>
  <si>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</si>
  <si>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</si>
  <si>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</si>
  <si>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</si>
  <si>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</si>
  <si>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</si>
  <si>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</si>
  <si>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</si>
  <si>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</si>
  <si>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</si>
  <si>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</si>
  <si>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</si>
  <si>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</si>
  <si>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</si>
  <si>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</si>
  <si>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</si>
  <si>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</si>
  <si>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</si>
  <si>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</si>
  <si>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</si>
  <si>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</si>
  <si>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</si>
  <si>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</si>
  <si>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</si>
  <si>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</si>
  <si>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</si>
  <si>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</si>
  <si>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</si>
  <si>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</si>
  <si>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</si>
  <si>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</si>
  <si>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</si>
  <si>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</si>
  <si>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</si>
  <si>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</si>
  <si>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</si>
  <si>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</si>
  <si>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</si>
  <si>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</si>
  <si>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</si>
  <si>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</si>
  <si>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</si>
  <si>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</si>
  <si>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</si>
  <si>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</si>
  <si>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</si>
  <si>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</si>
  <si>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</si>
  <si>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</si>
  <si>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</si>
  <si>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</si>
  <si>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</si>
  <si>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</si>
  <si>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</si>
  <si>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</si>
  <si>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</si>
  <si>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</si>
  <si>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</si>
  <si>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</si>
  <si>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</si>
  <si>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</si>
  <si>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</si>
  <si>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</si>
  <si>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</si>
  <si>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</si>
  <si>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</si>
  <si>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</si>
  <si>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</si>
  <si>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</si>
  <si>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</si>
  <si>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</si>
  <si>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</si>
  <si>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</si>
  <si>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</si>
  <si>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</si>
  <si>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</si>
  <si>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</si>
  <si>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</si>
  <si>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</si>
  <si>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</si>
  <si>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</si>
  <si>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</si>
  <si>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</si>
  <si>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</si>
  <si>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</si>
  <si>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</si>
  <si>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</si>
  <si>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</si>
  <si>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</si>
  <si>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</si>
  <si>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</si>
  <si>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</si>
  <si>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</si>
  <si>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</si>
  <si>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</si>
  <si>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</si>
  <si>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</si>
  <si>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</si>
  <si>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</si>
  <si>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</si>
  <si>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</si>
  <si>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</si>
  <si>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</si>
  <si>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</si>
  <si>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</si>
  <si>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</si>
  <si>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</si>
  <si>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</si>
  <si>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</si>
  <si>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</si>
  <si>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</si>
  <si>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</si>
  <si>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</si>
  <si>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</si>
  <si>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</si>
  <si>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</si>
  <si>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</si>
  <si>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</si>
  <si>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</si>
  <si>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</si>
  <si>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</si>
  <si>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</si>
  <si>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</si>
  <si>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</si>
  <si>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</si>
  <si>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</si>
  <si>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</si>
  <si>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</si>
  <si>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</si>
  <si>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</si>
  <si>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</si>
  <si>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</si>
  <si>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</si>
  <si>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</si>
  <si>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</si>
  <si>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</si>
  <si>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</si>
  <si>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</si>
  <si>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</si>
  <si>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</si>
  <si>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</si>
  <si>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</si>
  <si>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</si>
  <si>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</si>
  <si>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</si>
  <si>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</si>
  <si>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</si>
  <si>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</si>
  <si>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</si>
  <si>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</si>
  <si>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</si>
  <si>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</si>
  <si>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</si>
  <si>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</si>
  <si>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</si>
  <si>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</si>
  <si>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</si>
  <si>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</si>
  <si>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</si>
  <si>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</si>
  <si>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</si>
  <si>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</si>
  <si>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</si>
  <si>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</si>
  <si>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</si>
  <si>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</si>
  <si>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</si>
  <si>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</si>
  <si>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</si>
  <si>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</si>
  <si>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</si>
  <si>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</si>
  <si>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</si>
  <si>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</si>
  <si>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</si>
  <si>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</si>
  <si>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</si>
  <si>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</si>
  <si>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</si>
  <si>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</si>
  <si>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</si>
  <si>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</si>
  <si>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</si>
  <si>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</si>
  <si>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</si>
  <si>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</si>
  <si>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</si>
  <si>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</si>
  <si>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</si>
  <si>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</si>
  <si>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</si>
  <si>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</si>
  <si>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</si>
  <si>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</si>
  <si>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</si>
  <si>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</si>
  <si>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</si>
  <si>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</si>
  <si>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</si>
  <si>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</si>
  <si>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</si>
  <si>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</si>
  <si>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</si>
  <si>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</si>
  <si>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</si>
  <si>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</si>
  <si>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</si>
  <si>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</si>
  <si>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</si>
  <si>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</si>
  <si>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</si>
  <si>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</si>
  <si>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</si>
  <si>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</si>
  <si>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</si>
  <si>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</si>
  <si>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</si>
  <si>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</si>
  <si>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</si>
  <si>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</si>
  <si>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</si>
  <si>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</si>
  <si>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</si>
  <si>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</si>
  <si>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</si>
  <si>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</si>
  <si>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</si>
  <si>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</si>
  <si>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</si>
  <si>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</si>
  <si>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</si>
  <si>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</si>
  <si>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</si>
  <si>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</si>
  <si>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</si>
  <si>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</si>
  <si>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</si>
  <si>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</si>
  <si>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</si>
  <si>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</si>
  <si>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</si>
  <si>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</si>
  <si>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</si>
  <si>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</si>
  <si>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</si>
  <si>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</si>
  <si>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</si>
  <si>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</si>
  <si>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</si>
  <si>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</si>
  <si>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</si>
  <si>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</si>
  <si>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</si>
  <si>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</si>
  <si>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</si>
  <si>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</si>
  <si>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</si>
  <si>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</si>
  <si>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</si>
  <si>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</si>
  <si>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</si>
  <si>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</si>
  <si>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</si>
  <si>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</si>
  <si>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</si>
  <si>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</si>
  <si>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</si>
  <si>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</si>
  <si>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</si>
  <si>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</si>
  <si>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</si>
  <si>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</si>
  <si>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</si>
  <si>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</si>
  <si>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</si>
  <si>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</si>
  <si>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</si>
  <si>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</si>
  <si>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</si>
  <si>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</si>
  <si>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</si>
  <si>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</si>
  <si>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</si>
  <si>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</si>
  <si>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</si>
  <si>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</si>
  <si>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</si>
  <si>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</si>
  <si>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</si>
  <si>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</si>
  <si>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</si>
  <si>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</si>
  <si>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</si>
  <si>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</si>
  <si>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</si>
  <si>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</si>
  <si>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</si>
  <si>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</si>
  <si>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</si>
  <si>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</si>
  <si>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</si>
  <si>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</si>
  <si>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</si>
  <si>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</si>
  <si>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</si>
  <si>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</si>
  <si>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</si>
  <si>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</si>
  <si>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</si>
  <si>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</si>
  <si>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</si>
  <si>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</si>
  <si>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</si>
  <si>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</si>
  <si>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</si>
  <si>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</si>
  <si>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</si>
  <si>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</si>
  <si>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</si>
  <si>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</si>
  <si>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</si>
  <si>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</si>
  <si>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</si>
  <si>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</si>
  <si>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</si>
  <si>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</si>
  <si>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</si>
  <si>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</si>
  <si>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</si>
  <si>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</si>
  <si>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</si>
  <si>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</si>
  <si>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</si>
  <si>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</si>
  <si>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</si>
  <si>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</si>
  <si>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</si>
  <si>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</si>
  <si>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</si>
  <si>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</si>
  <si>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</si>
  <si>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</si>
  <si>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</si>
  <si>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</si>
  <si>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</si>
  <si>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</si>
  <si>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</si>
  <si>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</si>
  <si>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</si>
  <si>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</si>
  <si>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</si>
  <si>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</si>
  <si>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</si>
  <si>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</si>
  <si>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</si>
  <si>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</si>
  <si>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</si>
  <si>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</si>
  <si>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</si>
  <si>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</si>
  <si>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</si>
  <si>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</si>
  <si>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</si>
  <si>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</si>
  <si>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</si>
  <si>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</si>
  <si>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</si>
  <si>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</si>
  <si>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</si>
  <si>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</si>
  <si>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</si>
  <si>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</si>
  <si>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</si>
  <si>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</si>
  <si>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</si>
  <si>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</si>
  <si>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</si>
  <si>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</si>
  <si>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</si>
  <si>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</si>
  <si>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</si>
  <si>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</si>
  <si>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</si>
  <si>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</si>
  <si>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</si>
  <si>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</si>
  <si>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</si>
  <si>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</si>
  <si>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</si>
  <si>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</si>
  <si>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</si>
  <si>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</si>
  <si>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</si>
  <si>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</si>
  <si>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</si>
  <si>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</si>
  <si>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</si>
  <si>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</si>
  <si>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</si>
  <si>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</si>
  <si>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</si>
  <si>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</si>
  <si>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</si>
  <si>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</si>
  <si>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</si>
  <si>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</si>
  <si>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</si>
  <si>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</si>
  <si>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</si>
  <si>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</si>
  <si>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</si>
  <si>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</si>
  <si>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</si>
  <si>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</si>
  <si>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</si>
  <si>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</si>
  <si>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</si>
  <si>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</si>
  <si>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</si>
  <si>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</si>
  <si>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</si>
  <si>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</si>
  <si>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</si>
  <si>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</si>
  <si>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</si>
  <si>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</si>
  <si>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</si>
  <si>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</si>
  <si>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</si>
  <si>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</si>
  <si>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</si>
  <si>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</si>
  <si>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</si>
  <si>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</si>
  <si>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</si>
  <si>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</si>
  <si>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</si>
  <si>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</si>
  <si>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</si>
  <si>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</si>
  <si>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</si>
  <si>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</si>
  <si>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</si>
  <si>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</si>
  <si>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</si>
  <si>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</si>
  <si>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</si>
  <si>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</si>
  <si>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</si>
  <si>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</si>
  <si>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</si>
  <si>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</si>
  <si>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</si>
  <si>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</si>
  <si>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</si>
  <si>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</si>
  <si>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</si>
  <si>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</si>
  <si>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</si>
  <si>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</si>
  <si>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</si>
  <si>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</si>
  <si>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</si>
  <si>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</si>
  <si>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</si>
  <si>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</si>
  <si>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</si>
  <si>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</si>
  <si>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</si>
  <si>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</si>
  <si>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</si>
  <si>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</si>
  <si>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</si>
  <si>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</si>
  <si>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</si>
  <si>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</si>
  <si>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</si>
  <si>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</si>
  <si>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</si>
  <si>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</si>
  <si>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</si>
  <si>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</si>
  <si>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</si>
  <si>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</si>
  <si>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</si>
  <si>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</si>
  <si>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</si>
  <si>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</si>
  <si>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</si>
  <si>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</si>
  <si>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</si>
  <si>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</si>
  <si>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</si>
  <si>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</si>
  <si>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</si>
  <si>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</si>
  <si>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</si>
  <si>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</si>
  <si>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</si>
  <si>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</si>
  <si>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</si>
  <si>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</si>
  <si>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</si>
  <si>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</si>
  <si>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</si>
  <si>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</si>
  <si>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</si>
  <si>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</si>
  <si>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</si>
  <si>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</si>
  <si>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</si>
  <si>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</si>
  <si>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</si>
  <si>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</si>
  <si>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</si>
  <si>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</si>
  <si>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</si>
  <si>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</si>
  <si>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</si>
  <si>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</si>
  <si>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</si>
  <si>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</si>
  <si>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</si>
  <si>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</si>
  <si>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</si>
  <si>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</si>
  <si>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</si>
  <si>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</si>
  <si>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</si>
  <si>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</si>
  <si>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</si>
  <si>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</si>
  <si>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</si>
  <si>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</si>
  <si>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</si>
  <si>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</si>
  <si>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</si>
  <si>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</si>
  <si>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</si>
  <si>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</si>
  <si>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</si>
  <si>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</si>
  <si>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</si>
  <si>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</si>
  <si>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</si>
  <si>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</si>
  <si>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</si>
  <si>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</si>
  <si>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</si>
  <si>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</si>
  <si>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</si>
  <si>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</si>
  <si>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</si>
  <si>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</si>
  <si>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</si>
  <si>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</si>
  <si>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</si>
  <si>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</si>
  <si>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</si>
  <si>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</si>
  <si>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</si>
  <si>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</si>
  <si>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</si>
  <si>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</si>
  <si>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</si>
  <si>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</si>
  <si>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</si>
  <si>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</si>
  <si>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</si>
  <si>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</si>
  <si>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</si>
  <si>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</si>
  <si>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</si>
  <si>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</si>
  <si>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</si>
  <si>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</si>
  <si>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</si>
  <si>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</si>
  <si>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</si>
  <si>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</si>
  <si>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</si>
  <si>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</si>
  <si>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</si>
  <si>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</si>
  <si>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</si>
  <si>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</si>
  <si>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</si>
  <si>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</si>
  <si>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</si>
  <si>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</si>
  <si>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</si>
  <si>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</si>
  <si>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</si>
  <si>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</si>
  <si>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</si>
  <si>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</si>
  <si>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</si>
  <si>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</si>
  <si>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</si>
  <si>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</si>
  <si>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</si>
  <si>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</si>
  <si>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</si>
  <si>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</si>
  <si>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</si>
  <si>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</si>
  <si>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</si>
  <si>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</si>
  <si>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</si>
  <si>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</si>
  <si>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</si>
  <si>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</si>
  <si>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</si>
  <si>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</si>
  <si>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</si>
  <si>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</si>
  <si>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</si>
  <si>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</si>
  <si>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</si>
  <si>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</si>
  <si>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</si>
  <si>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</si>
  <si>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</si>
  <si>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</si>
  <si>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</si>
  <si>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</si>
  <si>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</si>
  <si>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</si>
  <si>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</si>
  <si>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</si>
  <si>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</si>
  <si>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</si>
  <si>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</si>
  <si>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</si>
  <si>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</si>
  <si>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</si>
  <si>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</si>
  <si>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</si>
  <si>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</si>
  <si>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</si>
  <si>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</si>
  <si>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</si>
  <si>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</si>
  <si>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</si>
  <si>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</si>
  <si>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</si>
  <si>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</si>
  <si>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</si>
  <si>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</si>
  <si>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</si>
  <si>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</si>
  <si>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</si>
  <si>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</si>
  <si>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</si>
  <si>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</si>
  <si>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</si>
  <si>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</si>
  <si>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</si>
  <si>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</si>
  <si>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</si>
  <si>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</si>
  <si>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</si>
  <si>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</si>
  <si>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</si>
  <si>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</si>
  <si>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</si>
  <si>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</si>
  <si>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</si>
  <si>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</si>
  <si>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</si>
  <si>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</si>
  <si>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</si>
  <si>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</si>
  <si>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</si>
  <si>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</si>
  <si>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</si>
  <si>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</si>
  <si>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</si>
  <si>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</si>
  <si>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</si>
  <si>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</si>
  <si>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</si>
  <si>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</si>
  <si>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</si>
  <si>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</si>
  <si>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</si>
  <si>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</si>
  <si>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</si>
  <si>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</si>
  <si>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</si>
  <si>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</si>
  <si>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</si>
  <si>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</si>
  <si>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</si>
  <si>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</si>
  <si>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</si>
  <si>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</si>
  <si>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</si>
  <si>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</si>
  <si>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</si>
  <si>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</si>
  <si>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</si>
  <si>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</si>
  <si>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</si>
  <si>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</si>
  <si>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</si>
  <si>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</si>
  <si>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</si>
  <si>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</si>
  <si>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</si>
  <si>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</si>
  <si>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</si>
  <si>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</si>
  <si>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</si>
  <si>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</si>
  <si>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</si>
  <si>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</si>
  <si>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</si>
  <si>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</si>
  <si>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</si>
  <si>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</si>
  <si>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</si>
  <si>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</si>
  <si>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</si>
  <si>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</si>
  <si>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</si>
  <si>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</si>
  <si>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</si>
  <si>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</si>
  <si>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</si>
  <si>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</si>
  <si>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</si>
  <si>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</si>
  <si>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</si>
  <si>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</si>
  <si>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</si>
  <si>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</si>
  <si>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</si>
  <si>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</si>
  <si>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</si>
  <si>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</si>
  <si>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</si>
  <si>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</si>
  <si>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</si>
  <si>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</si>
  <si>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</si>
  <si>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</si>
  <si>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</si>
  <si>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</si>
  <si>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</si>
  <si>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</si>
  <si>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</si>
  <si>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</si>
  <si>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</si>
  <si>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</si>
  <si>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</si>
  <si>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</si>
  <si>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</si>
  <si>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</si>
  <si>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</si>
  <si>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</si>
  <si>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</si>
  <si>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</si>
  <si>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</si>
  <si>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</si>
  <si>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</si>
  <si>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</si>
  <si>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</si>
  <si>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</si>
  <si>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</si>
  <si>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</si>
  <si>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</si>
  <si>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</si>
  <si>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</si>
  <si>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</si>
  <si>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</si>
  <si>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</si>
  <si>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</si>
  <si>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</si>
  <si>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</si>
  <si>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</si>
  <si>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</si>
  <si>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</si>
  <si>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</si>
  <si>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</si>
  <si>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</si>
  <si>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</si>
  <si>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</si>
  <si>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</si>
  <si>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</si>
  <si>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</si>
  <si>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</si>
  <si>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</si>
  <si>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</si>
  <si>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</si>
  <si>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</si>
  <si>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</si>
  <si>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</si>
  <si>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</si>
  <si>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</si>
  <si>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</si>
  <si>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</si>
  <si>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</si>
  <si>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</si>
  <si>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</si>
  <si>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</si>
  <si>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</si>
  <si>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</si>
  <si>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</si>
  <si>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</si>
  <si>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</si>
  <si>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</si>
  <si>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</si>
  <si>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</si>
  <si>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</si>
  <si>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</si>
  <si>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</si>
  <si>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</si>
  <si>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</si>
  <si>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</si>
  <si>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</si>
  <si>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</si>
  <si>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</si>
  <si>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</si>
  <si>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</si>
  <si>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</si>
  <si>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</si>
  <si>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</si>
  <si>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</si>
  <si>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</si>
  <si>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</si>
  <si>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</si>
  <si>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</si>
  <si>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</si>
  <si>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</si>
  <si>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</si>
  <si>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</si>
  <si>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</si>
  <si>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</si>
  <si>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</si>
  <si>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</si>
  <si>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</si>
  <si>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</si>
  <si>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</si>
  <si>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</si>
  <si>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</si>
  <si>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</si>
  <si>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</si>
  <si>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</si>
  <si>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</si>
  <si>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</si>
  <si>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</si>
  <si>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</si>
  <si>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</si>
  <si>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</si>
  <si>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</si>
  <si>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</si>
  <si>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</si>
  <si>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</si>
  <si>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</si>
  <si>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</si>
  <si>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</si>
  <si>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</si>
  <si>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</si>
  <si>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</si>
  <si>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</si>
  <si>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</si>
  <si>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</si>
  <si>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</si>
  <si>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</si>
  <si>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</si>
  <si>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</si>
  <si>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</si>
  <si>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</si>
  <si>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</si>
  <si>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</si>
  <si>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</si>
  <si>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</si>
  <si>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</si>
  <si>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</si>
  <si>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</si>
  <si>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</si>
  <si>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</si>
  <si>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</si>
  <si>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</si>
  <si>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</si>
  <si>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</si>
  <si>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</si>
  <si>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</si>
  <si>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</si>
  <si>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</si>
  <si>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</si>
  <si>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</si>
  <si>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</si>
  <si>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</si>
  <si>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</si>
  <si>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</si>
  <si>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</si>
  <si>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</si>
  <si>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</si>
  <si>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</si>
  <si>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</si>
  <si>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</si>
  <si>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</si>
  <si>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</si>
  <si>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</si>
  <si>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</si>
  <si>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</si>
  <si>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</si>
  <si>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</si>
  <si>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</si>
  <si>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</si>
  <si>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</si>
  <si>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</si>
  <si>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</si>
  <si>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</si>
  <si>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</si>
  <si>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</si>
  <si>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</si>
  <si>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</si>
  <si>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</si>
  <si>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</si>
  <si>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</si>
  <si>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</si>
  <si>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</si>
  <si>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</si>
  <si>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</si>
  <si>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</si>
  <si>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</si>
  <si>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</si>
  <si>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</si>
  <si>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</si>
  <si>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</si>
  <si>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</si>
  <si>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</si>
  <si>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</si>
  <si>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</si>
  <si>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</si>
  <si>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</si>
  <si>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</si>
  <si>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</si>
  <si>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</si>
  <si>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</si>
  <si>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</si>
  <si>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</si>
  <si>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</si>
  <si>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</si>
  <si>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</si>
  <si>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</si>
  <si>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</si>
  <si>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</si>
  <si>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</si>
  <si>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</si>
  <si>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</si>
  <si>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</si>
  <si>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</si>
  <si>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</si>
  <si>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</si>
  <si>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</si>
  <si>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</si>
  <si>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</si>
  <si>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</si>
  <si>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</si>
  <si>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</si>
  <si>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</si>
  <si>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</si>
  <si>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</si>
  <si>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</si>
  <si>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</si>
  <si>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</si>
  <si>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</si>
  <si>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</si>
  <si>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</si>
  <si>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</si>
  <si>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</si>
  <si>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</si>
  <si>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</si>
  <si>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</si>
  <si>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</si>
  <si>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</si>
  <si>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</si>
  <si>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</si>
  <si>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</si>
  <si>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</si>
  <si>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</si>
  <si>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</si>
  <si>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</si>
  <si>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</si>
  <si>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</si>
  <si>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</si>
  <si>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</si>
  <si>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</si>
  <si>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</si>
  <si>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</si>
  <si>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</si>
  <si>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</si>
  <si>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</si>
  <si>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</si>
  <si>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</si>
  <si>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</si>
  <si>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</si>
  <si>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</si>
  <si>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</si>
  <si>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</si>
  <si>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</si>
  <si>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</si>
  <si>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</si>
  <si>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</si>
  <si>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</si>
  <si>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</si>
  <si>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</si>
  <si>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</si>
  <si>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</si>
  <si>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</si>
  <si>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</si>
  <si>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</si>
  <si>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</si>
  <si>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</si>
  <si>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</si>
  <si>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</si>
  <si>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</si>
  <si>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</si>
  <si>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</si>
  <si>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</si>
  <si>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</si>
  <si>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</si>
  <si>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</si>
  <si>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</si>
  <si>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</si>
  <si>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</si>
  <si>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</si>
  <si>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</si>
  <si>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</si>
  <si>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</si>
  <si>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</si>
  <si>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</si>
  <si>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</si>
  <si>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</si>
  <si>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</si>
  <si>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</si>
  <si>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</si>
  <si>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</si>
  <si>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</si>
  <si>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</si>
  <si>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</si>
  <si>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</si>
  <si>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</si>
  <si>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</si>
  <si>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</si>
  <si>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</si>
  <si>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</si>
  <si>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</si>
  <si>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</si>
  <si>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</si>
  <si>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</si>
  <si>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</si>
  <si>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</si>
  <si>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</si>
  <si>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</si>
  <si>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</si>
  <si>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</si>
  <si>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</si>
  <si>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</si>
  <si>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</si>
  <si>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</si>
  <si>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</si>
  <si>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</si>
  <si>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</si>
  <si>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</si>
  <si>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</si>
  <si>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</si>
  <si>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</si>
  <si>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</si>
  <si>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</si>
  <si>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</si>
  <si>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</si>
  <si>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</si>
  <si>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</si>
  <si>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</si>
  <si>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</si>
  <si>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</si>
  <si>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</si>
  <si>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</si>
  <si>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</si>
  <si>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</si>
  <si>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</si>
  <si>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</si>
  <si>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</si>
  <si>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</si>
  <si>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</si>
  <si>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</si>
  <si>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</si>
  <si>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</si>
  <si>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</si>
  <si>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</si>
  <si>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</si>
  <si>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</si>
  <si>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</si>
  <si>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</si>
  <si>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</si>
  <si>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</si>
  <si>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</si>
  <si>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</si>
  <si>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</si>
  <si>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</si>
  <si>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</si>
  <si>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</si>
  <si>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</si>
  <si>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</si>
  <si>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</si>
  <si>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</si>
  <si>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</si>
  <si>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</si>
  <si>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</si>
  <si>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</si>
  <si>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</si>
  <si>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</si>
  <si>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</si>
  <si>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</si>
  <si>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</si>
  <si>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</si>
  <si>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</si>
  <si>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</si>
  <si>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</si>
  <si>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</si>
  <si>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</si>
  <si>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</si>
  <si>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</si>
  <si>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</si>
  <si>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</si>
  <si>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</si>
  <si>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</si>
  <si>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</si>
  <si>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</si>
  <si>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</si>
  <si>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</si>
  <si>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</si>
  <si>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</si>
  <si>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</si>
  <si>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</si>
  <si>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</si>
  <si>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</si>
  <si>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</si>
  <si>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</si>
  <si>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</si>
  <si>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</si>
  <si>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</si>
  <si>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</si>
  <si>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</si>
  <si>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</si>
  <si>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</si>
  <si>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</si>
  <si>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</si>
  <si>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</si>
  <si>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</si>
  <si>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</si>
  <si>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</si>
  <si>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</si>
  <si>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</si>
  <si>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</si>
  <si>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</si>
  <si>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</si>
  <si>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</si>
  <si>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</si>
  <si>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</si>
  <si>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</si>
  <si>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</si>
  <si>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</si>
  <si>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</si>
  <si>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</si>
  <si>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</si>
  <si>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</si>
  <si>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</si>
  <si>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</si>
  <si>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</si>
  <si>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</si>
  <si>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</si>
  <si>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</si>
  <si>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</si>
  <si>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</si>
  <si>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</si>
  <si>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</si>
  <si>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</si>
  <si>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</si>
  <si>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</si>
  <si>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</si>
  <si>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</si>
  <si>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</si>
  <si>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</si>
  <si>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</si>
  <si>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</si>
  <si>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</si>
  <si>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</si>
  <si>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</si>
  <si>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</si>
  <si>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</si>
  <si>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</si>
  <si>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</si>
  <si>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</si>
  <si>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</si>
  <si>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</si>
  <si>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</si>
  <si>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</si>
  <si>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</si>
  <si>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</si>
  <si>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</si>
  <si>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</si>
  <si>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</si>
  <si>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</si>
  <si>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</si>
  <si>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</si>
  <si>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</si>
  <si>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</si>
  <si>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</si>
  <si>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</si>
  <si>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</si>
  <si>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</si>
  <si>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</si>
  <si>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</si>
  <si>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</si>
  <si>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</si>
  <si>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</si>
  <si>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</si>
  <si>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</si>
  <si>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</si>
  <si>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</si>
  <si>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</si>
  <si>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</si>
  <si>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</si>
  <si>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</si>
  <si>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</si>
  <si>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</si>
  <si>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</si>
  <si>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</si>
  <si>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</si>
  <si>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</si>
  <si>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</si>
  <si>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</si>
  <si>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</si>
  <si>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</si>
  <si>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</si>
  <si>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</si>
  <si>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</si>
  <si>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</si>
  <si>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</si>
  <si>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</si>
  <si>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</si>
  <si>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</si>
  <si>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</si>
  <si>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</si>
  <si>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</si>
  <si>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</si>
  <si>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</si>
  <si>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</si>
  <si>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</si>
  <si>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</si>
  <si>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</si>
  <si>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</si>
  <si>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</si>
  <si>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</si>
  <si>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</si>
  <si>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</si>
  <si>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</si>
  <si>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</si>
  <si>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</si>
  <si>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</si>
  <si>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</si>
  <si>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</si>
  <si>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</si>
  <si>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</si>
  <si>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</si>
  <si>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</si>
  <si>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</si>
  <si>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</si>
  <si>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</si>
  <si>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</si>
  <si>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</si>
  <si>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</si>
  <si>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</si>
  <si>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</si>
  <si>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</si>
  <si>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</si>
  <si>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</si>
  <si>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</si>
  <si>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</si>
  <si>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</si>
  <si>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</si>
  <si>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</si>
  <si>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</si>
  <si>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</si>
  <si>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</si>
  <si>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</si>
  <si>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</si>
  <si>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</si>
  <si>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</si>
  <si>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</si>
  <si>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</si>
  <si>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</si>
  <si>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</si>
  <si>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</si>
  <si>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</si>
  <si>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</si>
  <si>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</si>
  <si>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</si>
  <si>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</si>
  <si>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</si>
  <si>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</si>
  <si>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</si>
  <si>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</si>
  <si>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</si>
  <si>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</si>
  <si>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</si>
  <si>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</si>
  <si>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</si>
  <si>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</si>
  <si>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</si>
  <si>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</si>
  <si>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</si>
  <si>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</si>
  <si>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</si>
  <si>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</si>
  <si>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</si>
  <si>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</si>
  <si>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</si>
  <si>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</si>
  <si>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</si>
  <si>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</si>
  <si>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</si>
  <si>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</si>
  <si>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</si>
  <si>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</si>
  <si>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</si>
  <si>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</si>
  <si>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</si>
  <si>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</si>
  <si>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</si>
  <si>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</si>
  <si>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</si>
  <si>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</si>
  <si>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</si>
  <si>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</si>
  <si>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</si>
  <si>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</si>
  <si>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</si>
  <si>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</si>
  <si>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</si>
  <si>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</si>
  <si>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</si>
  <si>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</si>
  <si>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</si>
  <si>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</si>
  <si>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</si>
  <si>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</si>
  <si>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</si>
  <si>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</si>
  <si>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</si>
  <si>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</si>
  <si>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</si>
  <si>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</si>
  <si>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</si>
  <si>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</si>
  <si>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</si>
  <si>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</si>
  <si>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</si>
  <si>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</si>
  <si>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</si>
  <si>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</si>
  <si>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</si>
  <si>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</si>
  <si>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</si>
  <si>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</si>
  <si>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</si>
  <si>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</si>
  <si>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</si>
  <si>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</si>
  <si>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</si>
  <si>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</si>
  <si>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</si>
  <si>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</si>
  <si>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</si>
  <si>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</si>
  <si>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</si>
  <si>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</si>
  <si>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</si>
  <si>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</si>
  <si>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</si>
  <si>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</si>
  <si>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</si>
  <si>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</si>
  <si>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</si>
  <si>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</si>
  <si>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</si>
  <si>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</si>
  <si>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</si>
  <si>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</si>
  <si>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</si>
  <si>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</si>
  <si>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</si>
  <si>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</si>
  <si>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</si>
  <si>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</si>
  <si>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</si>
  <si>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</si>
  <si>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</si>
  <si>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</si>
  <si>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</si>
  <si>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</si>
  <si>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</si>
  <si>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</si>
  <si>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</si>
  <si>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</si>
  <si>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</si>
  <si>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</si>
  <si>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</si>
  <si>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</si>
  <si>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</si>
  <si>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</si>
  <si>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</si>
  <si>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</si>
  <si>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</si>
  <si>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</si>
  <si>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</si>
  <si>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</si>
  <si>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</si>
  <si>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</si>
  <si>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</si>
  <si>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</si>
  <si>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</si>
  <si>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</si>
  <si>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</si>
  <si>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</si>
  <si>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</si>
  <si>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</si>
  <si>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</si>
  <si>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</si>
  <si>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</si>
  <si>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</si>
  <si>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</si>
  <si>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</si>
  <si>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</si>
  <si>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</si>
  <si>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</si>
  <si>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</si>
  <si>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</si>
  <si>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</si>
  <si>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</si>
  <si>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</si>
  <si>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</si>
  <si>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</si>
  <si>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</si>
  <si>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</si>
  <si>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</si>
  <si>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</si>
  <si>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</si>
  <si>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</si>
  <si>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</si>
  <si>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</si>
  <si>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</si>
  <si>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</si>
  <si>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</si>
  <si>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</si>
  <si>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</si>
  <si>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</si>
  <si>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</si>
  <si>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</si>
  <si>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</si>
  <si>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</si>
  <si>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</si>
  <si>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</si>
  <si>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</si>
  <si>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</si>
  <si>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</si>
  <si>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</si>
  <si>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</si>
  <si>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</si>
  <si>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</si>
  <si>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</si>
  <si>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</si>
  <si>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</si>
  <si>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</si>
  <si>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</si>
  <si>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</si>
  <si>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</si>
  <si>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</si>
  <si>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</si>
  <si>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</si>
  <si>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</si>
  <si>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</si>
  <si>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</si>
  <si>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</si>
  <si>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</si>
  <si>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</si>
  <si>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</si>
  <si>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</si>
  <si>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</si>
  <si>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</si>
  <si>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</si>
  <si>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</si>
  <si>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</si>
  <si>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</si>
  <si>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</si>
  <si>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</si>
  <si>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</si>
  <si>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</si>
  <si>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</si>
  <si>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</si>
  <si>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</si>
  <si>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</si>
  <si>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</si>
  <si>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</si>
  <si>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</si>
  <si>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</si>
  <si>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</si>
  <si>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</si>
  <si>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</si>
  <si>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</si>
  <si>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</si>
  <si>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</si>
  <si>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</si>
  <si>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</si>
  <si>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</si>
  <si>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</si>
  <si>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</si>
  <si>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</si>
  <si>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</si>
  <si>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</si>
  <si>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</si>
  <si>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</si>
  <si>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</si>
  <si>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</si>
  <si>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</si>
  <si>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</si>
  <si>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</si>
  <si>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</si>
  <si>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</si>
  <si>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</si>
  <si>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</si>
  <si>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</si>
  <si>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</si>
  <si>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</si>
  <si>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</si>
  <si>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</si>
  <si>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</si>
  <si>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</si>
  <si>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</si>
  <si>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</si>
  <si>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</si>
  <si>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</si>
  <si>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</si>
  <si>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</si>
  <si>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</si>
  <si>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</si>
  <si>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</si>
  <si>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</si>
  <si>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</si>
  <si>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</si>
  <si>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</si>
  <si>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</si>
  <si>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</si>
  <si>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</si>
  <si>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</si>
  <si>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</si>
  <si>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</si>
  <si>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</si>
  <si>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</si>
  <si>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</si>
  <si>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</si>
  <si>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</si>
  <si>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</si>
  <si>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</si>
  <si>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</si>
  <si>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</si>
  <si>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</si>
  <si>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</si>
  <si>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</si>
  <si>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</si>
  <si>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</si>
  <si>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</si>
  <si>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</si>
  <si>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</si>
  <si>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</si>
  <si>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</si>
  <si>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</si>
  <si>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</si>
  <si>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</si>
  <si>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</si>
  <si>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</si>
  <si>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</si>
  <si>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</si>
  <si>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</si>
  <si>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</si>
  <si>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</si>
  <si>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</si>
  <si>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</si>
  <si>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</si>
  <si>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</si>
  <si>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</si>
  <si>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</si>
  <si>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</si>
  <si>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</si>
  <si>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</si>
  <si>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</si>
  <si>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</si>
  <si>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</si>
  <si>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</si>
  <si>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</si>
  <si>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</si>
  <si>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</si>
  <si>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</si>
  <si>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</si>
  <si>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</si>
  <si>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</si>
  <si>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</si>
  <si>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</si>
  <si>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</si>
  <si>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</si>
  <si>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</si>
  <si>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</si>
  <si>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</si>
  <si>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</si>
  <si>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</si>
  <si>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</si>
  <si>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</si>
  <si>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</si>
  <si>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</si>
  <si>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</si>
  <si>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</si>
  <si>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</si>
  <si>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</si>
  <si>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</si>
  <si>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</si>
  <si>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</si>
  <si>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</si>
  <si>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</si>
  <si>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</si>
  <si>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</si>
  <si>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</si>
  <si>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</si>
  <si>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</si>
  <si>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</si>
  <si>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</si>
  <si>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</si>
  <si>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</si>
  <si>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</si>
  <si>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</si>
  <si>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</si>
  <si>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</si>
  <si>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</si>
  <si>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</si>
  <si>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</si>
  <si>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</si>
  <si>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</si>
  <si>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</si>
  <si>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</si>
  <si>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</si>
  <si>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</si>
  <si>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</si>
  <si>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</si>
  <si>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</si>
  <si>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</si>
  <si>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</si>
  <si>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</si>
  <si>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</si>
  <si>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</si>
  <si>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</si>
  <si>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</si>
  <si>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</si>
  <si>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</si>
  <si>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</si>
  <si>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</si>
  <si>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</si>
  <si>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</si>
  <si>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</si>
  <si>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</si>
  <si>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</si>
  <si>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</si>
  <si>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</si>
  <si>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</si>
  <si>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</si>
  <si>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</si>
  <si>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</si>
  <si>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</si>
  <si>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</si>
  <si>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</si>
  <si>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</si>
  <si>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</si>
  <si>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</si>
  <si>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</si>
  <si>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</si>
  <si>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</si>
  <si>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</si>
  <si>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</si>
  <si>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</si>
  <si>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</si>
  <si>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</si>
  <si>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</si>
  <si>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</si>
  <si>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</si>
  <si>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</si>
  <si>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</si>
  <si>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</si>
  <si>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</si>
  <si>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</si>
  <si>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</si>
  <si>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</si>
  <si>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</si>
  <si>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</si>
  <si>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</si>
  <si>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</si>
  <si>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</si>
  <si>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</si>
  <si>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</si>
  <si>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</si>
  <si>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</si>
  <si>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</si>
  <si>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</si>
  <si>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</si>
  <si>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</si>
  <si>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</si>
  <si>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</si>
  <si>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</si>
  <si>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</si>
  <si>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</si>
  <si>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</si>
  <si>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</si>
  <si>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</si>
  <si>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</si>
  <si>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</si>
  <si>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</si>
  <si>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</si>
  <si>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</si>
  <si>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</si>
  <si>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</si>
  <si>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</si>
  <si>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</si>
  <si>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</si>
  <si>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</si>
  <si>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</si>
  <si>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</si>
  <si>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</si>
  <si>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</si>
  <si>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</si>
  <si>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</si>
  <si>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</si>
  <si>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</si>
  <si>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</si>
  <si>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</si>
  <si>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</si>
  <si>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</si>
  <si>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</si>
  <si>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</si>
  <si>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</si>
  <si>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</si>
  <si>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</si>
  <si>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</si>
  <si>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</si>
  <si>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</si>
  <si>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</si>
  <si>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</si>
  <si>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</si>
  <si>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</si>
  <si>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</si>
  <si>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</si>
  <si>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</si>
  <si>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</si>
  <si>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</si>
  <si>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</si>
  <si>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</si>
  <si>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</si>
  <si>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</si>
  <si>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</si>
  <si>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</si>
  <si>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</si>
  <si>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</si>
  <si>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</si>
  <si>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</si>
  <si>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</si>
  <si>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</si>
  <si>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</si>
  <si>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</si>
  <si>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</si>
  <si>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</si>
  <si>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</si>
  <si>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</si>
  <si>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</si>
  <si>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</si>
  <si>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</si>
  <si>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</si>
  <si>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</si>
  <si>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</si>
  <si>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</si>
  <si>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</si>
  <si>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</si>
  <si>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</si>
  <si>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</si>
  <si>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</si>
  <si>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</si>
  <si>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</si>
  <si>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</si>
  <si>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</si>
  <si>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</si>
  <si>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</si>
  <si>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</si>
  <si>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</si>
  <si>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</si>
  <si>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</si>
  <si>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</si>
  <si>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</si>
  <si>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</si>
  <si>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</si>
  <si>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</si>
  <si>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</si>
  <si>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</si>
  <si>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</si>
  <si>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</si>
  <si>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</si>
  <si>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</si>
  <si>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</si>
  <si>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</si>
  <si>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</si>
  <si>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</si>
  <si>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</si>
  <si>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</si>
  <si>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</si>
  <si>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</si>
  <si>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</si>
  <si>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</si>
  <si>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</si>
  <si>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</si>
  <si>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</si>
  <si>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</si>
  <si>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</si>
  <si>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</si>
  <si>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</si>
  <si>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</si>
  <si>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</si>
  <si>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</si>
  <si>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</si>
  <si>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</si>
  <si>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</si>
  <si>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</si>
  <si>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</si>
  <si>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</si>
  <si>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</si>
  <si>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</si>
  <si>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</si>
  <si>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</si>
  <si>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</si>
  <si>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</si>
  <si>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</si>
  <si>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</si>
  <si>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</si>
  <si>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</si>
  <si>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</si>
  <si>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</si>
  <si>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</si>
  <si>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</si>
  <si>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</si>
  <si>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</si>
  <si>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</si>
  <si>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</si>
  <si>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</si>
  <si>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</si>
  <si>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</si>
  <si>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</si>
  <si>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</si>
  <si>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</si>
  <si>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</si>
  <si>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</si>
  <si>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</si>
  <si>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</si>
  <si>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</si>
  <si>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</si>
  <si>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</si>
  <si>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</si>
  <si>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</si>
  <si>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</si>
  <si>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</si>
  <si>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</si>
  <si>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</si>
  <si>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</si>
  <si>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</si>
  <si>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</si>
  <si>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</si>
  <si>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</si>
  <si>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</si>
  <si>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</si>
  <si>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</si>
  <si>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</si>
  <si>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</si>
  <si>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</si>
  <si>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</si>
  <si>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</si>
  <si>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</si>
  <si>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</si>
  <si>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</si>
  <si>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</si>
  <si>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</si>
  <si>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</si>
  <si>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</si>
  <si>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</si>
  <si>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</si>
  <si>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</si>
  <si>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</si>
  <si>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</si>
  <si>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</si>
  <si>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</si>
  <si>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</si>
  <si>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</si>
  <si>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</si>
  <si>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</si>
  <si>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</si>
  <si>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</si>
  <si>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</si>
  <si>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</si>
  <si>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</si>
  <si>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</si>
  <si>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</si>
  <si>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</si>
  <si>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</si>
  <si>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</si>
  <si>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</si>
  <si>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</si>
  <si>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</si>
  <si>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</si>
  <si>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</si>
  <si>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</si>
  <si>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</si>
  <si>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</si>
  <si>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</si>
  <si>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</si>
  <si>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</si>
  <si>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</si>
  <si>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</si>
  <si>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</si>
  <si>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</si>
  <si>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</si>
  <si>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</si>
  <si>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</si>
  <si>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</si>
  <si>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</si>
  <si>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</si>
  <si>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</si>
  <si>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</si>
  <si>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</si>
  <si>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</si>
  <si>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</si>
  <si>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</si>
  <si>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</si>
  <si>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</si>
  <si>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</si>
  <si>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</si>
  <si>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</si>
  <si>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</si>
  <si>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</si>
  <si>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</si>
  <si>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</si>
  <si>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</si>
  <si>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</si>
  <si>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</si>
  <si>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</si>
  <si>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</si>
  <si>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</si>
  <si>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</si>
  <si>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</si>
  <si>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</si>
  <si>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</si>
  <si>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</si>
  <si>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</si>
  <si>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</si>
  <si>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</si>
  <si>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</si>
  <si>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</si>
  <si>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</si>
  <si>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</si>
  <si>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</si>
  <si>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</si>
  <si>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</si>
  <si>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</si>
  <si>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</si>
  <si>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</si>
  <si>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</si>
  <si>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</si>
  <si>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</si>
  <si>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</si>
  <si>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</si>
  <si>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</si>
  <si>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</si>
  <si>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</si>
  <si>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</si>
  <si>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</si>
  <si>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</si>
  <si>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</si>
  <si>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</si>
  <si>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</si>
  <si>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</si>
  <si>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</si>
  <si>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</si>
  <si>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</si>
  <si>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</si>
  <si>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</si>
  <si>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</si>
  <si>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</si>
  <si>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</si>
  <si>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</si>
  <si>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</si>
  <si>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</si>
  <si>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</si>
  <si>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</si>
  <si>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</si>
  <si>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</si>
  <si>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</si>
  <si>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</si>
  <si>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</si>
  <si>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</si>
  <si>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</si>
  <si>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</si>
  <si>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</si>
  <si>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</si>
  <si>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</si>
  <si>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</si>
  <si>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</si>
  <si>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</si>
  <si>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</si>
  <si>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</si>
  <si>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</si>
  <si>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</si>
  <si>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</si>
  <si>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</si>
  <si>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</si>
  <si>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</si>
  <si>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</si>
  <si>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</si>
  <si>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</si>
  <si>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</si>
  <si>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</si>
  <si>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</si>
  <si>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</si>
  <si>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</si>
  <si>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</si>
  <si>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</si>
  <si>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</si>
  <si>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</si>
  <si>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</si>
  <si>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</si>
  <si>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</si>
  <si>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</si>
  <si>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</si>
  <si>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</si>
  <si>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</si>
  <si>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</si>
  <si>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</si>
  <si>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</si>
  <si>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</si>
  <si>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</si>
  <si>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</si>
  <si>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</si>
  <si>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</si>
  <si>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</si>
  <si>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</si>
  <si>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</si>
  <si>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</si>
  <si>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</si>
  <si>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</si>
  <si>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</si>
  <si>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</si>
  <si>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</si>
  <si>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</si>
  <si>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</si>
  <si>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</si>
  <si>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</si>
  <si>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</si>
  <si>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</si>
  <si>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</si>
  <si>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公共下水･流域下水の統合</t>
    <rPh sb="0" eb="2">
      <t>コウキョウ</t>
    </rPh>
    <rPh sb="2" eb="4">
      <t>ゲスイ</t>
    </rPh>
    <rPh sb="5" eb="7">
      <t>リュウイキ</t>
    </rPh>
    <rPh sb="7" eb="9">
      <t>ゲスイ</t>
    </rPh>
    <rPh sb="10" eb="12">
      <t>トウゴウ</t>
    </rPh>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</si>
  <si>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</si>
  <si>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</si>
  <si>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</si>
  <si>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</si>
  <si>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</si>
  <si>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</si>
  <si>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</si>
  <si>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</si>
  <si>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</si>
  <si>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</si>
  <si>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</si>
  <si>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</si>
  <si>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</si>
  <si>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</si>
  <si>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</si>
  <si>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</si>
  <si>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港湾運営会社</t>
    <rPh sb="0" eb="2">
      <t>コウワン</t>
    </rPh>
    <rPh sb="2" eb="4">
      <t>ウンエイ</t>
    </rPh>
    <rPh sb="4" eb="6">
      <t>カイシャ</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</si>
  <si>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</si>
  <si>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</si>
  <si>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</si>
  <si>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</si>
  <si>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</si>
  <si>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</si>
  <si>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</si>
  <si>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</si>
  <si>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</si>
  <si>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</si>
  <si>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</si>
  <si>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</si>
  <si>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</si>
  <si>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</si>
  <si>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</si>
  <si>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</si>
  <si>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</si>
  <si>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</si>
  <si>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</si>
  <si>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</si>
  <si>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</si>
  <si>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</si>
  <si>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</si>
  <si>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</si>
  <si>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</si>
  <si>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</si>
  <si>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</si>
  <si>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</si>
  <si>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</si>
  <si>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</si>
  <si>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</si>
  <si>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</si>
  <si>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</si>
  <si>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</si>
  <si>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</si>
  <si>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</si>
  <si>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</si>
  <si>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</si>
  <si>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</si>
  <si>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⑥その他</t>
    <rPh sb="3" eb="4">
      <t>タ</t>
    </rPh>
    <phoneticPr fontId="2"/>
  </si>
  <si>
    <t>　　⑥その他</t>
    <rPh sb="5" eb="6">
      <t>タ</t>
    </rPh>
    <phoneticPr fontId="2"/>
  </si>
  <si>
    <t>集落排水･公共下水との統合</t>
    <rPh sb="0" eb="2">
      <t>シュウラク</t>
    </rPh>
    <rPh sb="2" eb="4">
      <t>ハイスイ</t>
    </rPh>
    <rPh sb="5" eb="7">
      <t>コウキョウ</t>
    </rPh>
    <rPh sb="7" eb="9">
      <t>ゲスイ</t>
    </rPh>
    <rPh sb="11" eb="13">
      <t>トウゴウ</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</si>
  <si>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</si>
  <si>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</si>
  <si>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</si>
  <si>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</si>
  <si>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</si>
  <si>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</si>
  <si>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</si>
  <si>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</si>
  <si>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</si>
  <si>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</si>
  <si>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</si>
  <si>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</si>
  <si>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</si>
  <si>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</si>
  <si>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</si>
  <si>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</si>
  <si>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③事業目的の完了</t>
    <rPh sb="1" eb="3">
      <t>ジギョウ</t>
    </rPh>
    <rPh sb="3" eb="5">
      <t>モクテキ</t>
    </rPh>
    <rPh sb="6" eb="8">
      <t>カンリョウ</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</si>
  <si>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</si>
  <si>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</si>
  <si>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</si>
  <si>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</si>
  <si>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</si>
  <si>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</si>
  <si>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</si>
  <si>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</si>
  <si>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</si>
  <si>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</si>
  <si>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</si>
  <si>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</si>
  <si>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</si>
  <si>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</si>
  <si>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</si>
  <si>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</si>
  <si>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</si>
  <si>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</si>
  <si>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</si>
  <si>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</si>
  <si>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</si>
  <si>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</si>
  <si>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</si>
  <si>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</si>
  <si>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</si>
  <si>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</si>
  <si>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</si>
  <si>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</si>
  <si>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</si>
  <si>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</si>
  <si>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</si>
  <si>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</si>
  <si>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</si>
  <si>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</si>
  <si>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</si>
  <si>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</si>
  <si>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</si>
  <si>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</si>
  <si>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</si>
  <si>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</si>
  <si>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</si>
  <si>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</si>
  <si>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</si>
  <si>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</si>
  <si>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</si>
  <si>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</si>
  <si>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</si>
  <si>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</si>
  <si>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</si>
  <si>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</si>
  <si>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</si>
  <si>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</si>
  <si>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</si>
  <si>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</si>
  <si>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</si>
  <si>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</si>
  <si>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</si>
  <si>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</si>
  <si>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</si>
  <si>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</si>
  <si>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</si>
  <si>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</si>
  <si>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</si>
  <si>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</si>
  <si>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</si>
  <si>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</si>
  <si>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</si>
  <si>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</si>
  <si>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</si>
  <si>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</si>
  <si>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</si>
  <si>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</si>
  <si>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</si>
  <si>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</si>
  <si>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</si>
  <si>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</si>
  <si>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</si>
  <si>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</si>
  <si>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</si>
  <si>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</si>
  <si>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</si>
  <si>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</si>
  <si>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</si>
  <si>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</si>
  <si>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</si>
  <si>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</si>
  <si>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</si>
  <si>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</si>
  <si>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</si>
  <si>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</si>
  <si>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</si>
  <si>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</si>
  <si>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</si>
  <si>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</si>
  <si>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</si>
  <si>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</si>
  <si>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</si>
  <si>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</si>
  <si>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</si>
  <si>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</si>
  <si>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</si>
  <si>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</si>
  <si>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</si>
  <si>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</si>
  <si>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</si>
  <si>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</si>
  <si>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</si>
  <si>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</si>
  <si>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</si>
  <si>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</si>
  <si>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</si>
  <si>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</si>
  <si>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</si>
  <si>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</si>
  <si>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</si>
  <si>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</si>
  <si>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</si>
  <si>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</si>
  <si>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</si>
  <si>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</si>
  <si>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</si>
  <si>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</si>
  <si>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</si>
  <si>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</si>
  <si>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</si>
  <si>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</si>
  <si>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</si>
  <si>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</si>
  <si>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</si>
  <si>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</si>
  <si>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</si>
  <si>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</si>
  <si>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</si>
  <si>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</si>
  <si>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</si>
  <si>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</si>
  <si>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</si>
  <si>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</si>
  <si>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</si>
  <si>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</si>
  <si>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</si>
  <si>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</si>
  <si>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</si>
  <si>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</si>
  <si>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</si>
  <si>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</si>
  <si>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</si>
  <si>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</si>
  <si>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</si>
  <si>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</si>
  <si>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</si>
  <si>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</si>
  <si>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</si>
  <si>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</si>
  <si>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</si>
  <si>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</si>
  <si>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</si>
  <si>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</si>
  <si>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</si>
  <si>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</si>
  <si>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</si>
  <si>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</si>
  <si>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</si>
  <si>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</si>
  <si>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</si>
  <si>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</si>
  <si>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</si>
  <si>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</si>
  <si>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</si>
  <si>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</si>
  <si>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</si>
  <si>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</si>
  <si>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</si>
  <si>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</si>
  <si>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</si>
  <si>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</si>
  <si>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</si>
  <si>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</si>
  <si>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</si>
  <si>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</si>
  <si>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</si>
  <si>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</si>
  <si>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</si>
  <si>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</si>
  <si>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</si>
  <si>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</si>
  <si>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</si>
  <si>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</si>
  <si>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</si>
  <si>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</si>
  <si>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</si>
  <si>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</si>
  <si>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</si>
  <si>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</si>
  <si>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</si>
  <si>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</si>
  <si>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</si>
  <si>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</si>
  <si>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</si>
  <si>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</si>
  <si>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</si>
  <si>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</si>
  <si>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</si>
  <si>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</si>
  <si>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</si>
  <si>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</si>
  <si>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</si>
  <si>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</si>
  <si>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</si>
  <si>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</si>
  <si>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</si>
  <si>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</si>
  <si>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</si>
  <si>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</si>
  <si>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</si>
  <si>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</si>
  <si>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</si>
  <si>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</si>
  <si>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</si>
  <si>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</si>
  <si>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</si>
  <si>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</si>
  <si>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</si>
  <si>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</si>
  <si>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</si>
  <si>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</si>
  <si>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</si>
  <si>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</si>
  <si>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</si>
  <si>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</si>
  <si>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</si>
  <si>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</si>
  <si>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</si>
  <si>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</si>
  <si>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</si>
  <si>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</si>
  <si>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</si>
  <si>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</si>
  <si>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</si>
  <si>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</si>
  <si>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</si>
  <si>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</si>
  <si>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</si>
  <si>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</si>
  <si>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</si>
  <si>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</si>
  <si>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</si>
  <si>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</si>
  <si>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</si>
  <si>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</si>
  <si>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</si>
  <si>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</si>
  <si>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</si>
  <si>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</si>
  <si>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</si>
  <si>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</si>
  <si>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</si>
  <si>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</si>
  <si>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</si>
  <si>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</si>
  <si>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</si>
  <si>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</si>
  <si>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</si>
  <si>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</si>
  <si>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</si>
  <si>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</si>
  <si>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</si>
  <si>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</si>
  <si>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</si>
  <si>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</si>
  <si>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</si>
  <si>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</si>
  <si>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</si>
  <si>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</si>
  <si>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</si>
  <si>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</si>
  <si>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</si>
  <si>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</si>
  <si>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</si>
  <si>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</si>
  <si>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</si>
  <si>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</si>
  <si>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</si>
  <si>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</si>
  <si>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</si>
  <si>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</si>
  <si>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</si>
  <si>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</si>
  <si>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</si>
  <si>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</si>
  <si>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</si>
  <si>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</si>
  <si>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</si>
  <si>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</si>
  <si>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</si>
  <si>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</si>
  <si>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</si>
  <si>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</si>
  <si>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</si>
  <si>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</si>
  <si>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</si>
  <si>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</si>
  <si>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</si>
  <si>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</si>
  <si>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</si>
  <si>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</si>
  <si>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</si>
  <si>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</si>
  <si>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</si>
  <si>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</si>
  <si>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</si>
  <si>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</si>
  <si>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</si>
  <si>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</si>
  <si>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</si>
  <si>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</si>
  <si>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</si>
  <si>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</si>
  <si>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</si>
  <si>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</si>
  <si>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</si>
  <si>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</si>
  <si>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</si>
  <si>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</si>
  <si>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</si>
  <si>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</si>
  <si>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</si>
  <si>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</si>
  <si>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</si>
  <si>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</si>
  <si>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</si>
  <si>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</si>
  <si>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</si>
  <si>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</si>
  <si>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</si>
  <si>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</si>
  <si>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</si>
  <si>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</si>
  <si>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</si>
  <si>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</si>
  <si>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</si>
  <si>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</si>
  <si>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</si>
  <si>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</si>
  <si>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</si>
  <si>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特環下水と公共下水との統合</t>
    <rPh sb="0" eb="1">
      <t>トク</t>
    </rPh>
    <rPh sb="2" eb="4">
      <t>ゲスイ</t>
    </rPh>
    <rPh sb="5" eb="7">
      <t>コウキョウ</t>
    </rPh>
    <rPh sb="7" eb="9">
      <t>ゲスイ</t>
    </rPh>
    <rPh sb="11" eb="13">
      <t>トウゴウ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</si>
  <si>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</si>
  <si>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</si>
  <si>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</si>
  <si>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</si>
  <si>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</si>
  <si>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</si>
  <si>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</si>
  <si>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</si>
  <si>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</si>
  <si>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</si>
  <si>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</si>
  <si>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</si>
  <si>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</si>
  <si>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</si>
  <si>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</si>
  <si>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</si>
  <si>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</si>
  <si>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</si>
  <si>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</si>
  <si>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</si>
  <si>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</si>
  <si>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</si>
  <si>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</si>
  <si>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</si>
  <si>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</si>
  <si>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</si>
  <si>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</si>
  <si>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</si>
  <si>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</si>
  <si>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</si>
  <si>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</si>
  <si>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</si>
  <si>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</si>
  <si>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</si>
  <si>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</si>
  <si>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</si>
  <si>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</si>
  <si>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</si>
  <si>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</si>
  <si>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</si>
  <si>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</si>
  <si>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</si>
  <si>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</si>
  <si>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</si>
  <si>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</si>
  <si>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</si>
  <si>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</si>
  <si>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</si>
  <si>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</si>
  <si>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</si>
  <si>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</si>
  <si>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</si>
  <si>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</si>
  <si>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</si>
  <si>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</si>
  <si>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</si>
  <si>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</si>
  <si>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</si>
  <si>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</si>
  <si>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</si>
  <si>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</si>
  <si>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</si>
  <si>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</si>
  <si>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</si>
  <si>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</si>
  <si>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</si>
  <si>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</si>
  <si>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</si>
  <si>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</si>
  <si>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</si>
  <si>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</si>
  <si>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</si>
  <si>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</si>
  <si>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</si>
  <si>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</si>
  <si>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</si>
  <si>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</si>
  <si>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</si>
  <si>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</si>
  <si>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</si>
  <si>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</si>
  <si>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</si>
  <si>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</si>
  <si>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</si>
  <si>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</si>
  <si>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</si>
  <si>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</si>
  <si>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</si>
  <si>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</si>
  <si>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</si>
  <si>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</si>
  <si>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</si>
  <si>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</si>
  <si>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</si>
  <si>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</si>
  <si>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</si>
  <si>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</si>
  <si>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</si>
  <si>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</si>
  <si>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</si>
  <si>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</si>
  <si>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</si>
  <si>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</si>
  <si>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</si>
  <si>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</si>
  <si>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</si>
  <si>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</si>
  <si>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</si>
  <si>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</si>
  <si>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</si>
  <si>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</si>
  <si>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</si>
  <si>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</si>
  <si>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</si>
  <si>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</si>
  <si>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</si>
  <si>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</si>
  <si>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</si>
  <si>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</si>
  <si>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</si>
  <si>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</si>
  <si>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</si>
  <si>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</si>
  <si>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</si>
  <si>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</si>
  <si>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</si>
  <si>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</si>
  <si>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</si>
  <si>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</si>
  <si>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</si>
  <si>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</si>
  <si>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</si>
  <si>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</si>
  <si>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</si>
  <si>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</si>
  <si>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</si>
  <si>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</si>
  <si>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</si>
  <si>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</si>
  <si>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</si>
  <si>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</si>
  <si>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</si>
  <si>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</si>
  <si>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</si>
  <si>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</si>
  <si>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</si>
  <si>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</si>
  <si>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</si>
  <si>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</si>
  <si>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</si>
  <si>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</si>
  <si>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</si>
  <si>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</si>
  <si>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</si>
  <si>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</si>
  <si>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</si>
  <si>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</si>
  <si>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</si>
  <si>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</si>
  <si>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</si>
  <si>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</si>
  <si>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</si>
  <si>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</si>
  <si>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</si>
  <si>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</si>
  <si>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</si>
  <si>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</si>
  <si>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</si>
  <si>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</si>
  <si>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</si>
  <si>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</si>
  <si>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</si>
  <si>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</si>
  <si>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</si>
  <si>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</si>
  <si>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</si>
  <si>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</si>
  <si>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</si>
  <si>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</si>
  <si>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</si>
  <si>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</si>
  <si>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</si>
  <si>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</si>
  <si>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</si>
  <si>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</si>
  <si>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</si>
  <si>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</si>
  <si>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</si>
  <si>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</si>
  <si>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</si>
  <si>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</si>
  <si>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</si>
  <si>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</si>
  <si>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</si>
  <si>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</si>
  <si>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</si>
  <si>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</si>
  <si>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</si>
  <si>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</si>
  <si>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</si>
  <si>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</si>
  <si>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</si>
  <si>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</si>
  <si>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</si>
  <si>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</si>
  <si>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</si>
  <si>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</si>
  <si>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</si>
  <si>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</si>
  <si>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</si>
  <si>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</si>
  <si>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</si>
  <si>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</si>
  <si>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</si>
  <si>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</si>
  <si>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</si>
  <si>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</si>
  <si>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</si>
  <si>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</si>
  <si>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</si>
  <si>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</si>
  <si>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</si>
  <si>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</si>
  <si>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</si>
  <si>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</si>
  <si>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</si>
  <si>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</si>
  <si>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</si>
  <si>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</si>
  <si>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</si>
  <si>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</si>
  <si>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</si>
  <si>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</si>
  <si>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</si>
  <si>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</si>
  <si>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</si>
  <si>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</si>
  <si>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</si>
  <si>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</si>
  <si>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</si>
  <si>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</si>
  <si>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</si>
  <si>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</si>
  <si>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</si>
  <si>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</si>
  <si>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</si>
  <si>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</si>
  <si>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</si>
  <si>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</si>
  <si>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</si>
  <si>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</si>
  <si>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</si>
  <si>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</si>
  <si>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</si>
  <si>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</si>
  <si>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</si>
  <si>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</si>
  <si>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</si>
  <si>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</si>
  <si>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</si>
  <si>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</si>
  <si>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</si>
  <si>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</si>
  <si>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</si>
  <si>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</si>
  <si>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</si>
  <si>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</si>
  <si>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</si>
  <si>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</si>
  <si>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</si>
  <si>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</si>
  <si>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</si>
  <si>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</si>
  <si>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</si>
  <si>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</si>
  <si>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</si>
  <si>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</si>
  <si>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</si>
  <si>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</si>
  <si>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</si>
  <si>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</si>
  <si>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</si>
  <si>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</si>
  <si>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</si>
  <si>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</si>
  <si>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</si>
  <si>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</si>
  <si>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</si>
  <si>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</si>
  <si>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</si>
  <si>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</si>
  <si>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</si>
  <si>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</si>
  <si>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</si>
  <si>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</si>
  <si>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</si>
  <si>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</si>
  <si>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</si>
  <si>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</si>
  <si>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</si>
  <si>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</si>
  <si>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</si>
  <si>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</si>
  <si>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</si>
  <si>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</si>
  <si>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</si>
  <si>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</si>
  <si>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</si>
  <si>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</si>
  <si>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</si>
  <si>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</si>
  <si>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</si>
  <si>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</si>
  <si>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</si>
  <si>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</si>
  <si>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</si>
  <si>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</si>
  <si>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</si>
  <si>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</si>
  <si>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</si>
  <si>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</si>
  <si>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</si>
  <si>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</si>
  <si>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</si>
  <si>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</si>
  <si>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</si>
  <si>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</si>
  <si>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</si>
  <si>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</si>
  <si>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</si>
  <si>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</si>
  <si>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</si>
  <si>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</si>
  <si>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</si>
  <si>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</si>
  <si>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</si>
  <si>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</si>
  <si>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</si>
  <si>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</si>
  <si>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</si>
  <si>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</si>
  <si>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</si>
  <si>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</si>
  <si>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</si>
  <si>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</si>
  <si>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</si>
  <si>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</si>
  <si>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</si>
  <si>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</si>
  <si>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</si>
  <si>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</si>
  <si>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</si>
  <si>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</si>
  <si>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</si>
  <si>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</si>
  <si>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</si>
  <si>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</si>
  <si>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</si>
  <si>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</si>
  <si>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</si>
  <si>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</si>
  <si>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</si>
  <si>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</si>
  <si>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</si>
  <si>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</si>
  <si>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</si>
  <si>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</si>
  <si>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</si>
  <si>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</si>
  <si>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</si>
  <si>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</si>
  <si>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</si>
  <si>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</si>
  <si>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</si>
  <si>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</si>
  <si>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</si>
  <si>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</si>
  <si>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</si>
  <si>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</si>
  <si>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</si>
  <si>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</si>
  <si>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</si>
  <si>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</si>
  <si>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</si>
  <si>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</si>
  <si>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</si>
  <si>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</si>
  <si>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</si>
  <si>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</si>
  <si>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</si>
  <si>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</si>
  <si>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</si>
  <si>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</si>
  <si>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</si>
  <si>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</si>
  <si>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</si>
  <si>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</si>
  <si>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</si>
  <si>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</si>
  <si>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</si>
  <si>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</si>
  <si>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</si>
  <si>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</si>
  <si>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</si>
  <si>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</si>
  <si>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</si>
  <si>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</si>
  <si>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</si>
  <si>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</si>
  <si>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</si>
  <si>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</si>
  <si>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</si>
  <si>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</si>
  <si>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</si>
  <si>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</si>
  <si>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</si>
  <si>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</si>
  <si>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</si>
  <si>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</si>
  <si>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</si>
  <si>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</si>
  <si>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</si>
  <si>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</si>
  <si>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</si>
  <si>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</si>
  <si>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</si>
  <si>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</si>
  <si>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</si>
  <si>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</si>
  <si>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</si>
  <si>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</si>
  <si>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</si>
  <si>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</si>
  <si>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</si>
  <si>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</si>
  <si>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</si>
  <si>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</si>
  <si>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</si>
  <si>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</si>
  <si>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</si>
  <si>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</si>
  <si>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</si>
  <si>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</si>
  <si>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</si>
  <si>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</si>
  <si>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</si>
  <si>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</si>
  <si>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</si>
  <si>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</si>
  <si>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</si>
  <si>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</si>
  <si>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</si>
  <si>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</si>
  <si>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</si>
  <si>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</si>
  <si>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</si>
  <si>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</si>
  <si>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</si>
  <si>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</si>
  <si>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</si>
  <si>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</si>
  <si>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</si>
  <si>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</si>
  <si>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</si>
  <si>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</si>
  <si>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</si>
  <si>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</si>
  <si>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</si>
  <si>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</si>
  <si>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t>
  </si>
  <si>
    <t>馬場　秀也</t>
    <rPh sb="0" eb="2">
      <t>ババ</t>
    </rPh>
    <rPh sb="3" eb="5">
      <t>ヒデナリ</t>
    </rPh>
    <phoneticPr fontId="2"/>
  </si>
  <si>
    <t>0966-37-2247</t>
    <phoneticPr fontId="2"/>
  </si>
  <si>
    <t>s-baba@vill.itsuki.lg.jp</t>
    <phoneticPr fontId="2"/>
  </si>
  <si>
    <t>前年度より公営化に取り組み始めたばかりのため。</t>
    <rPh sb="0" eb="3">
      <t>ゼンネンド</t>
    </rPh>
    <rPh sb="5" eb="8">
      <t>コウエイカ</t>
    </rPh>
    <rPh sb="9" eb="10">
      <t>ト</t>
    </rPh>
    <rPh sb="11" eb="12">
      <t>ク</t>
    </rPh>
    <rPh sb="13" eb="14">
      <t>ハジ</t>
    </rPh>
    <phoneticPr fontId="2"/>
  </si>
  <si>
    <t>435112</t>
    <phoneticPr fontId="2"/>
  </si>
  <si>
    <t>総務課</t>
    <rPh sb="0" eb="3">
      <t>ソウムカ</t>
    </rPh>
    <phoneticPr fontId="2"/>
  </si>
  <si>
    <t>農業集落排水施設</t>
    <rPh sb="0" eb="2">
      <t>ノウギョウ</t>
    </rPh>
    <rPh sb="2" eb="4">
      <t>シュウラク</t>
    </rPh>
    <rPh sb="4" eb="6">
      <t>ハイスイ</t>
    </rPh>
    <rPh sb="6" eb="8">
      <t>シセツ</t>
    </rPh>
    <phoneticPr fontId="2"/>
  </si>
  <si>
    <t>下水道事業</t>
    <rPh sb="0" eb="5">
      <t>ゲ</t>
    </rPh>
    <phoneticPr fontId="2"/>
  </si>
  <si>
    <t>五木村</t>
    <rPh sb="0" eb="3">
      <t>イ</t>
    </rPh>
    <phoneticPr fontId="2"/>
  </si>
  <si>
    <t>簡易水道事業</t>
    <rPh sb="0" eb="6">
      <t>カ</t>
    </rPh>
    <phoneticPr fontId="2"/>
  </si>
  <si>
    <t>五木村</t>
    <rPh sb="0" eb="3">
      <t>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</si>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</sst>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61" fillId="0" borderId="0" applyNumberFormat="0" applyFill="0" applyBorder="0" applyAlignment="0" applyProtection="0">
      <alignment vertical="center"/>
    </xf>
  </cellStyleXfs>
  <cellXfs count="798">
    <xf numFmtId="0" fontId="0" fillId="0" borderId="0" xfId="0">
      <alignment vertical="center"/>
    </xf>
    <xf numFmtId="0" fontId="12" fillId="0" borderId="0" xfId="0" applyFont="1">
      <alignment vertical="center"/>
    </xf>
    <xf numFmtId="0" fontId="3" fillId="0" borderId="0" xfId="5" applyFont="1" applyAlignment="1">
      <alignment vertical="center"/>
    </xf>
    <xf numFmtId="0" fontId="3" fillId="0" borderId="0" xfId="5"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8" borderId="0" xfId="0" applyFill="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49" fontId="3" fillId="0" borderId="0" xfId="0" applyNumberFormat="1" applyFont="1">
      <alignment vertical="center"/>
    </xf>
    <xf numFmtId="0" fontId="19" fillId="6" borderId="0" xfId="0" applyFont="1" applyFill="1">
      <alignment vertical="center"/>
    </xf>
    <xf numFmtId="0" fontId="5" fillId="0" borderId="0" xfId="0" applyFont="1">
      <alignment vertical="center"/>
    </xf>
    <xf numFmtId="0" fontId="13" fillId="9" borderId="6" xfId="5" applyFont="1" applyFill="1" applyBorder="1" applyAlignment="1">
      <alignment horizontal="center" vertical="center" wrapText="1"/>
    </xf>
    <xf numFmtId="0" fontId="22" fillId="0" borderId="0" xfId="0" applyFont="1" applyAlignment="1"/>
    <xf numFmtId="176" fontId="22" fillId="0" borderId="0" xfId="0" applyNumberFormat="1" applyFont="1" applyAlignment="1"/>
    <xf numFmtId="0" fontId="20"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4" fillId="0" borderId="0" xfId="0" applyFont="1" applyAlignment="1">
      <alignment horizontal="center" vertical="center"/>
    </xf>
    <xf numFmtId="14" fontId="0" fillId="0" borderId="0" xfId="0" applyNumberFormat="1">
      <alignment vertical="center"/>
    </xf>
    <xf numFmtId="0" fontId="24" fillId="0" borderId="0" xfId="5" applyFont="1" applyAlignment="1">
      <alignment vertical="center"/>
    </xf>
    <xf numFmtId="0" fontId="15" fillId="0" borderId="0" xfId="0" applyFont="1" applyAlignment="1" applyProtection="1">
      <alignment horizontal="center" vertical="center"/>
      <protection locked="0"/>
    </xf>
    <xf numFmtId="0" fontId="15" fillId="0" borderId="0" xfId="0" applyFont="1">
      <alignment vertical="center"/>
    </xf>
    <xf numFmtId="38" fontId="15" fillId="0" borderId="0" xfId="10" applyFont="1" applyFill="1" applyBorder="1" applyAlignment="1" applyProtection="1">
      <alignment vertical="center"/>
    </xf>
    <xf numFmtId="0" fontId="15" fillId="0" borderId="0" xfId="0" applyFont="1" applyProtection="1">
      <alignment vertical="center"/>
      <protection locked="0"/>
    </xf>
    <xf numFmtId="0" fontId="3" fillId="6" borderId="1" xfId="5" applyFont="1" applyFill="1" applyBorder="1" applyAlignment="1">
      <alignment horizontal="center" vertical="center"/>
    </xf>
    <xf numFmtId="0" fontId="3" fillId="7" borderId="11" xfId="5" applyFont="1" applyFill="1" applyBorder="1" applyAlignment="1">
      <alignment vertical="center"/>
    </xf>
    <xf numFmtId="0" fontId="3" fillId="7" borderId="14" xfId="5" applyFont="1" applyFill="1" applyBorder="1" applyAlignment="1">
      <alignment vertical="center"/>
    </xf>
    <xf numFmtId="0" fontId="3" fillId="0" borderId="0" xfId="5" applyFont="1" applyAlignment="1">
      <alignment vertical="center" wrapText="1"/>
    </xf>
    <xf numFmtId="0" fontId="24" fillId="0" borderId="1" xfId="5" applyFont="1" applyBorder="1" applyAlignment="1">
      <alignment horizontal="left" vertical="center" wrapText="1"/>
    </xf>
    <xf numFmtId="0" fontId="23" fillId="0" borderId="0" xfId="0" applyFont="1" applyAlignment="1">
      <alignment horizontal="center" vertical="center"/>
    </xf>
    <xf numFmtId="49" fontId="24" fillId="0" borderId="1" xfId="5" applyNumberFormat="1" applyFont="1" applyBorder="1" applyAlignment="1">
      <alignment horizontal="left" vertical="center" wrapText="1"/>
    </xf>
    <xf numFmtId="0" fontId="24" fillId="0" borderId="1" xfId="5" applyFont="1" applyBorder="1" applyAlignment="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37" xfId="0" applyBorder="1" applyAlignment="1">
      <alignment horizontal="center" vertical="center"/>
    </xf>
    <xf numFmtId="0" fontId="3" fillId="6" borderId="3" xfId="5" applyFont="1" applyFill="1" applyBorder="1" applyAlignment="1">
      <alignment horizontal="center" vertical="center"/>
    </xf>
    <xf numFmtId="0" fontId="24" fillId="0" borderId="14" xfId="5" applyFont="1" applyBorder="1" applyAlignment="1">
      <alignment horizontal="center" vertical="center" wrapText="1"/>
    </xf>
    <xf numFmtId="0" fontId="3" fillId="6" borderId="48" xfId="5" applyFont="1" applyFill="1" applyBorder="1" applyAlignment="1">
      <alignment horizontal="center" vertical="center"/>
    </xf>
    <xf numFmtId="0" fontId="5" fillId="6" borderId="11" xfId="5" applyFont="1" applyFill="1" applyBorder="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lignment horizontal="center" vertical="center"/>
    </xf>
    <xf numFmtId="0" fontId="29" fillId="0" borderId="0" xfId="0" applyFont="1">
      <alignment vertical="center"/>
    </xf>
    <xf numFmtId="0" fontId="23" fillId="0" borderId="8" xfId="0" applyFont="1" applyBorder="1">
      <alignment vertical="center"/>
    </xf>
    <xf numFmtId="0" fontId="28" fillId="0" borderId="0" xfId="0" applyFont="1">
      <alignment vertical="center"/>
    </xf>
    <xf numFmtId="0" fontId="24" fillId="0" borderId="1" xfId="5" applyFont="1" applyBorder="1" applyAlignment="1">
      <alignment horizontal="right" vertical="center" wrapText="1"/>
    </xf>
    <xf numFmtId="178" fontId="24" fillId="0" borderId="1" xfId="5" applyNumberFormat="1" applyFont="1" applyBorder="1" applyAlignment="1">
      <alignment horizontal="center" vertical="center" wrapText="1"/>
    </xf>
    <xf numFmtId="178" fontId="24" fillId="0" borderId="1" xfId="5" applyNumberFormat="1" applyFont="1" applyBorder="1" applyAlignment="1">
      <alignment horizontal="left" vertical="center" wrapText="1"/>
    </xf>
    <xf numFmtId="0" fontId="3" fillId="0" borderId="1" xfId="5" applyFont="1" applyBorder="1" applyAlignment="1">
      <alignment horizontal="center" vertical="center" wrapText="1"/>
    </xf>
    <xf numFmtId="0" fontId="24" fillId="0" borderId="0" xfId="0" applyFont="1" applyAlignment="1">
      <alignment vertical="center" wrapText="1"/>
    </xf>
    <xf numFmtId="0" fontId="23" fillId="0" borderId="0" xfId="0" applyFont="1" applyProtection="1">
      <alignment vertical="center"/>
      <protection locked="0"/>
    </xf>
    <xf numFmtId="0" fontId="31" fillId="0" borderId="0" xfId="0" applyFont="1">
      <alignment vertical="center"/>
    </xf>
    <xf numFmtId="0" fontId="20" fillId="0" borderId="0" xfId="0" applyFont="1" applyAlignment="1">
      <alignment horizontal="left" vertical="center"/>
    </xf>
    <xf numFmtId="38" fontId="23" fillId="0" borderId="0" xfId="10" applyFont="1" applyFill="1" applyBorder="1" applyAlignment="1" applyProtection="1">
      <alignment vertical="center"/>
    </xf>
    <xf numFmtId="0" fontId="20" fillId="0" borderId="0" xfId="0" applyFont="1" applyAlignment="1">
      <alignment horizontal="center" vertical="center"/>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protection locked="0"/>
    </xf>
    <xf numFmtId="49" fontId="33"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ill="1" applyBorder="1" applyAlignment="1">
      <alignment horizontal="center" vertical="center"/>
    </xf>
    <xf numFmtId="49" fontId="9" fillId="15" borderId="53" xfId="12" applyNumberFormat="1" applyFill="1" applyBorder="1" applyAlignment="1">
      <alignment horizontal="center" vertical="center"/>
    </xf>
    <xf numFmtId="49" fontId="9" fillId="15" borderId="54" xfId="12" applyNumberForma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4"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Font="1" applyAlignment="1">
      <alignment horizontal="right"/>
    </xf>
    <xf numFmtId="49" fontId="9" fillId="15" borderId="52" xfId="6" applyNumberFormat="1" applyFill="1" applyBorder="1" applyAlignment="1">
      <alignment horizontal="center" vertical="center" shrinkToFit="1"/>
    </xf>
    <xf numFmtId="49" fontId="9" fillId="15" borderId="53" xfId="6" applyNumberFormat="1" applyFill="1" applyBorder="1" applyAlignment="1">
      <alignment horizontal="center" vertical="center" shrinkToFit="1"/>
    </xf>
    <xf numFmtId="49" fontId="9" fillId="15" borderId="54" xfId="6" applyNumberFormat="1" applyFill="1" applyBorder="1" applyAlignment="1">
      <alignment horizontal="center" vertical="center" shrinkToFit="1"/>
    </xf>
    <xf numFmtId="49" fontId="9" fillId="16" borderId="52" xfId="6" applyNumberFormat="1" applyFill="1" applyBorder="1" applyAlignment="1">
      <alignment horizontal="center" vertical="center" shrinkToFit="1"/>
    </xf>
    <xf numFmtId="49" fontId="9" fillId="16" borderId="53" xfId="6" applyNumberFormat="1" applyFill="1" applyBorder="1" applyAlignment="1">
      <alignment horizontal="center" vertical="center" shrinkToFit="1"/>
    </xf>
    <xf numFmtId="49" fontId="9" fillId="17"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shrinkToFit="1"/>
    </xf>
    <xf numFmtId="49" fontId="9" fillId="18" borderId="53" xfId="6" applyNumberFormat="1" applyFill="1" applyBorder="1" applyAlignment="1">
      <alignment horizontal="center" vertical="center" shrinkToFit="1"/>
    </xf>
    <xf numFmtId="49" fontId="9" fillId="18" borderId="55" xfId="6" applyNumberFormat="1" applyFill="1" applyBorder="1" applyAlignment="1">
      <alignment horizontal="center" vertical="center" shrinkToFit="1"/>
    </xf>
    <xf numFmtId="49" fontId="9" fillId="18" borderId="56" xfId="6" applyNumberFormat="1" applyFill="1" applyBorder="1" applyAlignment="1">
      <alignment horizontal="center" vertical="center" shrinkToFit="1"/>
    </xf>
    <xf numFmtId="49" fontId="9" fillId="18"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xf>
    <xf numFmtId="49" fontId="9" fillId="18" borderId="53" xfId="6" applyNumberFormat="1" applyFill="1" applyBorder="1" applyAlignment="1">
      <alignment horizontal="center" vertical="center"/>
    </xf>
    <xf numFmtId="49" fontId="9" fillId="19" borderId="53" xfId="6" applyNumberFormat="1" applyFill="1" applyBorder="1" applyAlignment="1">
      <alignment horizontal="center" vertical="center"/>
    </xf>
    <xf numFmtId="49" fontId="9" fillId="18" borderId="54" xfId="6" applyNumberFormat="1" applyFill="1" applyBorder="1" applyAlignment="1">
      <alignment horizontal="center" vertical="center"/>
    </xf>
    <xf numFmtId="49" fontId="34" fillId="18" borderId="53" xfId="6" applyNumberFormat="1" applyFont="1" applyFill="1" applyBorder="1" applyAlignment="1">
      <alignment horizontal="center" vertical="center"/>
    </xf>
    <xf numFmtId="178" fontId="9" fillId="20" borderId="52" xfId="6" applyNumberFormat="1" applyFill="1" applyBorder="1" applyAlignment="1">
      <alignment horizontal="left" vertical="center" shrinkToFit="1"/>
    </xf>
    <xf numFmtId="178" fontId="9" fillId="20" borderId="53" xfId="6" applyNumberFormat="1" applyFill="1" applyBorder="1" applyAlignment="1">
      <alignment horizontal="left" vertical="center" shrinkToFit="1"/>
    </xf>
    <xf numFmtId="179" fontId="9" fillId="20" borderId="53" xfId="13" applyNumberFormat="1" applyFill="1" applyBorder="1" applyAlignment="1">
      <alignment horizontal="left" vertical="center" shrinkToFit="1"/>
    </xf>
    <xf numFmtId="178" fontId="9" fillId="20" borderId="54" xfId="6" applyNumberFormat="1" applyFill="1" applyBorder="1" applyAlignment="1">
      <alignment horizontal="left" vertical="center" shrinkToFit="1"/>
    </xf>
    <xf numFmtId="178" fontId="9" fillId="21" borderId="52" xfId="6" applyNumberFormat="1" applyFill="1" applyBorder="1" applyAlignment="1">
      <alignment horizontal="left" vertical="center" shrinkToFit="1"/>
    </xf>
    <xf numFmtId="178" fontId="9" fillId="21" borderId="53" xfId="6" applyNumberFormat="1" applyFill="1" applyBorder="1" applyAlignment="1">
      <alignment horizontal="left" vertical="center" shrinkToFit="1"/>
    </xf>
    <xf numFmtId="178" fontId="9" fillId="21" borderId="54" xfId="6" applyNumberFormat="1" applyFill="1" applyBorder="1" applyAlignment="1">
      <alignment horizontal="left" vertical="center" shrinkToFit="1"/>
    </xf>
    <xf numFmtId="178" fontId="9" fillId="22" borderId="52" xfId="6" applyNumberFormat="1" applyFill="1" applyBorder="1" applyAlignment="1">
      <alignment horizontal="left" vertical="center" shrinkToFit="1"/>
    </xf>
    <xf numFmtId="178" fontId="9" fillId="22" borderId="53" xfId="6" applyNumberFormat="1" applyFill="1" applyBorder="1" applyAlignment="1">
      <alignment horizontal="left" vertical="center" shrinkToFit="1"/>
    </xf>
    <xf numFmtId="178" fontId="9" fillId="22" borderId="56" xfId="6" applyNumberForma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5"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ill="1" applyBorder="1" applyAlignment="1">
      <alignment horizontal="left" vertical="center" shrinkToFit="1"/>
    </xf>
    <xf numFmtId="178" fontId="9" fillId="20" borderId="53" xfId="12" applyNumberFormat="1" applyFill="1" applyBorder="1" applyAlignment="1">
      <alignment horizontal="left" vertical="center" shrinkToFit="1"/>
    </xf>
    <xf numFmtId="178" fontId="9" fillId="20" borderId="54" xfId="12" applyNumberFormat="1" applyFill="1" applyBorder="1" applyAlignment="1">
      <alignment horizontal="left" vertical="center" shrinkToFit="1"/>
    </xf>
    <xf numFmtId="178" fontId="9" fillId="22" borderId="54" xfId="6" applyNumberForma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5" fillId="20" borderId="53" xfId="0" applyNumberFormat="1" applyFont="1" applyFill="1" applyBorder="1" applyAlignment="1">
      <alignment horizontal="left" vertical="center" shrinkToFit="1"/>
    </xf>
    <xf numFmtId="178" fontId="35" fillId="20" borderId="58" xfId="0" applyNumberFormat="1" applyFont="1" applyFill="1" applyBorder="1" applyAlignment="1">
      <alignment horizontal="left" vertical="center" shrinkToFit="1"/>
    </xf>
    <xf numFmtId="178" fontId="35"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4" fillId="22" borderId="52"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lignment vertical="center"/>
    </xf>
    <xf numFmtId="0" fontId="3" fillId="5" borderId="0" xfId="5" applyFont="1" applyFill="1" applyAlignment="1">
      <alignment vertical="center"/>
    </xf>
    <xf numFmtId="0" fontId="20" fillId="14" borderId="0" xfId="0" applyFont="1" applyFill="1">
      <alignment vertical="center"/>
    </xf>
    <xf numFmtId="0" fontId="3" fillId="0" borderId="8" xfId="5" applyFont="1" applyBorder="1" applyAlignment="1">
      <alignment vertical="center"/>
    </xf>
    <xf numFmtId="0" fontId="20" fillId="0" borderId="0" xfId="0" applyFont="1" applyProtection="1">
      <alignment vertical="center"/>
      <protection locked="0"/>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7" fillId="20" borderId="52" xfId="0" applyFont="1" applyFill="1" applyBorder="1">
      <alignment vertical="center"/>
    </xf>
    <xf numFmtId="0" fontId="37"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5"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ill="1" applyBorder="1" applyAlignment="1">
      <alignment horizontal="center" vertical="center"/>
    </xf>
    <xf numFmtId="49" fontId="9" fillId="16" borderId="54" xfId="11" applyNumberFormat="1" applyFill="1" applyBorder="1" applyAlignment="1">
      <alignment horizontal="center" vertical="center"/>
    </xf>
    <xf numFmtId="49" fontId="9" fillId="15" borderId="58" xfId="12" applyNumberFormat="1" applyFill="1" applyBorder="1" applyAlignment="1">
      <alignment horizontal="center" vertical="center"/>
    </xf>
    <xf numFmtId="178" fontId="9" fillId="20" borderId="58" xfId="12" applyNumberForma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ill="1" applyBorder="1" applyAlignment="1">
      <alignment horizontal="left" vertical="center" shrinkToFit="1"/>
    </xf>
    <xf numFmtId="49" fontId="9" fillId="18" borderId="58" xfId="6" applyNumberFormat="1" applyFill="1" applyBorder="1" applyAlignment="1">
      <alignment horizontal="center" vertical="center"/>
    </xf>
    <xf numFmtId="49" fontId="34" fillId="15" borderId="58" xfId="0" applyNumberFormat="1" applyFont="1" applyFill="1" applyBorder="1" applyAlignment="1">
      <alignment horizontal="center" vertical="center" shrinkToFit="1"/>
    </xf>
    <xf numFmtId="178" fontId="34" fillId="20" borderId="58" xfId="0" applyNumberFormat="1" applyFont="1" applyFill="1" applyBorder="1" applyAlignment="1">
      <alignment horizontal="left" vertical="center" shrinkToFit="1"/>
    </xf>
    <xf numFmtId="49" fontId="34"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4" fillId="18" borderId="58" xfId="6" applyNumberFormat="1" applyFont="1" applyFill="1" applyBorder="1" applyAlignment="1">
      <alignment horizontal="center" vertical="center"/>
    </xf>
    <xf numFmtId="49" fontId="34" fillId="18" borderId="54" xfId="6" applyNumberFormat="1" applyFont="1" applyFill="1" applyBorder="1" applyAlignment="1">
      <alignment horizontal="center" vertical="center"/>
    </xf>
    <xf numFmtId="0" fontId="23" fillId="0" borderId="0" xfId="0" applyFont="1" applyAlignment="1">
      <alignment horizontal="left" vertical="center"/>
    </xf>
    <xf numFmtId="0" fontId="20" fillId="0" borderId="0" xfId="0" applyFont="1" applyAlignment="1" applyProtection="1">
      <alignment horizontal="right" vertical="center"/>
      <protection locked="0"/>
    </xf>
    <xf numFmtId="0" fontId="27" fillId="0" borderId="0" xfId="0" applyFont="1">
      <alignment vertical="center"/>
    </xf>
    <xf numFmtId="0" fontId="15" fillId="12" borderId="0" xfId="0" applyFont="1" applyFill="1">
      <alignment vertical="center"/>
    </xf>
    <xf numFmtId="0" fontId="15" fillId="0" borderId="49" xfId="0" applyFont="1" applyBorder="1">
      <alignment vertical="center"/>
    </xf>
    <xf numFmtId="0" fontId="40" fillId="0" borderId="0" xfId="0" applyFont="1" applyAlignment="1">
      <alignment vertical="top" wrapText="1"/>
    </xf>
    <xf numFmtId="0" fontId="15" fillId="0" borderId="0" xfId="0" applyFont="1" applyAlignment="1">
      <alignment horizontal="center" vertical="center"/>
    </xf>
    <xf numFmtId="0" fontId="27" fillId="0" borderId="3" xfId="0" applyFont="1" applyBorder="1">
      <alignment vertical="center"/>
    </xf>
    <xf numFmtId="0" fontId="15" fillId="0" borderId="0" xfId="0" applyFont="1" applyAlignment="1">
      <alignment horizontal="left" vertical="center"/>
    </xf>
    <xf numFmtId="177" fontId="15" fillId="0" borderId="0" xfId="0" applyNumberFormat="1" applyFont="1">
      <alignment vertical="center"/>
    </xf>
    <xf numFmtId="0" fontId="15" fillId="0" borderId="5" xfId="0" applyFont="1" applyBorder="1">
      <alignment vertical="center"/>
    </xf>
    <xf numFmtId="0" fontId="24" fillId="0" borderId="0" xfId="0" applyFont="1" applyAlignment="1">
      <alignment vertical="top"/>
    </xf>
    <xf numFmtId="0" fontId="31"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25" fillId="0" borderId="0" xfId="0" applyFont="1" applyAlignment="1">
      <alignment horizontal="right" vertical="center"/>
    </xf>
    <xf numFmtId="0" fontId="15" fillId="14" borderId="0" xfId="0" applyFont="1" applyFill="1">
      <alignment vertical="center"/>
    </xf>
    <xf numFmtId="0" fontId="42" fillId="0" borderId="0" xfId="0" applyFont="1">
      <alignment vertical="center"/>
    </xf>
    <xf numFmtId="0" fontId="23" fillId="0" borderId="5" xfId="0" applyFont="1" applyBorder="1">
      <alignment vertical="center"/>
    </xf>
    <xf numFmtId="0" fontId="23" fillId="13" borderId="0" xfId="0" applyFont="1" applyFill="1">
      <alignment vertical="center"/>
    </xf>
    <xf numFmtId="0" fontId="43" fillId="0" borderId="0" xfId="0" applyFont="1" applyAlignment="1">
      <alignment horizontal="center" vertical="center"/>
    </xf>
    <xf numFmtId="0" fontId="24" fillId="0" borderId="0" xfId="0" applyFont="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46" fillId="0" borderId="0" xfId="0" applyFont="1" applyAlignment="1">
      <alignment vertical="center" shrinkToFit="1"/>
    </xf>
    <xf numFmtId="0" fontId="48" fillId="0" borderId="0" xfId="0" applyFont="1">
      <alignment vertical="center"/>
    </xf>
    <xf numFmtId="0" fontId="49" fillId="4" borderId="2" xfId="0" applyFont="1" applyFill="1" applyBorder="1" applyAlignment="1"/>
    <xf numFmtId="0" fontId="49" fillId="4" borderId="3" xfId="0" applyFont="1" applyFill="1" applyBorder="1" applyAlignment="1"/>
    <xf numFmtId="0" fontId="49" fillId="4" borderId="4" xfId="0" applyFont="1" applyFill="1" applyBorder="1" applyAlignment="1"/>
    <xf numFmtId="0" fontId="49" fillId="0" borderId="0" xfId="0" applyFont="1" applyAlignment="1"/>
    <xf numFmtId="0" fontId="49" fillId="4" borderId="5" xfId="0" applyFont="1" applyFill="1" applyBorder="1" applyAlignment="1"/>
    <xf numFmtId="0" fontId="49" fillId="4" borderId="0" xfId="0" applyFont="1" applyFill="1" applyAlignment="1"/>
    <xf numFmtId="0" fontId="49" fillId="4" borderId="6" xfId="0" applyFont="1" applyFill="1" applyBorder="1" applyAlignment="1"/>
    <xf numFmtId="0" fontId="50" fillId="4" borderId="0" xfId="0" applyFont="1" applyFill="1">
      <alignment vertical="center"/>
    </xf>
    <xf numFmtId="0" fontId="52" fillId="0" borderId="0" xfId="0" applyFont="1" applyAlignment="1"/>
    <xf numFmtId="0" fontId="23" fillId="4" borderId="0" xfId="0" applyFont="1" applyFill="1">
      <alignment vertical="center"/>
    </xf>
    <xf numFmtId="0" fontId="53" fillId="4" borderId="0" xfId="0" applyFont="1" applyFill="1">
      <alignment vertical="center"/>
    </xf>
    <xf numFmtId="0" fontId="52" fillId="4" borderId="7" xfId="0" applyFont="1" applyFill="1" applyBorder="1" applyAlignment="1"/>
    <xf numFmtId="0" fontId="52" fillId="4" borderId="8" xfId="0" applyFont="1" applyFill="1" applyBorder="1" applyAlignment="1"/>
    <xf numFmtId="0" fontId="49" fillId="4" borderId="8" xfId="0" applyFont="1" applyFill="1" applyBorder="1" applyAlignment="1"/>
    <xf numFmtId="0" fontId="49" fillId="4" borderId="9" xfId="0" applyFont="1" applyFill="1" applyBorder="1" applyAlignment="1"/>
    <xf numFmtId="0" fontId="52" fillId="0" borderId="0" xfId="0" applyFont="1">
      <alignment vertical="center"/>
    </xf>
    <xf numFmtId="0" fontId="23" fillId="4" borderId="2" xfId="0" applyFont="1" applyFill="1" applyBorder="1">
      <alignment vertical="center"/>
    </xf>
    <xf numFmtId="0" fontId="23" fillId="4" borderId="3" xfId="0" applyFont="1" applyFill="1" applyBorder="1">
      <alignment vertical="center"/>
    </xf>
    <xf numFmtId="0" fontId="52" fillId="4" borderId="3" xfId="0" applyFont="1" applyFill="1" applyBorder="1" applyAlignment="1">
      <alignment wrapText="1"/>
    </xf>
    <xf numFmtId="0" fontId="52" fillId="4" borderId="3" xfId="0" applyFont="1" applyFill="1" applyBorder="1" applyAlignment="1">
      <alignment shrinkToFit="1"/>
    </xf>
    <xf numFmtId="0" fontId="23" fillId="4" borderId="4" xfId="0" applyFont="1" applyFill="1" applyBorder="1">
      <alignment vertical="center"/>
    </xf>
    <xf numFmtId="0" fontId="9" fillId="0" borderId="0" xfId="0" applyFont="1">
      <alignment vertical="center"/>
    </xf>
    <xf numFmtId="0" fontId="23" fillId="4" borderId="5" xfId="0" applyFont="1" applyFill="1" applyBorder="1">
      <alignment vertical="center"/>
    </xf>
    <xf numFmtId="0" fontId="52" fillId="4" borderId="0" xfId="0" applyFont="1" applyFill="1" applyAlignment="1">
      <alignment wrapText="1"/>
    </xf>
    <xf numFmtId="0" fontId="52" fillId="4" borderId="0" xfId="0" applyFont="1" applyFill="1" applyAlignment="1"/>
    <xf numFmtId="0" fontId="54" fillId="4" borderId="0" xfId="0" applyFont="1" applyFill="1" applyAlignment="1"/>
    <xf numFmtId="0" fontId="24" fillId="4" borderId="0" xfId="0" applyFont="1" applyFill="1" applyAlignment="1">
      <alignment horizontal="left" vertical="center" wrapText="1"/>
    </xf>
    <xf numFmtId="0" fontId="23" fillId="4" borderId="6" xfId="0" applyFont="1" applyFill="1" applyBorder="1">
      <alignment vertical="center"/>
    </xf>
    <xf numFmtId="0" fontId="54" fillId="4" borderId="0" xfId="0" applyFont="1" applyFill="1">
      <alignment vertical="center"/>
    </xf>
    <xf numFmtId="0" fontId="52" fillId="4" borderId="0" xfId="0" applyFont="1" applyFill="1" applyAlignment="1">
      <alignment shrinkToFit="1"/>
    </xf>
    <xf numFmtId="0" fontId="24" fillId="4" borderId="0" xfId="0" applyFont="1" applyFill="1" applyAlignment="1">
      <alignment vertical="center" wrapText="1"/>
    </xf>
    <xf numFmtId="0" fontId="52" fillId="4" borderId="0" xfId="0" applyFont="1" applyFill="1" applyAlignment="1">
      <alignment horizontal="left" wrapText="1"/>
    </xf>
    <xf numFmtId="0" fontId="28" fillId="4" borderId="0" xfId="0" applyFont="1" applyFill="1">
      <alignment vertical="center"/>
    </xf>
    <xf numFmtId="0" fontId="54" fillId="4" borderId="0" xfId="0" applyFont="1" applyFill="1" applyAlignment="1">
      <alignment shrinkToFit="1"/>
    </xf>
    <xf numFmtId="0" fontId="54" fillId="4" borderId="0" xfId="0" applyFont="1" applyFill="1" applyAlignment="1">
      <alignment horizontal="left" vertical="center" wrapText="1"/>
    </xf>
    <xf numFmtId="0" fontId="54" fillId="4" borderId="0" xfId="0" applyFont="1" applyFill="1" applyAlignment="1">
      <alignment vertical="center" wrapText="1"/>
    </xf>
    <xf numFmtId="0" fontId="54" fillId="4" borderId="8" xfId="0" applyFont="1" applyFill="1" applyBorder="1" applyAlignment="1">
      <alignment wrapText="1"/>
    </xf>
    <xf numFmtId="0" fontId="54" fillId="4" borderId="0" xfId="0" applyFont="1" applyFill="1" applyAlignment="1">
      <alignment wrapText="1"/>
    </xf>
    <xf numFmtId="0" fontId="28" fillId="4" borderId="0" xfId="0" applyFont="1" applyFill="1" applyAlignment="1">
      <alignment horizontal="left" vertical="center"/>
    </xf>
    <xf numFmtId="0" fontId="56" fillId="4" borderId="0" xfId="0" applyFont="1" applyFill="1" applyAlignment="1">
      <alignment vertical="center" wrapText="1"/>
    </xf>
    <xf numFmtId="0" fontId="50" fillId="4" borderId="0" xfId="0" applyFont="1" applyFill="1" applyAlignment="1">
      <alignment horizontal="center" vertical="center"/>
    </xf>
    <xf numFmtId="0" fontId="53" fillId="4" borderId="0" xfId="0" applyFont="1" applyFill="1" applyAlignment="1">
      <alignment horizontal="center" vertical="center"/>
    </xf>
    <xf numFmtId="0" fontId="54" fillId="4" borderId="0" xfId="0" applyFont="1" applyFill="1" applyAlignment="1">
      <alignment horizontal="center" vertical="center"/>
    </xf>
    <xf numFmtId="0" fontId="58" fillId="4" borderId="0" xfId="0" applyFont="1" applyFill="1">
      <alignment vertical="center"/>
    </xf>
    <xf numFmtId="0" fontId="15" fillId="4" borderId="3" xfId="0" applyFont="1" applyFill="1" applyBorder="1">
      <alignment vertical="center"/>
    </xf>
    <xf numFmtId="0" fontId="56"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54" fillId="4" borderId="8" xfId="0" applyFont="1" applyFill="1" applyBorder="1" applyAlignment="1"/>
    <xf numFmtId="0" fontId="15" fillId="4" borderId="0" xfId="0" applyFont="1" applyFill="1">
      <alignment vertical="center"/>
    </xf>
    <xf numFmtId="0" fontId="54" fillId="4" borderId="6" xfId="0" applyFont="1" applyFill="1" applyBorder="1">
      <alignment vertical="center"/>
    </xf>
    <xf numFmtId="0" fontId="50" fillId="4" borderId="8" xfId="0" applyFont="1" applyFill="1" applyBorder="1" applyAlignment="1">
      <alignment horizontal="center" vertical="center"/>
    </xf>
    <xf numFmtId="0" fontId="52" fillId="4" borderId="0" xfId="0" applyFont="1" applyFill="1" applyAlignment="1">
      <alignment horizontal="left" vertical="center" wrapText="1"/>
    </xf>
    <xf numFmtId="0" fontId="32" fillId="4" borderId="0" xfId="0" applyFont="1" applyFill="1" applyAlignment="1">
      <alignment horizontal="left" vertical="center"/>
    </xf>
    <xf numFmtId="0" fontId="48" fillId="4" borderId="0" xfId="0" applyFont="1" applyFill="1">
      <alignment vertical="center"/>
    </xf>
    <xf numFmtId="0" fontId="15" fillId="4" borderId="2" xfId="0" applyFont="1" applyFill="1" applyBorder="1">
      <alignment vertical="center"/>
    </xf>
    <xf numFmtId="0" fontId="48" fillId="4" borderId="3" xfId="0" applyFont="1" applyFill="1" applyBorder="1">
      <alignment vertical="center"/>
    </xf>
    <xf numFmtId="0" fontId="15" fillId="4" borderId="4" xfId="0" applyFont="1" applyFill="1" applyBorder="1">
      <alignmen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15" fillId="4" borderId="9" xfId="0" applyFont="1" applyFill="1" applyBorder="1">
      <alignment vertical="center"/>
    </xf>
    <xf numFmtId="0" fontId="20" fillId="0" borderId="5" xfId="0" applyFont="1" applyBorder="1" applyAlignment="1">
      <alignment horizontal="left" vertical="center"/>
    </xf>
    <xf numFmtId="0" fontId="15" fillId="0" borderId="0" xfId="0" applyFont="1" applyAlignment="1">
      <alignment horizontal="left" vertical="center"/>
    </xf>
    <xf numFmtId="0" fontId="32" fillId="14" borderId="0" xfId="0" applyFont="1" applyFill="1" applyAlignment="1">
      <alignment horizontal="left" vertical="center"/>
    </xf>
    <xf numFmtId="0" fontId="32" fillId="9" borderId="0" xfId="0" applyFont="1" applyFill="1" applyAlignment="1">
      <alignment horizontal="left" vertical="center"/>
    </xf>
    <xf numFmtId="0" fontId="20" fillId="0" borderId="0" xfId="0" applyFont="1" applyAlignment="1">
      <alignment horizontal="right" vertical="center"/>
    </xf>
    <xf numFmtId="0" fontId="20" fillId="0" borderId="6" xfId="0" applyFont="1" applyBorder="1" applyAlignment="1">
      <alignment horizontal="right"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2" xfId="0" applyFont="1" applyFill="1" applyBorder="1" applyAlignment="1">
      <alignment horizontal="left" vertical="top"/>
    </xf>
    <xf numFmtId="0" fontId="23" fillId="6" borderId="3" xfId="0" applyFont="1" applyFill="1" applyBorder="1" applyAlignment="1">
      <alignment horizontal="left" vertical="top"/>
    </xf>
    <xf numFmtId="0" fontId="23" fillId="6" borderId="4" xfId="0" applyFont="1" applyFill="1" applyBorder="1" applyAlignment="1">
      <alignment horizontal="left" vertical="top"/>
    </xf>
    <xf numFmtId="0" fontId="23" fillId="6" borderId="5" xfId="0" applyFont="1" applyFill="1" applyBorder="1" applyAlignment="1">
      <alignment horizontal="left" vertical="top"/>
    </xf>
    <xf numFmtId="0" fontId="23" fillId="6" borderId="0" xfId="0" applyFont="1" applyFill="1" applyAlignment="1">
      <alignment horizontal="left" vertical="top"/>
    </xf>
    <xf numFmtId="0" fontId="23" fillId="6" borderId="6" xfId="0" applyFont="1" applyFill="1" applyBorder="1" applyAlignment="1">
      <alignment horizontal="left" vertical="top"/>
    </xf>
    <xf numFmtId="0" fontId="23" fillId="6" borderId="7" xfId="0" applyFont="1" applyFill="1" applyBorder="1" applyAlignment="1">
      <alignment horizontal="left" vertical="top"/>
    </xf>
    <xf numFmtId="0" fontId="23" fillId="6" borderId="8" xfId="0" applyFont="1" applyFill="1" applyBorder="1" applyAlignment="1">
      <alignment horizontal="left" vertical="top"/>
    </xf>
    <xf numFmtId="0" fontId="23" fillId="6" borderId="9" xfId="0" applyFont="1" applyFill="1" applyBorder="1" applyAlignment="1">
      <alignment horizontal="left" vertical="top"/>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15" fillId="0" borderId="0" xfId="0" applyFont="1">
      <alignment vertical="center"/>
    </xf>
    <xf numFmtId="0" fontId="20" fillId="0" borderId="5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5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6" borderId="2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2" xfId="0" applyFont="1" applyFill="1" applyBorder="1" applyAlignment="1">
      <alignment horizontal="center" vertical="center"/>
    </xf>
    <xf numFmtId="0" fontId="20" fillId="0" borderId="0" xfId="0" applyFont="1" applyAlignment="1">
      <alignment horizontal="left" vertical="center"/>
    </xf>
    <xf numFmtId="0" fontId="39"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39" fillId="0" borderId="5" xfId="0" applyFont="1" applyBorder="1" applyAlignment="1">
      <alignment horizontal="center" vertical="center"/>
    </xf>
    <xf numFmtId="0" fontId="15" fillId="0" borderId="0" xfId="0" applyFont="1" applyAlignment="1">
      <alignment horizontal="center" vertical="center"/>
    </xf>
    <xf numFmtId="0" fontId="27" fillId="8" borderId="5" xfId="0"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5" xfId="0" applyFont="1" applyBorder="1" applyAlignment="1">
      <alignment horizontal="center" vertical="center"/>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61" fillId="6" borderId="2" xfId="14" applyFill="1" applyBorder="1" applyAlignment="1">
      <alignment horizontal="center" vertical="center"/>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0" xfId="0" applyFont="1" applyAlignment="1" applyProtection="1">
      <alignment horizontal="right" vertical="center"/>
      <protection locked="0"/>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0" xfId="0" applyFont="1">
      <alignment vertical="center"/>
    </xf>
    <xf numFmtId="0" fontId="27" fillId="0" borderId="6" xfId="0" applyFont="1" applyBorder="1">
      <alignment vertical="center"/>
    </xf>
    <xf numFmtId="0" fontId="15" fillId="0" borderId="6" xfId="0" applyFont="1" applyBorder="1" applyAlignment="1">
      <alignment horizontal="center"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41" fillId="0" borderId="0" xfId="0" applyFont="1" applyAlignment="1">
      <alignment horizontal="left" vertical="center"/>
    </xf>
    <xf numFmtId="0" fontId="28" fillId="10" borderId="0" xfId="0" applyFont="1" applyFill="1" applyAlignment="1">
      <alignment horizontal="center" vertical="center"/>
    </xf>
    <xf numFmtId="0" fontId="29" fillId="0" borderId="0" xfId="0" applyFont="1" applyAlignment="1">
      <alignment horizontal="center" vertical="center"/>
    </xf>
    <xf numFmtId="0" fontId="20" fillId="0" borderId="6" xfId="0" applyFont="1" applyBorder="1" applyAlignment="1" applyProtection="1">
      <alignment horizontal="right" vertical="center"/>
      <protection locked="0"/>
    </xf>
    <xf numFmtId="0" fontId="15" fillId="0" borderId="6" xfId="0" applyFont="1" applyBorder="1">
      <alignment vertical="center"/>
    </xf>
    <xf numFmtId="0" fontId="29" fillId="0" borderId="0" xfId="0" applyFont="1" applyAlignment="1">
      <alignment horizontal="left" vertical="top" wrapText="1"/>
    </xf>
    <xf numFmtId="0" fontId="31" fillId="6" borderId="10" xfId="0" applyFont="1" applyFill="1" applyBorder="1" applyAlignment="1">
      <alignment horizontal="left" vertical="center"/>
    </xf>
    <xf numFmtId="0" fontId="31" fillId="6" borderId="11" xfId="0" applyFont="1" applyFill="1" applyBorder="1" applyAlignment="1">
      <alignment horizontal="left" vertical="center"/>
    </xf>
    <xf numFmtId="0" fontId="31" fillId="6" borderId="14" xfId="0" applyFont="1" applyFill="1" applyBorder="1" applyAlignment="1">
      <alignment horizontal="left" vertical="center"/>
    </xf>
    <xf numFmtId="0" fontId="32" fillId="0" borderId="0" xfId="0" applyFont="1" applyAlignment="1">
      <alignment horizontal="center" vertical="center"/>
    </xf>
    <xf numFmtId="0" fontId="23" fillId="0" borderId="0" xfId="0" applyFont="1">
      <alignment vertical="center"/>
    </xf>
    <xf numFmtId="0" fontId="20" fillId="0" borderId="6" xfId="0" applyFont="1" applyBorder="1">
      <alignment vertical="center"/>
    </xf>
    <xf numFmtId="0" fontId="15" fillId="6" borderId="1" xfId="0" applyFont="1" applyFill="1" applyBorder="1" applyAlignment="1">
      <alignment horizontal="center" vertical="center"/>
    </xf>
    <xf numFmtId="0" fontId="15" fillId="0" borderId="0" xfId="0" applyFont="1" applyAlignment="1">
      <alignment vertical="top"/>
    </xf>
    <xf numFmtId="0" fontId="27" fillId="8" borderId="0" xfId="0" applyFont="1" applyFill="1" applyAlignment="1" applyProtection="1">
      <alignment horizontal="center" vertical="center"/>
      <protection locked="0"/>
    </xf>
    <xf numFmtId="0" fontId="15" fillId="11" borderId="1" xfId="0" applyFont="1" applyFill="1" applyBorder="1" applyAlignment="1">
      <alignment horizontal="center" vertical="center"/>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14" xfId="0" applyFont="1" applyBorder="1" applyAlignment="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15" fillId="11" borderId="1" xfId="0" applyFont="1" applyFill="1" applyBorder="1" applyAlignment="1" applyProtection="1">
      <alignment horizontal="center" vertical="center" shrinkToFit="1"/>
      <protection locked="0"/>
    </xf>
    <xf numFmtId="0" fontId="15" fillId="11" borderId="27" xfId="0" applyFont="1" applyFill="1" applyBorder="1" applyAlignment="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Font="1" applyFill="1" applyBorder="1" applyAlignment="1">
      <alignment horizontal="center" vertical="center"/>
    </xf>
    <xf numFmtId="0" fontId="15" fillId="11" borderId="25" xfId="0" applyFont="1" applyFill="1" applyBorder="1" applyAlignment="1">
      <alignment horizontal="center" vertical="center"/>
    </xf>
    <xf numFmtId="0" fontId="15" fillId="11" borderId="29"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15" fillId="11" borderId="30" xfId="0" applyFont="1" applyFill="1" applyBorder="1" applyAlignment="1">
      <alignment horizontal="center" vertical="center" shrinkToFit="1"/>
    </xf>
    <xf numFmtId="0" fontId="15" fillId="11" borderId="7" xfId="0" applyFont="1" applyFill="1" applyBorder="1" applyAlignment="1">
      <alignment horizontal="center" vertical="center" shrinkToFit="1"/>
    </xf>
    <xf numFmtId="0" fontId="15" fillId="11" borderId="8"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0" borderId="0" xfId="0" applyFont="1" applyAlignment="1">
      <alignment horizontal="center" vertical="center"/>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6" borderId="2" xfId="0" applyFont="1" applyFill="1" applyBorder="1" applyAlignment="1">
      <alignmen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0" xfId="0" applyFont="1" applyFill="1" applyAlignment="1">
      <alignment vertical="top" wrapText="1"/>
    </xf>
    <xf numFmtId="0" fontId="15" fillId="6" borderId="6" xfId="0"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lignment horizontal="left" vertical="center"/>
    </xf>
    <xf numFmtId="0" fontId="15" fillId="6" borderId="1" xfId="0" applyFont="1" applyFill="1" applyBorder="1" applyAlignment="1" applyProtection="1">
      <alignment horizontal="center" vertical="center"/>
      <protection locked="0"/>
    </xf>
    <xf numFmtId="0" fontId="15"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horizontal="left" vertical="center" wrapText="1"/>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0" fillId="6" borderId="1" xfId="0" applyFont="1" applyFill="1" applyBorder="1" applyAlignment="1">
      <alignment horizontal="center" vertical="center"/>
    </xf>
    <xf numFmtId="0" fontId="23" fillId="6" borderId="1" xfId="0" applyFont="1" applyFill="1" applyBorder="1">
      <alignmen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50" fillId="5" borderId="2" xfId="0" applyFont="1" applyFill="1" applyBorder="1" applyAlignment="1">
      <alignment horizontal="center" vertical="center"/>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8" xfId="0" applyFont="1" applyFill="1" applyBorder="1" applyAlignment="1">
      <alignment horizontal="center" vertical="center"/>
    </xf>
    <xf numFmtId="0" fontId="50" fillId="5" borderId="9" xfId="0" applyFont="1" applyFill="1" applyBorder="1" applyAlignment="1">
      <alignment horizontal="center" vertical="center"/>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4" xfId="0" applyFont="1" applyBorder="1" applyAlignment="1">
      <alignment horizontal="center" vertical="center" shrinkToFit="1"/>
    </xf>
    <xf numFmtId="0" fontId="50" fillId="0" borderId="1" xfId="0" applyFont="1" applyBorder="1" applyAlignment="1">
      <alignment horizontal="center" vertical="center"/>
    </xf>
    <xf numFmtId="0" fontId="50" fillId="0" borderId="10"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0" xfId="0" applyFont="1" applyAlignment="1">
      <alignment horizontal="center" vertical="center" wrapText="1"/>
    </xf>
    <xf numFmtId="0" fontId="57" fillId="0" borderId="6"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0" fillId="0" borderId="1" xfId="0" applyFont="1" applyBorder="1" applyAlignment="1">
      <alignment horizontal="center" vertical="center" wrapText="1"/>
    </xf>
    <xf numFmtId="0" fontId="52" fillId="4" borderId="3" xfId="0" applyFont="1" applyFill="1" applyBorder="1" applyAlignment="1">
      <alignment horizontal="left" wrapText="1"/>
    </xf>
    <xf numFmtId="0" fontId="52" fillId="4" borderId="0" xfId="0" applyFont="1" applyFill="1" applyAlignment="1">
      <alignment horizontal="left" wrapText="1"/>
    </xf>
    <xf numFmtId="0" fontId="26" fillId="0" borderId="0" xfId="0" applyFont="1" applyAlignment="1">
      <alignment horizontal="left" vertical="center" wrapText="1"/>
    </xf>
    <xf numFmtId="0" fontId="14" fillId="13" borderId="2" xfId="0" applyFont="1" applyFill="1" applyBorder="1" applyAlignment="1">
      <alignment horizontal="left" vertical="top" wrapText="1"/>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0" xfId="0" applyFont="1" applyFill="1" applyAlignment="1">
      <alignment horizontal="left" vertical="top" wrapText="1"/>
    </xf>
    <xf numFmtId="0" fontId="14" fillId="13" borderId="6" xfId="0" applyFont="1" applyFill="1" applyBorder="1" applyAlignment="1">
      <alignment horizontal="left" vertical="top" wrapText="1"/>
    </xf>
    <xf numFmtId="0" fontId="14" fillId="13" borderId="7" xfId="0" applyFont="1" applyFill="1" applyBorder="1" applyAlignment="1">
      <alignment horizontal="left" vertical="top" wrapText="1"/>
    </xf>
    <xf numFmtId="0" fontId="14" fillId="13" borderId="8" xfId="0" applyFont="1" applyFill="1" applyBorder="1" applyAlignment="1">
      <alignment horizontal="left" vertical="top" wrapText="1"/>
    </xf>
    <xf numFmtId="0" fontId="14" fillId="13" borderId="9" xfId="0" applyFont="1" applyFill="1" applyBorder="1" applyAlignment="1">
      <alignment horizontal="left" vertical="top" wrapTex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52" fillId="4" borderId="11" xfId="0" applyFont="1" applyFill="1" applyBorder="1" applyAlignment="1">
      <alignment horizontal="left" wrapText="1"/>
    </xf>
    <xf numFmtId="0" fontId="46" fillId="0" borderId="1" xfId="0" applyFont="1" applyBorder="1" applyAlignment="1">
      <alignment horizontal="center" vertical="center" shrinkToFit="1"/>
    </xf>
    <xf numFmtId="0" fontId="15" fillId="0" borderId="1" xfId="0" applyFont="1" applyBorder="1" applyAlignment="1">
      <alignment vertical="center" shrinkToFit="1"/>
    </xf>
    <xf numFmtId="0" fontId="14" fillId="0" borderId="1" xfId="0" applyFont="1" applyBorder="1" applyAlignment="1">
      <alignment horizontal="center" vertical="center" shrinkToFit="1"/>
    </xf>
    <xf numFmtId="0" fontId="47"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4" fillId="0" borderId="2" xfId="0" applyFont="1" applyBorder="1" applyAlignment="1">
      <alignment horizontal="center" vertical="center" shrinkToFit="1"/>
    </xf>
    <xf numFmtId="0" fontId="46" fillId="0" borderId="2" xfId="0" applyFont="1" applyBorder="1" applyAlignment="1">
      <alignment horizontal="center" vertical="center" shrinkToFit="1"/>
    </xf>
    <xf numFmtId="0" fontId="32" fillId="0" borderId="1" xfId="0" applyFont="1" applyBorder="1" applyAlignment="1">
      <alignment horizontal="center" vertical="center" shrinkToFit="1"/>
    </xf>
    <xf numFmtId="0" fontId="57" fillId="0" borderId="11" xfId="0" applyFont="1" applyBorder="1" applyAlignment="1">
      <alignment vertical="center" wrapText="1"/>
    </xf>
    <xf numFmtId="0" fontId="57" fillId="0" borderId="11" xfId="0" applyFont="1" applyBorder="1">
      <alignment vertical="center"/>
    </xf>
    <xf numFmtId="0" fontId="57" fillId="0" borderId="14" xfId="0" applyFont="1" applyBorder="1">
      <alignment vertical="center"/>
    </xf>
    <xf numFmtId="0" fontId="27" fillId="0" borderId="11" xfId="0" applyFont="1" applyBorder="1">
      <alignment vertical="center"/>
    </xf>
    <xf numFmtId="0" fontId="27" fillId="0" borderId="14" xfId="0" applyFont="1" applyBorder="1">
      <alignment vertical="center"/>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9" fillId="0" borderId="10" xfId="0" applyFont="1" applyBorder="1" applyAlignment="1">
      <alignment horizontal="center" vertical="center"/>
    </xf>
    <xf numFmtId="0" fontId="49" fillId="0" borderId="14" xfId="0" applyFont="1" applyBorder="1" applyAlignment="1">
      <alignment horizontal="center" vertical="center"/>
    </xf>
    <xf numFmtId="0" fontId="32" fillId="0" borderId="1" xfId="0" applyFont="1" applyBorder="1" applyAlignment="1">
      <alignment horizontal="center" vertical="center" wrapText="1" shrinkToFit="1"/>
    </xf>
    <xf numFmtId="0" fontId="52" fillId="13" borderId="3"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2" fillId="13" borderId="8"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4" fillId="13" borderId="2" xfId="0" applyFont="1" applyFill="1" applyBorder="1" applyAlignment="1">
      <alignment horizontal="center" vertical="center"/>
    </xf>
    <xf numFmtId="0" fontId="54" fillId="13" borderId="3" xfId="0" applyFont="1" applyFill="1" applyBorder="1" applyAlignment="1">
      <alignment horizontal="center" vertical="center"/>
    </xf>
    <xf numFmtId="0" fontId="54" fillId="13" borderId="7" xfId="0" applyFont="1" applyFill="1" applyBorder="1" applyAlignment="1">
      <alignment horizontal="center" vertical="center"/>
    </xf>
    <xf numFmtId="0" fontId="54" fillId="13" borderId="8" xfId="0" applyFont="1" applyFill="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59" fillId="0" borderId="6" xfId="0" applyFont="1" applyBorder="1" applyAlignment="1">
      <alignment horizontal="center" vertical="center" wrapTex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15" fillId="0" borderId="3" xfId="0" applyFont="1" applyBorder="1">
      <alignment vertical="center"/>
    </xf>
    <xf numFmtId="0" fontId="15" fillId="0" borderId="4" xfId="0" applyFont="1" applyBorder="1">
      <alignment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15" fillId="0" borderId="8" xfId="0" applyFont="1" applyBorder="1">
      <alignment vertical="center"/>
    </xf>
    <xf numFmtId="0" fontId="15" fillId="0" borderId="9" xfId="0" applyFont="1" applyBorder="1">
      <alignment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55" fillId="0" borderId="3" xfId="0" applyFont="1" applyBorder="1" applyAlignment="1">
      <alignment horizontal="left" vertical="center"/>
    </xf>
    <xf numFmtId="0" fontId="55" fillId="0" borderId="4" xfId="0" applyFont="1" applyBorder="1" applyAlignment="1">
      <alignment horizontal="left" vertical="center"/>
    </xf>
    <xf numFmtId="0" fontId="55" fillId="0" borderId="5" xfId="0" applyFont="1" applyBorder="1" applyAlignment="1">
      <alignment horizontal="left" vertical="center"/>
    </xf>
    <xf numFmtId="0" fontId="55" fillId="0" borderId="0" xfId="0" applyFont="1" applyAlignment="1">
      <alignment horizontal="left" vertical="center"/>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5" fillId="0" borderId="9" xfId="0" applyFont="1" applyBorder="1" applyAlignment="1">
      <alignment horizontal="left" vertical="center"/>
    </xf>
    <xf numFmtId="0" fontId="23" fillId="0" borderId="1" xfId="0" applyFont="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52" fillId="4" borderId="8" xfId="0" applyFont="1" applyFill="1" applyBorder="1" applyAlignment="1">
      <alignment horizontal="left" wrapText="1"/>
    </xf>
    <xf numFmtId="0" fontId="23" fillId="0" borderId="1" xfId="0" quotePrefix="1"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60" fillId="0" borderId="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55" fillId="0" borderId="0" xfId="0" applyFont="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3" fillId="6" borderId="15" xfId="5" applyFont="1" applyFill="1" applyBorder="1" applyAlignment="1">
      <alignment horizontal="center" vertical="center" wrapText="1"/>
    </xf>
    <xf numFmtId="0" fontId="3" fillId="6" borderId="5" xfId="5"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6" borderId="2" xfId="5" applyFont="1" applyFill="1" applyBorder="1" applyAlignment="1">
      <alignment horizontal="center" vertical="center" wrapText="1"/>
    </xf>
    <xf numFmtId="0" fontId="3" fillId="6" borderId="4" xfId="5" applyFont="1" applyFill="1" applyBorder="1" applyAlignment="1">
      <alignment horizontal="center" vertical="center" wrapText="1"/>
    </xf>
    <xf numFmtId="0" fontId="3" fillId="6" borderId="10" xfId="5" applyFont="1" applyFill="1" applyBorder="1" applyAlignment="1">
      <alignment horizontal="center" vertical="center"/>
    </xf>
    <xf numFmtId="0" fontId="3" fillId="6" borderId="11" xfId="5" applyFont="1" applyFill="1" applyBorder="1" applyAlignment="1">
      <alignment horizontal="center" vertical="center"/>
    </xf>
    <xf numFmtId="0" fontId="3" fillId="6" borderId="14" xfId="5" applyFont="1" applyFill="1" applyBorder="1" applyAlignment="1">
      <alignment horizontal="center" vertical="center"/>
    </xf>
    <xf numFmtId="0" fontId="3" fillId="6" borderId="1" xfId="5" applyFont="1" applyFill="1" applyBorder="1" applyAlignment="1">
      <alignment horizontal="center" vertical="center"/>
    </xf>
    <xf numFmtId="0" fontId="3" fillId="6" borderId="0" xfId="5" applyFont="1" applyFill="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3" fillId="6" borderId="17"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3" fillId="6" borderId="1" xfId="5" applyFont="1" applyFill="1" applyBorder="1" applyAlignment="1">
      <alignment horizontal="center" vertical="center" wrapText="1"/>
    </xf>
    <xf numFmtId="0" fontId="3" fillId="6" borderId="15" xfId="5" applyFont="1" applyFill="1" applyBorder="1" applyAlignment="1">
      <alignment horizontal="center" vertical="top" textRotation="255"/>
    </xf>
    <xf numFmtId="0" fontId="3" fillId="6" borderId="17" xfId="5" applyFont="1" applyFill="1" applyBorder="1" applyAlignment="1">
      <alignment horizontal="center" vertical="top" textRotation="255"/>
    </xf>
    <xf numFmtId="0" fontId="3" fillId="6" borderId="16" xfId="5" applyFont="1" applyFill="1" applyBorder="1" applyAlignment="1">
      <alignment horizontal="center" vertical="top" textRotation="255"/>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3" fillId="6" borderId="6" xfId="5" applyFon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 fillId="10" borderId="15" xfId="5" applyFont="1" applyFill="1" applyBorder="1" applyAlignment="1">
      <alignment horizontal="center" vertical="top" textRotation="255" wrapText="1"/>
    </xf>
    <xf numFmtId="0" fontId="3" fillId="10" borderId="17" xfId="5" applyFont="1" applyFill="1" applyBorder="1" applyAlignment="1">
      <alignment horizontal="center" vertical="top" textRotation="255" wrapText="1"/>
    </xf>
    <xf numFmtId="0" fontId="3" fillId="10" borderId="16" xfId="5" applyFont="1" applyFill="1" applyBorder="1" applyAlignment="1">
      <alignment horizontal="center" vertical="top" textRotation="255" wrapText="1"/>
    </xf>
    <xf numFmtId="0" fontId="3" fillId="6" borderId="5" xfId="5" applyFont="1" applyFill="1" applyBorder="1" applyAlignment="1">
      <alignment horizontal="center" vertical="center" textRotation="255" shrinkToFit="1"/>
    </xf>
    <xf numFmtId="0" fontId="3" fillId="6" borderId="17" xfId="5" applyFont="1" applyFill="1" applyBorder="1" applyAlignment="1">
      <alignment horizontal="center" vertical="center" textRotation="255" shrinkToFit="1"/>
    </xf>
    <xf numFmtId="0" fontId="3" fillId="6" borderId="16" xfId="5" applyFont="1" applyFill="1" applyBorder="1" applyAlignment="1">
      <alignment horizontal="center" vertical="center" textRotation="255" shrinkToFit="1"/>
    </xf>
    <xf numFmtId="0" fontId="3" fillId="6" borderId="10" xfId="5" applyFont="1" applyFill="1" applyBorder="1" applyAlignment="1">
      <alignment horizontal="center" vertical="center" textRotation="255"/>
    </xf>
    <xf numFmtId="0" fontId="3" fillId="6" borderId="1" xfId="5" applyFont="1" applyFill="1" applyBorder="1" applyAlignment="1">
      <alignment horizontal="center" vertical="center" textRotation="255"/>
    </xf>
    <xf numFmtId="0" fontId="3" fillId="6" borderId="1" xfId="5" applyFont="1" applyFill="1" applyBorder="1" applyAlignment="1">
      <alignment horizontal="center" vertical="top" textRotation="255"/>
    </xf>
    <xf numFmtId="0" fontId="3" fillId="6" borderId="41" xfId="5" applyFont="1" applyFill="1" applyBorder="1" applyAlignment="1">
      <alignment horizontal="center" vertical="top" textRotation="255"/>
    </xf>
    <xf numFmtId="0" fontId="3" fillId="6" borderId="35" xfId="5" applyFont="1" applyFill="1" applyBorder="1" applyAlignment="1">
      <alignment horizontal="center" vertical="top" textRotation="255"/>
    </xf>
    <xf numFmtId="0" fontId="3" fillId="6" borderId="36" xfId="5" applyFont="1" applyFill="1" applyBorder="1" applyAlignment="1">
      <alignment horizontal="center" vertical="top" textRotation="255"/>
    </xf>
    <xf numFmtId="0" fontId="3" fillId="6" borderId="10" xfId="5" applyFont="1" applyFill="1" applyBorder="1" applyAlignment="1">
      <alignment horizontal="center" vertical="top" textRotation="255"/>
    </xf>
    <xf numFmtId="0" fontId="3" fillId="6" borderId="14" xfId="5" applyFont="1" applyFill="1" applyBorder="1" applyAlignment="1">
      <alignment horizontal="center" vertical="top" textRotation="255"/>
    </xf>
    <xf numFmtId="0" fontId="3" fillId="6" borderId="15" xfId="5" applyFont="1" applyFill="1" applyBorder="1" applyAlignment="1">
      <alignment horizontal="center" vertical="center"/>
    </xf>
    <xf numFmtId="0" fontId="3" fillId="6" borderId="17" xfId="5" applyFont="1" applyFill="1" applyBorder="1" applyAlignment="1">
      <alignment horizontal="center" vertical="center"/>
    </xf>
    <xf numFmtId="0" fontId="3" fillId="6" borderId="16" xfId="5" applyFont="1" applyFill="1" applyBorder="1" applyAlignment="1">
      <alignment horizontal="center" vertical="center"/>
    </xf>
    <xf numFmtId="0" fontId="3" fillId="6" borderId="1" xfId="5" applyFont="1" applyFill="1" applyBorder="1" applyAlignment="1">
      <alignment horizontal="center" vertical="top" textRotation="255" wrapText="1"/>
    </xf>
    <xf numFmtId="0" fontId="3" fillId="6" borderId="1" xfId="5" applyFont="1" applyFill="1" applyBorder="1" applyAlignment="1">
      <alignment horizontal="center" vertical="center" textRotation="255" wrapText="1"/>
    </xf>
    <xf numFmtId="0" fontId="0" fillId="0" borderId="16" xfId="0" applyBorder="1" applyAlignment="1">
      <alignment horizontal="center" vertical="center"/>
    </xf>
    <xf numFmtId="0" fontId="24" fillId="6" borderId="10" xfId="5" applyFont="1" applyFill="1" applyBorder="1" applyAlignment="1">
      <alignment horizontal="center" vertical="center"/>
    </xf>
    <xf numFmtId="0" fontId="24" fillId="6" borderId="11" xfId="5" applyFont="1" applyFill="1" applyBorder="1" applyAlignment="1">
      <alignment horizontal="center" vertical="center"/>
    </xf>
    <xf numFmtId="0" fontId="3" fillId="6" borderId="1" xfId="5" applyFont="1" applyFill="1" applyBorder="1" applyAlignment="1">
      <alignment horizontal="center" vertical="center" shrinkToFit="1"/>
    </xf>
    <xf numFmtId="0" fontId="0" fillId="6" borderId="15"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3" fillId="7" borderId="2" xfId="5" applyFont="1" applyFill="1" applyBorder="1" applyAlignment="1">
      <alignment horizontal="center" vertical="center"/>
    </xf>
    <xf numFmtId="0" fontId="3" fillId="7" borderId="17" xfId="5" applyFont="1" applyFill="1" applyBorder="1" applyAlignment="1">
      <alignment horizontal="center" vertical="center"/>
    </xf>
    <xf numFmtId="0" fontId="3" fillId="7" borderId="16" xfId="5" applyFont="1" applyFill="1" applyBorder="1" applyAlignment="1">
      <alignment horizontal="center" vertical="center"/>
    </xf>
    <xf numFmtId="0" fontId="3" fillId="7" borderId="15" xfId="5" applyFont="1" applyFill="1" applyBorder="1" applyAlignment="1">
      <alignment horizontal="center" vertical="center"/>
    </xf>
    <xf numFmtId="0" fontId="3" fillId="6" borderId="42" xfId="5" applyFont="1" applyFill="1" applyBorder="1" applyAlignment="1">
      <alignment horizontal="center" vertical="top" textRotation="255"/>
    </xf>
    <xf numFmtId="0" fontId="3" fillId="6" borderId="43" xfId="5" applyFont="1" applyFill="1" applyBorder="1" applyAlignment="1">
      <alignment horizontal="center" vertical="top" textRotation="255"/>
    </xf>
    <xf numFmtId="0" fontId="3" fillId="6" borderId="44" xfId="5" applyFont="1" applyFill="1" applyBorder="1" applyAlignment="1">
      <alignment horizontal="center" vertical="top" textRotation="255"/>
    </xf>
    <xf numFmtId="0" fontId="3" fillId="6" borderId="45" xfId="5" applyFont="1" applyFill="1" applyBorder="1" applyAlignment="1">
      <alignment horizontal="center" vertical="top" textRotation="255"/>
    </xf>
    <xf numFmtId="0" fontId="3" fillId="6" borderId="46" xfId="5" applyFont="1" applyFill="1" applyBorder="1" applyAlignment="1">
      <alignment horizontal="center" vertical="top" textRotation="255"/>
    </xf>
    <xf numFmtId="0" fontId="3" fillId="6" borderId="47" xfId="5" applyFont="1" applyFill="1" applyBorder="1" applyAlignment="1">
      <alignment horizontal="center" vertical="top" textRotation="255"/>
    </xf>
    <xf numFmtId="0" fontId="3" fillId="6" borderId="38" xfId="5" applyFont="1" applyFill="1" applyBorder="1" applyAlignment="1">
      <alignment horizontal="center" vertical="top" textRotation="255"/>
    </xf>
    <xf numFmtId="0" fontId="3" fillId="6" borderId="39" xfId="5" applyFont="1" applyFill="1" applyBorder="1" applyAlignment="1">
      <alignment horizontal="center" vertical="top" textRotation="255"/>
    </xf>
    <xf numFmtId="0" fontId="3" fillId="6" borderId="40" xfId="5" applyFont="1" applyFill="1" applyBorder="1" applyAlignment="1">
      <alignment horizontal="center" vertical="top" textRotation="255"/>
    </xf>
    <xf numFmtId="0" fontId="5" fillId="6" borderId="15" xfId="5" applyFont="1" applyFill="1" applyBorder="1" applyAlignment="1">
      <alignment horizontal="center" vertical="center" wrapText="1"/>
    </xf>
    <xf numFmtId="0" fontId="5" fillId="6" borderId="17" xfId="5"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0" fillId="8" borderId="0" xfId="0" applyFill="1" applyAlignment="1">
      <alignment horizontal="left" vertical="center"/>
    </xf>
  </cellXfs>
  <cellStyles count="15">
    <cellStyle name="TableStyleLight1" xfId="13" xr:uid="{00000000-0005-0000-0000-000000000000}"/>
    <cellStyle name="どちらでもない 2" xfId="1" xr:uid="{00000000-0005-0000-0000-000001000000}"/>
    <cellStyle name="パーセント 2" xfId="2" xr:uid="{00000000-0005-0000-0000-000002000000}"/>
    <cellStyle name="ハイパーリンク" xfId="14" builtinId="8"/>
    <cellStyle name="ハイパーリンク 2" xfId="3" xr:uid="{00000000-0005-0000-0000-000004000000}"/>
    <cellStyle name="桁区切り" xfId="10" builtinId="6"/>
    <cellStyle name="桁区切り 2" xfId="4" xr:uid="{00000000-0005-0000-0000-000006000000}"/>
    <cellStyle name="標準" xfId="0" builtinId="0"/>
    <cellStyle name="標準 2" xfId="5" xr:uid="{00000000-0005-0000-0000-000008000000}"/>
    <cellStyle name="標準 2 2" xfId="6" xr:uid="{00000000-0005-0000-0000-000009000000}"/>
    <cellStyle name="標準 2 3" xfId="9" xr:uid="{00000000-0005-0000-0000-00000A000000}"/>
    <cellStyle name="標準 3" xfId="7" xr:uid="{00000000-0005-0000-0000-00000B000000}"/>
    <cellStyle name="標準_Sheet1" xfId="11" xr:uid="{00000000-0005-0000-0000-00000C000000}"/>
    <cellStyle name="標準_Sheet1_修正ファイル（山梨県）" xfId="12" xr:uid="{00000000-0005-0000-0000-00000D000000}"/>
    <cellStyle name="良い 2" xfId="8" xr:uid="{00000000-0005-0000-0000-00000E00000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3D9A6D-4BF6-4ED1-A4FE-A550248FCA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C240FB-643D-4EFA-9F9A-C4DB2BB9E7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59B201-13B0-44C5-BF7B-25CE3F60D0B1}"/>
            </a:ext>
          </a:extLst>
        </xdr:cNvPr>
        <xdr:cNvSpPr/>
      </xdr:nvSpPr>
      <xdr:spPr>
        <a:xfrm>
          <a:off x="423224" y="5257800"/>
          <a:ext cx="4895849"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A84A6AE-6C1D-4965-A858-E0647C0694D0}"/>
            </a:ext>
          </a:extLst>
        </xdr:cNvPr>
        <xdr:cNvSpPr/>
      </xdr:nvSpPr>
      <xdr:spPr>
        <a:xfrm>
          <a:off x="3332180" y="52578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35E050D-7DB6-42E7-8BAE-1F4AC6693028}"/>
            </a:ext>
          </a:extLst>
        </xdr:cNvPr>
        <xdr:cNvSpPr/>
      </xdr:nvSpPr>
      <xdr:spPr>
        <a:xfrm>
          <a:off x="3307443"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17ABA11B-D7C2-4EEF-88E8-AE8FA49DED5B}"/>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E55A7832-0F1D-4835-9E85-6D1852A6FABF}"/>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94B8574E-04C5-4111-991C-F4F727EADB73}"/>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6735C177-0988-469A-8927-BAB6030DCD8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6B7650DA-9152-43B1-A1D8-34DE1BFEEF22}"/>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ED265147-D0BA-431C-9866-001727650239}"/>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A73A7CBF-E483-49EB-B8D1-9C5F0042CAC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E6297F3-A543-4D75-867E-97CAD983AA7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EA15CA2-09AD-49DC-98C5-CFCA5CFD784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A0861009-A790-44B5-B4FC-D4C2F98BF5FB}"/>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2BCCFFF4-62F4-4F46-A1E2-288B50F19622}"/>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8D2E0D16-EABC-4873-AFB9-A8C4742F0274}"/>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E5D8F2D6-BE90-4E16-8403-8E4D321F0FFA}"/>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246017CE-170C-4865-BCD6-F5AF5C3F5CEB}"/>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2F19C789-A41C-4D72-9D3C-6292D76432F8}"/>
            </a:ext>
          </a:extLst>
        </xdr:cNvPr>
        <xdr:cNvSpPr/>
      </xdr:nvSpPr>
      <xdr:spPr>
        <a:xfrm>
          <a:off x="6862445" y="5257800"/>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449AE87E-7056-451E-B16C-608C3A711783}"/>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9A24DF37-D446-476A-9F85-038BC067C1D1}"/>
            </a:ext>
          </a:extLst>
        </xdr:cNvPr>
        <xdr:cNvSpPr/>
      </xdr:nvSpPr>
      <xdr:spPr>
        <a:xfrm>
          <a:off x="3249082" y="52578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388CED1D-1C38-45FD-AA50-3190B30D35FC}"/>
            </a:ext>
          </a:extLst>
        </xdr:cNvPr>
        <xdr:cNvSpPr/>
      </xdr:nvSpPr>
      <xdr:spPr>
        <a:xfrm>
          <a:off x="6772275" y="52578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864D59C5-E9D8-4B9B-9541-698E694F3531}"/>
            </a:ext>
          </a:extLst>
        </xdr:cNvPr>
        <xdr:cNvSpPr/>
      </xdr:nvSpPr>
      <xdr:spPr>
        <a:xfrm>
          <a:off x="3344334"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A80ABD23-52B7-4E8B-B946-E94A4861A1C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6B983BA7-F202-42D4-A5CD-96C018B6CBCC}"/>
            </a:ext>
          </a:extLst>
        </xdr:cNvPr>
        <xdr:cNvSpPr/>
      </xdr:nvSpPr>
      <xdr:spPr>
        <a:xfrm>
          <a:off x="3317875" y="52578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26.187\share\&#20196;&#21644;&#65303;&#24180;&#24230;\07%20&#20844;&#21942;&#20225;&#26989;&#32207;&#25324;\08%20&#25244;&#26412;&#30340;&#12394;&#25913;&#38761;&#31561;&#12398;&#21462;&#32068;&#29366;&#27841;&#35519;&#26619;\R7&#24180;\06%20&#20844;&#34920;\03%20&#20844;&#34920;&#12487;&#12540;&#12479;&#65288;&#24066;&#30010;&#26449;&#8594;&#30476;&#65289;\41%20&#20116;&#26408;&#26449;&#9675;\03%20&#65288;&#20116;&#26408;&#26449;&#65289;&#20844;&#38283;&#29992;&#65288;&#36786;&#26989;&#38598;&#33853;&#25490;&#27700;&#65289;.xlsx" TargetMode="External"/><Relationship Id="rId1" Type="http://schemas.openxmlformats.org/officeDocument/2006/relationships/externalLinkPath" Target="03%20&#65288;&#20116;&#26408;&#26449;&#65289;&#20844;&#38283;&#29992;&#65288;&#36786;&#26989;&#38598;&#33853;&#25490;&#277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8">
          <cell r="F18" t="str">
            <v>下水道事業</v>
          </cell>
          <cell r="BD18" t="str">
            <v>×</v>
          </cell>
        </row>
        <row r="21">
          <cell r="AQ21"/>
        </row>
        <row r="49">
          <cell r="R49"/>
          <cell r="X49"/>
          <cell r="AA49"/>
          <cell r="AD49"/>
        </row>
        <row r="50">
          <cell r="R50"/>
          <cell r="X50" t="str">
            <v xml:space="preserve"> </v>
          </cell>
          <cell r="AA50"/>
          <cell r="AD50" t="str">
            <v xml:space="preserve"> </v>
          </cell>
        </row>
        <row r="51">
          <cell r="R51" t="str">
            <v xml:space="preserve"> </v>
          </cell>
          <cell r="X51" t="str">
            <v xml:space="preserve"> </v>
          </cell>
          <cell r="AA51" t="str">
            <v xml:space="preserve"> </v>
          </cell>
          <cell r="AD51" t="str">
            <v xml:space="preserve"> </v>
          </cell>
        </row>
        <row r="52">
          <cell r="R52" t="str">
            <v xml:space="preserve"> </v>
          </cell>
          <cell r="X52" t="str">
            <v xml:space="preserve"> </v>
          </cell>
          <cell r="AA52" t="str">
            <v xml:space="preserve"> </v>
          </cell>
          <cell r="AD52" t="str">
            <v xml:space="preserve"> </v>
          </cell>
        </row>
        <row r="53">
          <cell r="R53" t="str">
            <v xml:space="preserve"> </v>
          </cell>
          <cell r="X53" t="str">
            <v xml:space="preserve"> </v>
          </cell>
          <cell r="AA53" t="str">
            <v xml:space="preserve"> </v>
          </cell>
          <cell r="AD53" t="str">
            <v xml:space="preserve"> </v>
          </cell>
        </row>
        <row r="54">
          <cell r="R54" t="str">
            <v xml:space="preserve"> </v>
          </cell>
          <cell r="X54" t="str">
            <v xml:space="preserve"> </v>
          </cell>
          <cell r="AA54" t="str">
            <v xml:space="preserve"> </v>
          </cell>
          <cell r="AD54" t="str">
            <v xml:space="preserve"> </v>
          </cell>
        </row>
        <row r="55">
          <cell r="R55" t="str">
            <v xml:space="preserve"> </v>
          </cell>
          <cell r="X55" t="str">
            <v xml:space="preserve"> </v>
          </cell>
          <cell r="AA55" t="str">
            <v xml:space="preserve"> </v>
          </cell>
          <cell r="AD55" t="str">
            <v xml:space="preserve"> </v>
          </cell>
        </row>
        <row r="56">
          <cell r="R56" t="str">
            <v>●</v>
          </cell>
        </row>
        <row r="67">
          <cell r="B67"/>
        </row>
        <row r="73">
          <cell r="G73" t="str">
            <v xml:space="preserve"> </v>
          </cell>
          <cell r="S73"/>
          <cell r="V73"/>
        </row>
        <row r="74">
          <cell r="G74" t="str">
            <v xml:space="preserve"> </v>
          </cell>
          <cell r="V74"/>
        </row>
        <row r="75">
          <cell r="V75"/>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85">
          <cell r="E85"/>
        </row>
        <row r="87">
          <cell r="B87"/>
        </row>
        <row r="98">
          <cell r="B98"/>
        </row>
        <row r="104">
          <cell r="G104" t="str">
            <v xml:space="preserve"> </v>
          </cell>
          <cell r="S104"/>
          <cell r="V104"/>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16">
          <cell r="E116"/>
        </row>
        <row r="118">
          <cell r="B118"/>
        </row>
        <row r="129">
          <cell r="B129"/>
        </row>
        <row r="134">
          <cell r="B134"/>
        </row>
        <row r="144">
          <cell r="B144"/>
        </row>
        <row r="150">
          <cell r="J150" t="str">
            <v xml:space="preserve"> </v>
          </cell>
          <cell r="S150"/>
          <cell r="V150"/>
        </row>
        <row r="151">
          <cell r="J151" t="str">
            <v xml:space="preserve"> </v>
          </cell>
          <cell r="V151" t="str">
            <v xml:space="preserve"> </v>
          </cell>
        </row>
        <row r="152">
          <cell r="V152" t="str">
            <v xml:space="preserve"> </v>
          </cell>
        </row>
        <row r="155">
          <cell r="E155"/>
        </row>
        <row r="157">
          <cell r="B157"/>
        </row>
        <row r="168">
          <cell r="B168"/>
        </row>
        <row r="174">
          <cell r="J174" t="str">
            <v xml:space="preserve"> </v>
          </cell>
          <cell r="S174"/>
          <cell r="V174"/>
        </row>
        <row r="175">
          <cell r="J175" t="str">
            <v xml:space="preserve"> </v>
          </cell>
          <cell r="V175" t="str">
            <v xml:space="preserve"> </v>
          </cell>
        </row>
        <row r="176">
          <cell r="V176" t="str">
            <v xml:space="preserve"> </v>
          </cell>
        </row>
        <row r="179">
          <cell r="E179"/>
        </row>
        <row r="181">
          <cell r="B181"/>
        </row>
        <row r="192">
          <cell r="B192"/>
        </row>
        <row r="198">
          <cell r="B198"/>
        </row>
        <row r="209">
          <cell r="B209"/>
        </row>
        <row r="215">
          <cell r="G215" t="str">
            <v xml:space="preserve"> </v>
          </cell>
        </row>
        <row r="216">
          <cell r="G216" t="str">
            <v xml:space="preserve"> </v>
          </cell>
        </row>
        <row r="219">
          <cell r="B219"/>
          <cell r="E219" t="str">
            <v xml:space="preserve"> </v>
          </cell>
        </row>
        <row r="220">
          <cell r="E220" t="str">
            <v xml:space="preserve"> </v>
          </cell>
        </row>
        <row r="221">
          <cell r="E221" t="str">
            <v xml:space="preserve"> </v>
          </cell>
        </row>
        <row r="224">
          <cell r="E224"/>
        </row>
        <row r="226">
          <cell r="B226"/>
        </row>
        <row r="237">
          <cell r="B237"/>
        </row>
        <row r="243">
          <cell r="G243" t="str">
            <v xml:space="preserve"> </v>
          </cell>
        </row>
        <row r="244">
          <cell r="G244" t="str">
            <v xml:space="preserve"> </v>
          </cell>
        </row>
        <row r="247">
          <cell r="B247"/>
          <cell r="E247"/>
        </row>
        <row r="248">
          <cell r="E248" t="str">
            <v xml:space="preserve"> </v>
          </cell>
        </row>
        <row r="249">
          <cell r="E249" t="str">
            <v xml:space="preserve"> </v>
          </cell>
        </row>
        <row r="252">
          <cell r="E252"/>
        </row>
        <row r="254">
          <cell r="B254"/>
        </row>
        <row r="265">
          <cell r="B265"/>
        </row>
        <row r="271">
          <cell r="B271"/>
        </row>
        <row r="282">
          <cell r="B282"/>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2">
          <cell r="S302"/>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B330"/>
          <cell r="E330" t="str">
            <v xml:space="preserve"> </v>
          </cell>
        </row>
        <row r="331">
          <cell r="E331" t="str">
            <v xml:space="preserve"> </v>
          </cell>
        </row>
        <row r="332">
          <cell r="E332" t="str">
            <v xml:space="preserve"> </v>
          </cell>
        </row>
        <row r="339">
          <cell r="E339"/>
        </row>
        <row r="341">
          <cell r="B341"/>
        </row>
        <row r="352">
          <cell r="B352"/>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3">
          <cell r="S373"/>
        </row>
        <row r="375">
          <cell r="Y375" t="str">
            <v xml:space="preserve"> </v>
          </cell>
        </row>
        <row r="376">
          <cell r="Y376" t="str">
            <v xml:space="preserve"> </v>
          </cell>
        </row>
        <row r="377">
          <cell r="Y377"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399">
          <cell r="B399"/>
          <cell r="E399"/>
        </row>
        <row r="400">
          <cell r="E400" t="str">
            <v xml:space="preserve"> </v>
          </cell>
        </row>
        <row r="401">
          <cell r="E401" t="str">
            <v xml:space="preserve"> </v>
          </cell>
        </row>
        <row r="408">
          <cell r="E408"/>
        </row>
        <row r="410">
          <cell r="B410"/>
        </row>
        <row r="421">
          <cell r="B421"/>
        </row>
        <row r="427">
          <cell r="B427"/>
        </row>
        <row r="438">
          <cell r="B438"/>
        </row>
        <row r="444">
          <cell r="G444" t="str">
            <v xml:space="preserve"> </v>
          </cell>
          <cell r="U444"/>
          <cell r="X444" t="str">
            <v xml:space="preserve"> </v>
          </cell>
        </row>
        <row r="445">
          <cell r="G445" t="str">
            <v xml:space="preserve"> </v>
          </cell>
          <cell r="X445" t="str">
            <v xml:space="preserve"> </v>
          </cell>
        </row>
        <row r="446">
          <cell r="X446" t="str">
            <v xml:space="preserve"> </v>
          </cell>
        </row>
        <row r="453">
          <cell r="E453"/>
        </row>
        <row r="455">
          <cell r="B455"/>
        </row>
        <row r="466">
          <cell r="B466"/>
        </row>
        <row r="472">
          <cell r="G472" t="str">
            <v xml:space="preserve"> </v>
          </cell>
          <cell r="U472"/>
          <cell r="X472" t="str">
            <v xml:space="preserve"> </v>
          </cell>
        </row>
        <row r="473">
          <cell r="G473" t="str">
            <v xml:space="preserve"> </v>
          </cell>
          <cell r="X473" t="str">
            <v xml:space="preserve"> </v>
          </cell>
        </row>
        <row r="474">
          <cell r="X474" t="str">
            <v xml:space="preserve"> </v>
          </cell>
        </row>
        <row r="477">
          <cell r="E477"/>
        </row>
        <row r="479">
          <cell r="B479"/>
        </row>
        <row r="490">
          <cell r="B490"/>
        </row>
        <row r="496">
          <cell r="B496"/>
        </row>
        <row r="507">
          <cell r="B507"/>
        </row>
        <row r="513">
          <cell r="B513"/>
        </row>
        <row r="519">
          <cell r="B519"/>
          <cell r="E519" t="str">
            <v xml:space="preserve"> </v>
          </cell>
        </row>
        <row r="520">
          <cell r="E520" t="str">
            <v xml:space="preserve"> </v>
          </cell>
        </row>
        <row r="521">
          <cell r="E521" t="str">
            <v xml:space="preserve"> </v>
          </cell>
        </row>
        <row r="524">
          <cell r="E524"/>
        </row>
        <row r="526">
          <cell r="B526"/>
        </row>
        <row r="537">
          <cell r="B537"/>
        </row>
        <row r="543">
          <cell r="B543"/>
          <cell r="E543" t="str">
            <v xml:space="preserve"> </v>
          </cell>
        </row>
        <row r="544">
          <cell r="E544" t="str">
            <v xml:space="preserve"> </v>
          </cell>
        </row>
        <row r="545">
          <cell r="E545" t="str">
            <v xml:space="preserve"> </v>
          </cell>
        </row>
        <row r="548">
          <cell r="E548"/>
        </row>
        <row r="550">
          <cell r="B550"/>
        </row>
        <row r="561">
          <cell r="B561"/>
        </row>
        <row r="567">
          <cell r="B567"/>
        </row>
        <row r="578">
          <cell r="B578"/>
        </row>
        <row r="584">
          <cell r="S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E592"/>
          <cell r="BC592" t="str">
            <v>　</v>
          </cell>
        </row>
        <row r="593">
          <cell r="BC593" t="str">
            <v>　</v>
          </cell>
        </row>
        <row r="594">
          <cell r="B594"/>
        </row>
        <row r="605">
          <cell r="B605"/>
        </row>
        <row r="611">
          <cell r="S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E619"/>
          <cell r="BC619" t="str">
            <v>　</v>
          </cell>
        </row>
        <row r="621">
          <cell r="B621"/>
        </row>
        <row r="632">
          <cell r="B632"/>
        </row>
        <row r="638">
          <cell r="B638"/>
        </row>
        <row r="651">
          <cell r="B651" t="str">
            <v>前年度より公営化に取り組み始めたばかりのため。</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baba@vill.itsuki.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70"/>
  <sheetViews>
    <sheetView view="pageBreakPreview" zoomScaleNormal="100" zoomScaleSheetLayoutView="100" workbookViewId="0">
      <selection activeCell="AO11" sqref="AO11:BF13"/>
    </sheetView>
  </sheetViews>
  <sheetFormatPr defaultColWidth="8.75" defaultRowHeight="13.5"/>
  <cols>
    <col min="1" max="23" width="2.875" style="28" customWidth="1"/>
    <col min="24" max="24" width="4.875" style="28" customWidth="1"/>
    <col min="25" max="77" width="2.875" style="28" customWidth="1"/>
    <col min="78" max="16384" width="8.75" style="28"/>
  </cols>
  <sheetData>
    <row r="1" spans="1:39" ht="20.45" customHeight="1">
      <c r="A1" s="412" t="s">
        <v>7311</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80"/>
      <c r="AH1" s="380"/>
      <c r="AI1" s="380"/>
      <c r="AJ1" s="413"/>
    </row>
    <row r="2" spans="1:39" ht="4.5" customHeight="1"/>
    <row r="3" spans="1:39">
      <c r="B3" s="350" t="s">
        <v>152</v>
      </c>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row>
    <row r="4" spans="1:39">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row>
    <row r="5" spans="1:39">
      <c r="B5" s="390" t="s">
        <v>7312</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row>
    <row r="6" spans="1:39">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row>
    <row r="7" spans="1:39">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row>
    <row r="8" spans="1:39">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row>
    <row r="9" spans="1:39">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row>
    <row r="10" spans="1:39">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row>
    <row r="11" spans="1:39">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row>
    <row r="12" spans="1:39">
      <c r="AG12" s="417" t="s">
        <v>114</v>
      </c>
      <c r="AH12" s="365"/>
      <c r="AI12" s="365"/>
    </row>
    <row r="13" spans="1:39">
      <c r="AG13" s="365"/>
      <c r="AH13" s="365"/>
      <c r="AI13" s="365"/>
    </row>
    <row r="14" spans="1:39">
      <c r="B14" s="350" t="s">
        <v>7313</v>
      </c>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51" t="str">
        <f>IF(LEN(AM14)=11,"ＯＫ","ＮＧ")</f>
        <v>ＯＫ</v>
      </c>
      <c r="AH14" s="351"/>
      <c r="AI14" s="351"/>
      <c r="AL14" s="213"/>
      <c r="AM14" s="28" t="str">
        <f>CONCATENATE(AH16,AD20,Q18,AH18)</f>
        <v>46435112010</v>
      </c>
    </row>
    <row r="15" spans="1:39" ht="14.25" thickBot="1">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51"/>
      <c r="AH15" s="351"/>
      <c r="AI15" s="351"/>
    </row>
    <row r="16" spans="1:39">
      <c r="B16" s="419" t="s">
        <v>148</v>
      </c>
      <c r="C16" s="420"/>
      <c r="D16" s="420"/>
      <c r="E16" s="421"/>
      <c r="F16" s="451" t="str">
        <f>VLOOKUP(回答表!AD20,団体コード!B:E,2,FALSE)</f>
        <v>熊本県</v>
      </c>
      <c r="G16" s="452"/>
      <c r="H16" s="453"/>
      <c r="I16" s="451" t="str">
        <f>VLOOKUP(回答表!AD20,団体コード!B:E,4,FALSE)</f>
        <v>43</v>
      </c>
      <c r="J16" s="453"/>
      <c r="K16" s="451" t="str">
        <f>VLOOKUP(回答表!AD20,団体コード!B:E,3,FALSE)</f>
        <v>五木村</v>
      </c>
      <c r="L16" s="452"/>
      <c r="M16" s="452"/>
      <c r="N16" s="452"/>
      <c r="O16" s="452"/>
      <c r="P16" s="452"/>
      <c r="Q16" s="452"/>
      <c r="R16" s="453"/>
      <c r="S16" s="423" t="s">
        <v>149</v>
      </c>
      <c r="T16" s="420"/>
      <c r="U16" s="420"/>
      <c r="V16" s="420"/>
      <c r="W16" s="448" t="s">
        <v>122</v>
      </c>
      <c r="X16" s="448"/>
      <c r="Y16" s="448"/>
      <c r="Z16" s="448"/>
      <c r="AA16" s="448"/>
      <c r="AB16" s="448"/>
      <c r="AC16" s="448"/>
      <c r="AD16" s="448"/>
      <c r="AE16" s="448"/>
      <c r="AF16" s="448"/>
      <c r="AG16" s="448"/>
      <c r="AH16" s="449">
        <f>VLOOKUP(W16,選択肢!A:F,6,FALSE)</f>
        <v>46</v>
      </c>
      <c r="AI16" s="450"/>
    </row>
    <row r="17" spans="1:56">
      <c r="B17" s="367"/>
      <c r="C17" s="368"/>
      <c r="D17" s="368"/>
      <c r="E17" s="422"/>
      <c r="F17" s="454"/>
      <c r="G17" s="455"/>
      <c r="H17" s="456"/>
      <c r="I17" s="454"/>
      <c r="J17" s="456"/>
      <c r="K17" s="454"/>
      <c r="L17" s="455"/>
      <c r="M17" s="455"/>
      <c r="N17" s="455"/>
      <c r="O17" s="455"/>
      <c r="P17" s="455"/>
      <c r="Q17" s="455"/>
      <c r="R17" s="456"/>
      <c r="S17" s="424"/>
      <c r="T17" s="368"/>
      <c r="U17" s="368"/>
      <c r="V17" s="368"/>
      <c r="W17" s="447"/>
      <c r="X17" s="447"/>
      <c r="Y17" s="447"/>
      <c r="Z17" s="447"/>
      <c r="AA17" s="447"/>
      <c r="AB17" s="447"/>
      <c r="AC17" s="447"/>
      <c r="AD17" s="447"/>
      <c r="AE17" s="447"/>
      <c r="AF17" s="447"/>
      <c r="AG17" s="447"/>
      <c r="AH17" s="418"/>
      <c r="AI17" s="446"/>
    </row>
    <row r="18" spans="1:56">
      <c r="B18" s="367" t="s">
        <v>146</v>
      </c>
      <c r="C18" s="368"/>
      <c r="D18" s="368"/>
      <c r="E18" s="368"/>
      <c r="F18" s="447" t="s">
        <v>48</v>
      </c>
      <c r="G18" s="447"/>
      <c r="H18" s="447"/>
      <c r="I18" s="447"/>
      <c r="J18" s="447"/>
      <c r="K18" s="447"/>
      <c r="L18" s="447"/>
      <c r="M18" s="447"/>
      <c r="N18" s="447"/>
      <c r="O18" s="447"/>
      <c r="P18" s="447"/>
      <c r="Q18" s="418" t="str">
        <f>IF(OR($W$18="特定地域排水処理施設",選択肢!$BJ$3="個別排水処理施設"),"18",VLOOKUP(F18,選択肢!K:P,6,FALSE))</f>
        <v>01</v>
      </c>
      <c r="R18" s="418"/>
      <c r="S18" s="368" t="s">
        <v>147</v>
      </c>
      <c r="T18" s="368"/>
      <c r="U18" s="368"/>
      <c r="V18" s="368"/>
      <c r="W18" s="445" t="s">
        <v>124</v>
      </c>
      <c r="X18" s="445"/>
      <c r="Y18" s="445"/>
      <c r="Z18" s="445"/>
      <c r="AA18" s="445"/>
      <c r="AB18" s="445"/>
      <c r="AC18" s="445"/>
      <c r="AD18" s="445"/>
      <c r="AE18" s="445"/>
      <c r="AF18" s="445"/>
      <c r="AG18" s="445"/>
      <c r="AH18" s="418">
        <f>VLOOKUP(W18,選択肢!U:Z,6,FALSE)</f>
        <v>0</v>
      </c>
      <c r="AI18" s="446"/>
      <c r="AP18" s="337" t="b">
        <f>OR(F18="水道事業",F18="簡易水道事業",F18="下水道事業")</f>
        <v>1</v>
      </c>
      <c r="AQ18" s="337"/>
      <c r="AR18" s="337"/>
      <c r="AS18" s="337"/>
      <c r="AT18" s="337"/>
      <c r="AU18" s="337"/>
      <c r="AV18" s="337"/>
      <c r="AW18" s="337" t="b">
        <v>0</v>
      </c>
      <c r="AX18" s="337"/>
      <c r="AY18" s="337"/>
      <c r="AZ18" s="337"/>
      <c r="BA18" s="337"/>
      <c r="BB18" s="337"/>
      <c r="BC18" s="337"/>
      <c r="BD18" s="28" t="str">
        <f>IF(AP18=AW18,"●","×")</f>
        <v>×</v>
      </c>
    </row>
    <row r="19" spans="1:56">
      <c r="B19" s="367"/>
      <c r="C19" s="368"/>
      <c r="D19" s="368"/>
      <c r="E19" s="368"/>
      <c r="F19" s="447"/>
      <c r="G19" s="447"/>
      <c r="H19" s="447"/>
      <c r="I19" s="447"/>
      <c r="J19" s="447"/>
      <c r="K19" s="447"/>
      <c r="L19" s="447"/>
      <c r="M19" s="447"/>
      <c r="N19" s="447"/>
      <c r="O19" s="447"/>
      <c r="P19" s="447"/>
      <c r="Q19" s="418"/>
      <c r="R19" s="418"/>
      <c r="S19" s="368"/>
      <c r="T19" s="368"/>
      <c r="U19" s="368"/>
      <c r="V19" s="368"/>
      <c r="W19" s="445"/>
      <c r="X19" s="445"/>
      <c r="Y19" s="445"/>
      <c r="Z19" s="445"/>
      <c r="AA19" s="445"/>
      <c r="AB19" s="445"/>
      <c r="AC19" s="445"/>
      <c r="AD19" s="445"/>
      <c r="AE19" s="445"/>
      <c r="AF19" s="445"/>
      <c r="AG19" s="445"/>
      <c r="AH19" s="418"/>
      <c r="AI19" s="446"/>
    </row>
    <row r="20" spans="1:56">
      <c r="B20" s="367" t="s">
        <v>150</v>
      </c>
      <c r="C20" s="368"/>
      <c r="D20" s="368"/>
      <c r="E20" s="368"/>
      <c r="F20" s="425"/>
      <c r="G20" s="426"/>
      <c r="H20" s="426"/>
      <c r="I20" s="426"/>
      <c r="J20" s="426"/>
      <c r="K20" s="426"/>
      <c r="L20" s="426"/>
      <c r="M20" s="426"/>
      <c r="N20" s="426"/>
      <c r="O20" s="426"/>
      <c r="P20" s="426"/>
      <c r="Q20" s="427"/>
      <c r="R20" s="428"/>
      <c r="S20" s="368" t="s">
        <v>181</v>
      </c>
      <c r="T20" s="368"/>
      <c r="U20" s="368"/>
      <c r="V20" s="368"/>
      <c r="W20" s="433"/>
      <c r="X20" s="434"/>
      <c r="Y20" s="435"/>
      <c r="Z20" s="368" t="s">
        <v>151</v>
      </c>
      <c r="AA20" s="368"/>
      <c r="AB20" s="368"/>
      <c r="AC20" s="368"/>
      <c r="AD20" s="439" t="s">
        <v>7325</v>
      </c>
      <c r="AE20" s="440"/>
      <c r="AF20" s="440"/>
      <c r="AG20" s="440"/>
      <c r="AH20" s="440"/>
      <c r="AI20" s="441"/>
    </row>
    <row r="21" spans="1:56" ht="14.25" thickBot="1">
      <c r="B21" s="369"/>
      <c r="C21" s="370"/>
      <c r="D21" s="370"/>
      <c r="E21" s="370"/>
      <c r="F21" s="429"/>
      <c r="G21" s="430"/>
      <c r="H21" s="430"/>
      <c r="I21" s="430"/>
      <c r="J21" s="430"/>
      <c r="K21" s="430"/>
      <c r="L21" s="430"/>
      <c r="M21" s="430"/>
      <c r="N21" s="430"/>
      <c r="O21" s="430"/>
      <c r="P21" s="430"/>
      <c r="Q21" s="431"/>
      <c r="R21" s="432"/>
      <c r="S21" s="370"/>
      <c r="T21" s="370"/>
      <c r="U21" s="370"/>
      <c r="V21" s="370"/>
      <c r="W21" s="436"/>
      <c r="X21" s="437"/>
      <c r="Y21" s="438"/>
      <c r="Z21" s="370"/>
      <c r="AA21" s="370"/>
      <c r="AB21" s="370"/>
      <c r="AC21" s="370"/>
      <c r="AD21" s="442"/>
      <c r="AE21" s="443"/>
      <c r="AF21" s="443"/>
      <c r="AG21" s="443"/>
      <c r="AH21" s="443"/>
      <c r="AI21" s="444"/>
      <c r="AM21" s="337"/>
      <c r="AN21" s="337"/>
      <c r="AO21" s="337"/>
      <c r="AP21" s="337"/>
      <c r="AQ21" s="337"/>
    </row>
    <row r="23" spans="1:56">
      <c r="B23" s="350" t="s">
        <v>153</v>
      </c>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row>
    <row r="24" spans="1:56" ht="14.25" thickBot="1">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row>
    <row r="25" spans="1:56">
      <c r="A25" s="214"/>
      <c r="B25" s="338" t="s">
        <v>6796</v>
      </c>
      <c r="C25" s="339"/>
      <c r="D25" s="339"/>
      <c r="E25" s="339"/>
      <c r="F25" s="339"/>
      <c r="G25" s="339"/>
      <c r="H25" s="339"/>
      <c r="I25" s="339"/>
      <c r="J25" s="339"/>
      <c r="K25" s="339"/>
      <c r="L25" s="339"/>
      <c r="M25" s="340"/>
      <c r="N25" s="344" t="s">
        <v>6797</v>
      </c>
      <c r="O25" s="345"/>
      <c r="P25" s="345"/>
      <c r="Q25" s="345"/>
      <c r="R25" s="346"/>
      <c r="S25" s="57"/>
      <c r="T25" s="57"/>
      <c r="U25" s="57"/>
      <c r="V25" s="57"/>
      <c r="W25" s="57"/>
      <c r="X25" s="57"/>
      <c r="Y25" s="57"/>
      <c r="Z25" s="57"/>
      <c r="AA25" s="57"/>
      <c r="AB25" s="57"/>
      <c r="AC25" s="57"/>
      <c r="AD25" s="57"/>
      <c r="AE25" s="57"/>
      <c r="AF25" s="57"/>
      <c r="AG25" s="57"/>
      <c r="AH25" s="57"/>
      <c r="AI25" s="57"/>
    </row>
    <row r="26" spans="1:56" ht="14.25" thickBot="1">
      <c r="A26" s="214"/>
      <c r="B26" s="341"/>
      <c r="C26" s="342"/>
      <c r="D26" s="342"/>
      <c r="E26" s="342"/>
      <c r="F26" s="342"/>
      <c r="G26" s="342"/>
      <c r="H26" s="342"/>
      <c r="I26" s="342"/>
      <c r="J26" s="342"/>
      <c r="K26" s="342"/>
      <c r="L26" s="342"/>
      <c r="M26" s="343"/>
      <c r="N26" s="347"/>
      <c r="O26" s="348"/>
      <c r="P26" s="348"/>
      <c r="Q26" s="348"/>
      <c r="R26" s="349"/>
      <c r="S26" s="57"/>
      <c r="T26" s="57"/>
      <c r="U26" s="57"/>
      <c r="V26" s="57"/>
      <c r="W26" s="57"/>
      <c r="X26" s="57"/>
      <c r="Y26" s="57"/>
      <c r="Z26" s="57"/>
      <c r="AA26" s="57"/>
      <c r="AB26" s="57"/>
      <c r="AC26" s="57"/>
      <c r="AD26" s="57"/>
      <c r="AE26" s="57"/>
      <c r="AF26" s="57"/>
      <c r="AG26" s="57"/>
      <c r="AH26" s="57"/>
      <c r="AI26" s="57"/>
    </row>
    <row r="27" spans="1:56">
      <c r="B27" s="367" t="s">
        <v>154</v>
      </c>
      <c r="C27" s="368"/>
      <c r="D27" s="368"/>
      <c r="E27" s="368"/>
      <c r="F27" s="461" t="s">
        <v>7326</v>
      </c>
      <c r="G27" s="462"/>
      <c r="H27" s="462"/>
      <c r="I27" s="462"/>
      <c r="J27" s="462"/>
      <c r="K27" s="462"/>
      <c r="L27" s="462"/>
      <c r="M27" s="462"/>
      <c r="N27" s="462"/>
      <c r="O27" s="462"/>
      <c r="P27" s="462"/>
      <c r="Q27" s="463"/>
      <c r="R27" s="464"/>
      <c r="S27" s="420" t="s">
        <v>155</v>
      </c>
      <c r="T27" s="420"/>
      <c r="U27" s="420"/>
      <c r="V27" s="420"/>
      <c r="W27" s="354" t="s">
        <v>7321</v>
      </c>
      <c r="X27" s="355"/>
      <c r="Y27" s="355"/>
      <c r="Z27" s="355"/>
      <c r="AA27" s="355"/>
      <c r="AB27" s="355"/>
      <c r="AC27" s="355"/>
      <c r="AD27" s="355"/>
      <c r="AE27" s="355"/>
      <c r="AF27" s="355"/>
      <c r="AG27" s="355"/>
      <c r="AH27" s="356"/>
      <c r="AI27" s="357"/>
    </row>
    <row r="28" spans="1:56">
      <c r="B28" s="367"/>
      <c r="C28" s="368"/>
      <c r="D28" s="368"/>
      <c r="E28" s="368"/>
      <c r="F28" s="358"/>
      <c r="G28" s="359"/>
      <c r="H28" s="359"/>
      <c r="I28" s="359"/>
      <c r="J28" s="359"/>
      <c r="K28" s="359"/>
      <c r="L28" s="359"/>
      <c r="M28" s="359"/>
      <c r="N28" s="359"/>
      <c r="O28" s="359"/>
      <c r="P28" s="359"/>
      <c r="Q28" s="360"/>
      <c r="R28" s="465"/>
      <c r="S28" s="368"/>
      <c r="T28" s="368"/>
      <c r="U28" s="368"/>
      <c r="V28" s="368"/>
      <c r="W28" s="358"/>
      <c r="X28" s="359"/>
      <c r="Y28" s="359"/>
      <c r="Z28" s="359"/>
      <c r="AA28" s="359"/>
      <c r="AB28" s="359"/>
      <c r="AC28" s="359"/>
      <c r="AD28" s="359"/>
      <c r="AE28" s="359"/>
      <c r="AF28" s="359"/>
      <c r="AG28" s="359"/>
      <c r="AH28" s="360"/>
      <c r="AI28" s="361"/>
    </row>
    <row r="29" spans="1:56">
      <c r="B29" s="367" t="s">
        <v>156</v>
      </c>
      <c r="C29" s="368"/>
      <c r="D29" s="368"/>
      <c r="E29" s="368"/>
      <c r="F29" s="461" t="s">
        <v>7322</v>
      </c>
      <c r="G29" s="462"/>
      <c r="H29" s="462"/>
      <c r="I29" s="462"/>
      <c r="J29" s="462"/>
      <c r="K29" s="462"/>
      <c r="L29" s="462"/>
      <c r="M29" s="462"/>
      <c r="N29" s="462"/>
      <c r="O29" s="462"/>
      <c r="P29" s="462"/>
      <c r="Q29" s="463"/>
      <c r="R29" s="464"/>
      <c r="S29" s="368" t="s">
        <v>157</v>
      </c>
      <c r="T29" s="368"/>
      <c r="U29" s="368"/>
      <c r="V29" s="368"/>
      <c r="W29" s="371" t="s">
        <v>7323</v>
      </c>
      <c r="X29" s="372"/>
      <c r="Y29" s="372"/>
      <c r="Z29" s="372"/>
      <c r="AA29" s="372"/>
      <c r="AB29" s="372"/>
      <c r="AC29" s="372"/>
      <c r="AD29" s="372"/>
      <c r="AE29" s="372"/>
      <c r="AF29" s="372"/>
      <c r="AG29" s="372"/>
      <c r="AH29" s="372"/>
      <c r="AI29" s="373"/>
    </row>
    <row r="30" spans="1:56" ht="14.25" thickBot="1">
      <c r="B30" s="369"/>
      <c r="C30" s="370"/>
      <c r="D30" s="370"/>
      <c r="E30" s="370"/>
      <c r="F30" s="466"/>
      <c r="G30" s="467"/>
      <c r="H30" s="467"/>
      <c r="I30" s="467"/>
      <c r="J30" s="467"/>
      <c r="K30" s="467"/>
      <c r="L30" s="467"/>
      <c r="M30" s="467"/>
      <c r="N30" s="467"/>
      <c r="O30" s="467"/>
      <c r="P30" s="467"/>
      <c r="Q30" s="468"/>
      <c r="R30" s="469"/>
      <c r="S30" s="370"/>
      <c r="T30" s="370"/>
      <c r="U30" s="370"/>
      <c r="V30" s="370"/>
      <c r="W30" s="374"/>
      <c r="X30" s="375"/>
      <c r="Y30" s="375"/>
      <c r="Z30" s="375"/>
      <c r="AA30" s="375"/>
      <c r="AB30" s="375"/>
      <c r="AC30" s="375"/>
      <c r="AD30" s="375"/>
      <c r="AE30" s="375"/>
      <c r="AF30" s="375"/>
      <c r="AG30" s="375"/>
      <c r="AH30" s="375"/>
      <c r="AI30" s="376"/>
    </row>
    <row r="34" spans="2:35" ht="6" customHeight="1">
      <c r="B34" s="350" t="s">
        <v>6854</v>
      </c>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row>
    <row r="35" spans="2:35" ht="6" customHeight="1">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row>
    <row r="36" spans="2:35">
      <c r="B36" s="379" t="s">
        <v>7314</v>
      </c>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row>
    <row r="37" spans="2:35">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row>
    <row r="38" spans="2:35">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row>
    <row r="39" spans="2:35">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row>
    <row r="40" spans="2:35" ht="5.0999999999999996" customHeight="1">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row>
    <row r="41" spans="2:3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2:3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2:35">
      <c r="V43" s="377" t="s">
        <v>6499</v>
      </c>
      <c r="W43" s="378"/>
      <c r="X43" s="378"/>
      <c r="Y43" s="378"/>
      <c r="Z43" s="378"/>
      <c r="AA43" s="378"/>
      <c r="AB43" s="378"/>
      <c r="AC43" s="378"/>
      <c r="AD43" s="378"/>
      <c r="AE43" s="378"/>
      <c r="AF43" s="378"/>
      <c r="AG43" s="378"/>
      <c r="AH43" s="378"/>
    </row>
    <row r="44" spans="2:35">
      <c r="V44" s="378"/>
      <c r="W44" s="378"/>
      <c r="X44" s="378"/>
      <c r="Y44" s="378"/>
      <c r="Z44" s="378"/>
      <c r="AA44" s="378"/>
      <c r="AB44" s="378"/>
      <c r="AC44" s="378"/>
      <c r="AD44" s="378"/>
      <c r="AE44" s="378"/>
      <c r="AF44" s="378"/>
      <c r="AG44" s="378"/>
      <c r="AH44" s="378"/>
    </row>
    <row r="47" spans="2:35">
      <c r="R47" s="486" t="s">
        <v>190</v>
      </c>
      <c r="S47" s="487"/>
      <c r="T47" s="488"/>
      <c r="X47" s="381" t="s">
        <v>191</v>
      </c>
      <c r="Y47" s="382"/>
      <c r="Z47" s="383"/>
      <c r="AA47" s="381" t="s">
        <v>192</v>
      </c>
      <c r="AB47" s="382"/>
      <c r="AC47" s="383"/>
      <c r="AD47" s="381" t="s">
        <v>193</v>
      </c>
      <c r="AE47" s="382"/>
      <c r="AF47" s="383"/>
      <c r="AG47" s="364" t="s">
        <v>114</v>
      </c>
      <c r="AH47" s="365"/>
      <c r="AI47" s="365"/>
    </row>
    <row r="48" spans="2:35">
      <c r="R48" s="489"/>
      <c r="S48" s="490"/>
      <c r="T48" s="491"/>
      <c r="X48" s="384"/>
      <c r="Y48" s="385"/>
      <c r="Z48" s="386"/>
      <c r="AA48" s="384"/>
      <c r="AB48" s="385"/>
      <c r="AC48" s="386"/>
      <c r="AD48" s="384"/>
      <c r="AE48" s="385"/>
      <c r="AF48" s="386"/>
      <c r="AG48" s="366"/>
      <c r="AH48" s="365"/>
      <c r="AI48" s="365"/>
    </row>
    <row r="49" spans="1:47" ht="17.45" customHeight="1">
      <c r="B49" s="363" t="s">
        <v>182</v>
      </c>
      <c r="C49" s="363"/>
      <c r="D49" s="28" t="s">
        <v>17</v>
      </c>
      <c r="R49" s="323"/>
      <c r="S49" s="324"/>
      <c r="T49" s="325"/>
      <c r="X49" s="323"/>
      <c r="Y49" s="324"/>
      <c r="Z49" s="325"/>
      <c r="AA49" s="323"/>
      <c r="AB49" s="324"/>
      <c r="AC49" s="325"/>
      <c r="AD49" s="323"/>
      <c r="AE49" s="324"/>
      <c r="AF49" s="325"/>
      <c r="AG49" s="362" t="str">
        <f>IF(AP49=AU49,"ＯＫ","ＮＧ")</f>
        <v>ＯＫ</v>
      </c>
      <c r="AH49" s="351"/>
      <c r="AI49" s="351"/>
      <c r="AP49" s="28">
        <f>IF(R49="●",1,0)</f>
        <v>0</v>
      </c>
      <c r="AR49" s="28">
        <f>IF(X49="●",1,0)</f>
        <v>0</v>
      </c>
      <c r="AS49" s="28">
        <f>IF(AA49="●",1,0)</f>
        <v>0</v>
      </c>
      <c r="AT49" s="28">
        <f>IF(AD49="●",1,0)</f>
        <v>0</v>
      </c>
      <c r="AU49" s="28">
        <f>SUM(AR49:AT49)</f>
        <v>0</v>
      </c>
    </row>
    <row r="50" spans="1:47" ht="17.45" customHeight="1">
      <c r="B50" s="363" t="s">
        <v>183</v>
      </c>
      <c r="C50" s="363"/>
      <c r="D50" s="28" t="s">
        <v>53</v>
      </c>
      <c r="R50" s="323"/>
      <c r="S50" s="324"/>
      <c r="T50" s="325"/>
      <c r="X50" s="323" t="s">
        <v>6434</v>
      </c>
      <c r="Y50" s="324"/>
      <c r="Z50" s="325"/>
      <c r="AA50" s="323"/>
      <c r="AB50" s="324"/>
      <c r="AC50" s="325"/>
      <c r="AD50" s="323" t="s">
        <v>6434</v>
      </c>
      <c r="AE50" s="324"/>
      <c r="AF50" s="325"/>
      <c r="AG50" s="362" t="str">
        <f t="shared" ref="AG50:AG54" si="0">IF(AP50=AU50,"ＯＫ","ＮＧ")</f>
        <v>ＯＫ</v>
      </c>
      <c r="AH50" s="351"/>
      <c r="AI50" s="351"/>
      <c r="AP50" s="28">
        <f t="shared" ref="AP50:AP54" si="1">IF(R50="●",1,0)</f>
        <v>0</v>
      </c>
      <c r="AR50" s="28">
        <f t="shared" ref="AR50:AR55" si="2">IF(X50="●",1,0)</f>
        <v>0</v>
      </c>
      <c r="AS50" s="28">
        <f t="shared" ref="AS50:AS55" si="3">IF(AA50="●",1,0)</f>
        <v>0</v>
      </c>
      <c r="AT50" s="28">
        <f t="shared" ref="AT50:AT55" si="4">IF(AD50="●",1,0)</f>
        <v>0</v>
      </c>
      <c r="AU50" s="28">
        <f t="shared" ref="AU50:AU54" si="5">SUM(AR50:AT50)</f>
        <v>0</v>
      </c>
    </row>
    <row r="51" spans="1:47" ht="17.45" customHeight="1">
      <c r="B51" s="460" t="s">
        <v>184</v>
      </c>
      <c r="C51" s="460"/>
      <c r="D51" s="22" t="s">
        <v>34</v>
      </c>
      <c r="E51" s="22"/>
      <c r="F51" s="22"/>
      <c r="G51" s="22"/>
      <c r="H51" s="22"/>
      <c r="I51" s="22"/>
      <c r="J51" s="22"/>
      <c r="K51" s="22"/>
      <c r="L51" s="22"/>
      <c r="M51" s="22"/>
      <c r="R51" s="323" t="s">
        <v>6434</v>
      </c>
      <c r="S51" s="324"/>
      <c r="T51" s="325"/>
      <c r="X51" s="323" t="s">
        <v>6434</v>
      </c>
      <c r="Y51" s="324"/>
      <c r="Z51" s="325"/>
      <c r="AA51" s="323" t="s">
        <v>6434</v>
      </c>
      <c r="AB51" s="324"/>
      <c r="AC51" s="325"/>
      <c r="AD51" s="323" t="s">
        <v>6434</v>
      </c>
      <c r="AE51" s="324"/>
      <c r="AF51" s="325"/>
      <c r="AG51" s="362" t="str">
        <f t="shared" si="0"/>
        <v>ＯＫ</v>
      </c>
      <c r="AH51" s="351"/>
      <c r="AI51" s="351"/>
      <c r="AP51" s="28">
        <f t="shared" si="1"/>
        <v>0</v>
      </c>
      <c r="AR51" s="28">
        <f t="shared" si="2"/>
        <v>0</v>
      </c>
      <c r="AS51" s="28">
        <f t="shared" si="3"/>
        <v>0</v>
      </c>
      <c r="AT51" s="28">
        <f t="shared" si="4"/>
        <v>0</v>
      </c>
      <c r="AU51" s="28">
        <f>SUM(AR51:AT51)</f>
        <v>0</v>
      </c>
    </row>
    <row r="52" spans="1:47" ht="17.45" customHeight="1">
      <c r="B52" s="460" t="s">
        <v>185</v>
      </c>
      <c r="C52" s="460"/>
      <c r="D52" s="22" t="s">
        <v>33</v>
      </c>
      <c r="E52" s="22"/>
      <c r="F52" s="22"/>
      <c r="G52" s="22"/>
      <c r="H52" s="22"/>
      <c r="I52" s="22"/>
      <c r="J52" s="22"/>
      <c r="K52" s="22"/>
      <c r="L52" s="22"/>
      <c r="M52" s="22"/>
      <c r="R52" s="323" t="s">
        <v>6434</v>
      </c>
      <c r="S52" s="324"/>
      <c r="T52" s="325"/>
      <c r="X52" s="323" t="s">
        <v>6434</v>
      </c>
      <c r="Y52" s="324"/>
      <c r="Z52" s="325"/>
      <c r="AA52" s="323" t="s">
        <v>6434</v>
      </c>
      <c r="AB52" s="324"/>
      <c r="AC52" s="325"/>
      <c r="AD52" s="323" t="s">
        <v>6434</v>
      </c>
      <c r="AE52" s="324"/>
      <c r="AF52" s="325"/>
      <c r="AG52" s="362" t="str">
        <f t="shared" si="0"/>
        <v>ＯＫ</v>
      </c>
      <c r="AH52" s="351"/>
      <c r="AI52" s="351"/>
      <c r="AP52" s="28">
        <f t="shared" si="1"/>
        <v>0</v>
      </c>
      <c r="AR52" s="28">
        <f t="shared" si="2"/>
        <v>0</v>
      </c>
      <c r="AS52" s="28">
        <f t="shared" si="3"/>
        <v>0</v>
      </c>
      <c r="AT52" s="28">
        <f t="shared" si="4"/>
        <v>0</v>
      </c>
      <c r="AU52" s="28">
        <f t="shared" si="5"/>
        <v>0</v>
      </c>
    </row>
    <row r="53" spans="1:47" ht="17.45" customHeight="1">
      <c r="B53" s="460" t="s">
        <v>186</v>
      </c>
      <c r="C53" s="460"/>
      <c r="D53" s="22" t="s">
        <v>6838</v>
      </c>
      <c r="E53" s="22"/>
      <c r="F53" s="22"/>
      <c r="G53" s="22"/>
      <c r="H53" s="22"/>
      <c r="I53" s="22"/>
      <c r="J53" s="22"/>
      <c r="K53" s="22"/>
      <c r="L53" s="22"/>
      <c r="M53" s="22"/>
      <c r="R53" s="323" t="s">
        <v>6434</v>
      </c>
      <c r="S53" s="324"/>
      <c r="T53" s="325"/>
      <c r="X53" s="323" t="s">
        <v>6434</v>
      </c>
      <c r="Y53" s="324"/>
      <c r="Z53" s="325"/>
      <c r="AA53" s="323" t="s">
        <v>6434</v>
      </c>
      <c r="AB53" s="324"/>
      <c r="AC53" s="325"/>
      <c r="AD53" s="323" t="s">
        <v>6434</v>
      </c>
      <c r="AE53" s="324"/>
      <c r="AF53" s="325"/>
      <c r="AG53" s="362" t="str">
        <f t="shared" si="0"/>
        <v>ＯＫ</v>
      </c>
      <c r="AH53" s="351"/>
      <c r="AI53" s="351"/>
      <c r="AP53" s="28">
        <f t="shared" si="1"/>
        <v>0</v>
      </c>
      <c r="AR53" s="28">
        <f t="shared" si="2"/>
        <v>0</v>
      </c>
      <c r="AS53" s="28">
        <f t="shared" si="3"/>
        <v>0</v>
      </c>
      <c r="AT53" s="28">
        <f t="shared" si="4"/>
        <v>0</v>
      </c>
      <c r="AU53" s="28">
        <f t="shared" si="5"/>
        <v>0</v>
      </c>
    </row>
    <row r="54" spans="1:47" ht="17.45" customHeight="1">
      <c r="B54" s="460" t="s">
        <v>187</v>
      </c>
      <c r="C54" s="460"/>
      <c r="D54" s="22" t="s">
        <v>6839</v>
      </c>
      <c r="E54" s="22"/>
      <c r="F54" s="22"/>
      <c r="G54" s="22"/>
      <c r="H54" s="22"/>
      <c r="I54" s="22"/>
      <c r="J54" s="22"/>
      <c r="K54" s="22"/>
      <c r="L54" s="22"/>
      <c r="M54" s="22"/>
      <c r="R54" s="323" t="s">
        <v>6434</v>
      </c>
      <c r="S54" s="324"/>
      <c r="T54" s="325"/>
      <c r="X54" s="323" t="s">
        <v>6434</v>
      </c>
      <c r="Y54" s="324"/>
      <c r="Z54" s="325"/>
      <c r="AA54" s="323" t="s">
        <v>6434</v>
      </c>
      <c r="AB54" s="324"/>
      <c r="AC54" s="325"/>
      <c r="AD54" s="323" t="s">
        <v>6434</v>
      </c>
      <c r="AE54" s="324"/>
      <c r="AF54" s="325"/>
      <c r="AG54" s="362" t="str">
        <f t="shared" si="0"/>
        <v>ＯＫ</v>
      </c>
      <c r="AH54" s="351"/>
      <c r="AI54" s="351"/>
      <c r="AP54" s="28">
        <f t="shared" si="1"/>
        <v>0</v>
      </c>
      <c r="AR54" s="28">
        <f t="shared" si="2"/>
        <v>0</v>
      </c>
      <c r="AS54" s="28">
        <f t="shared" si="3"/>
        <v>0</v>
      </c>
      <c r="AT54" s="28">
        <f t="shared" si="4"/>
        <v>0</v>
      </c>
      <c r="AU54" s="28">
        <f t="shared" si="5"/>
        <v>0</v>
      </c>
    </row>
    <row r="55" spans="1:47" ht="17.45" customHeight="1">
      <c r="B55" s="460" t="s">
        <v>188</v>
      </c>
      <c r="C55" s="460"/>
      <c r="D55" s="22" t="s">
        <v>6840</v>
      </c>
      <c r="E55" s="22"/>
      <c r="F55" s="22"/>
      <c r="G55" s="22"/>
      <c r="H55" s="22"/>
      <c r="I55" s="22"/>
      <c r="J55" s="22"/>
      <c r="K55" s="22"/>
      <c r="L55" s="22"/>
      <c r="M55" s="22"/>
      <c r="R55" s="323" t="s">
        <v>6434</v>
      </c>
      <c r="S55" s="324"/>
      <c r="T55" s="325"/>
      <c r="X55" s="323" t="s">
        <v>6434</v>
      </c>
      <c r="Y55" s="324"/>
      <c r="Z55" s="325"/>
      <c r="AA55" s="323" t="s">
        <v>6434</v>
      </c>
      <c r="AB55" s="324"/>
      <c r="AC55" s="325"/>
      <c r="AD55" s="323" t="s">
        <v>6434</v>
      </c>
      <c r="AE55" s="324"/>
      <c r="AF55" s="325"/>
      <c r="AG55" s="362" t="str">
        <f>IF(AP55=AU55,"ＯＫ","ＮＧ")</f>
        <v>ＯＫ</v>
      </c>
      <c r="AH55" s="351"/>
      <c r="AI55" s="351"/>
      <c r="AP55" s="28">
        <f>IF(R55="●",1,0)</f>
        <v>0</v>
      </c>
      <c r="AR55" s="28">
        <f t="shared" si="2"/>
        <v>0</v>
      </c>
      <c r="AS55" s="28">
        <f t="shared" si="3"/>
        <v>0</v>
      </c>
      <c r="AT55" s="28">
        <f t="shared" si="4"/>
        <v>0</v>
      </c>
      <c r="AU55" s="28">
        <f>SUM(AR55:AT55)</f>
        <v>0</v>
      </c>
    </row>
    <row r="56" spans="1:47" ht="17.45" customHeight="1">
      <c r="B56" s="460" t="s">
        <v>189</v>
      </c>
      <c r="C56" s="460"/>
      <c r="D56" s="22" t="s">
        <v>54</v>
      </c>
      <c r="E56" s="22"/>
      <c r="F56" s="22"/>
      <c r="G56" s="22"/>
      <c r="H56" s="22"/>
      <c r="I56" s="22"/>
      <c r="J56" s="22"/>
      <c r="K56" s="22"/>
      <c r="L56" s="22"/>
      <c r="M56" s="22"/>
      <c r="R56" s="323" t="s">
        <v>7320</v>
      </c>
      <c r="S56" s="324"/>
      <c r="T56" s="325"/>
      <c r="Y56" s="215"/>
      <c r="Z56" s="215"/>
      <c r="AA56" s="215"/>
      <c r="AB56" s="215"/>
      <c r="AC56" s="215"/>
      <c r="AD56" s="215"/>
      <c r="AE56" s="215"/>
      <c r="AF56" s="215"/>
      <c r="AG56" s="351" t="str">
        <f>IF(AND(AP56=1,AU56&gt;0),"ＮＧ","ＯＫ")</f>
        <v>ＯＫ</v>
      </c>
      <c r="AH56" s="351"/>
      <c r="AI56" s="351"/>
      <c r="AJ56" s="215"/>
      <c r="AP56" s="28">
        <f>IF(R56="●",1,0)</f>
        <v>1</v>
      </c>
      <c r="AU56" s="28">
        <f>SUM(AP49:AP55)</f>
        <v>0</v>
      </c>
    </row>
    <row r="57" spans="1:47" ht="26.1" customHeight="1">
      <c r="B57" s="36"/>
      <c r="C57" s="36"/>
      <c r="D57" s="22"/>
      <c r="E57" s="22"/>
      <c r="F57" s="22"/>
      <c r="G57" s="22"/>
      <c r="H57" s="22"/>
      <c r="I57" s="22"/>
      <c r="J57" s="22"/>
      <c r="K57" s="22"/>
      <c r="L57" s="22"/>
      <c r="M57" s="22"/>
      <c r="Q57" s="22"/>
      <c r="R57" s="353" t="s">
        <v>7315</v>
      </c>
      <c r="S57" s="353"/>
      <c r="T57" s="353"/>
      <c r="U57" s="353"/>
      <c r="V57" s="353"/>
      <c r="W57" s="353"/>
      <c r="X57" s="353"/>
      <c r="Y57" s="353"/>
      <c r="Z57" s="353"/>
      <c r="AA57" s="353"/>
      <c r="AB57" s="353"/>
      <c r="AC57" s="353"/>
      <c r="AD57" s="353"/>
      <c r="AE57" s="353"/>
      <c r="AF57" s="353"/>
      <c r="AG57" s="353"/>
      <c r="AH57" s="353"/>
      <c r="AI57" s="353"/>
      <c r="AJ57" s="215"/>
    </row>
    <row r="58" spans="1:47" ht="26.1" customHeight="1">
      <c r="B58" s="216"/>
      <c r="C58" s="216"/>
      <c r="Q58" s="22"/>
      <c r="R58" s="352" t="s">
        <v>7316</v>
      </c>
      <c r="S58" s="352"/>
      <c r="T58" s="352"/>
      <c r="U58" s="352"/>
      <c r="V58" s="352"/>
      <c r="W58" s="352"/>
      <c r="X58" s="352"/>
      <c r="Y58" s="352"/>
      <c r="Z58" s="352"/>
      <c r="AA58" s="352"/>
      <c r="AB58" s="352"/>
      <c r="AC58" s="352"/>
      <c r="AD58" s="352"/>
      <c r="AE58" s="352"/>
      <c r="AF58" s="352"/>
      <c r="AG58" s="352"/>
      <c r="AH58" s="352"/>
      <c r="AI58" s="352"/>
      <c r="AJ58" s="215"/>
    </row>
    <row r="59" spans="1:47" ht="12.95" customHeight="1">
      <c r="B59" s="216"/>
      <c r="C59" s="216"/>
      <c r="R59" s="353" t="s">
        <v>6516</v>
      </c>
      <c r="S59" s="353"/>
      <c r="T59" s="353"/>
      <c r="U59" s="353"/>
      <c r="V59" s="353"/>
      <c r="W59" s="353"/>
      <c r="X59" s="353"/>
      <c r="Y59" s="353"/>
      <c r="Z59" s="353"/>
      <c r="AA59" s="353"/>
      <c r="AB59" s="353"/>
      <c r="AC59" s="353"/>
      <c r="AD59" s="353"/>
      <c r="AE59" s="353"/>
      <c r="AF59" s="353"/>
      <c r="AG59" s="353"/>
      <c r="AH59" s="353"/>
      <c r="AI59" s="353"/>
      <c r="AJ59" s="215"/>
    </row>
    <row r="60" spans="1:47" ht="6.9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47">
      <c r="A61" s="22"/>
      <c r="B61" s="305" t="s">
        <v>208</v>
      </c>
      <c r="C61" s="305"/>
      <c r="D61" s="305"/>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22"/>
    </row>
    <row r="62" spans="1:47">
      <c r="A62" s="22"/>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22"/>
    </row>
    <row r="64" spans="1:47">
      <c r="B64" s="304" t="s">
        <v>6520</v>
      </c>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row>
    <row r="65" spans="2:35">
      <c r="B65" s="304"/>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row>
    <row r="66" spans="2:35" ht="12.95" customHeight="1">
      <c r="B66" s="21" t="s">
        <v>6527</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c r="B67" s="326"/>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9"/>
    </row>
    <row r="68" spans="2:35">
      <c r="B68" s="329"/>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1"/>
    </row>
    <row r="69" spans="2:35">
      <c r="B69" s="392"/>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1"/>
    </row>
    <row r="70" spans="2:35">
      <c r="B70" s="393"/>
      <c r="C70" s="394"/>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5"/>
    </row>
    <row r="72" spans="2:35">
      <c r="B72" s="21" t="s">
        <v>115</v>
      </c>
      <c r="S72" s="21" t="s">
        <v>55</v>
      </c>
      <c r="AG72" s="29"/>
    </row>
    <row r="73" spans="2:35">
      <c r="B73" s="378" t="s">
        <v>194</v>
      </c>
      <c r="C73" s="363"/>
      <c r="D73" s="363"/>
      <c r="E73" s="363"/>
      <c r="F73" s="400"/>
      <c r="G73" s="323" t="s">
        <v>6434</v>
      </c>
      <c r="H73" s="309"/>
      <c r="I73" s="310"/>
      <c r="S73" s="311"/>
      <c r="T73" s="312"/>
      <c r="U73" s="313"/>
      <c r="V73" s="308"/>
      <c r="W73" s="335"/>
      <c r="X73" s="336"/>
      <c r="Y73" s="302" t="s">
        <v>196</v>
      </c>
      <c r="Z73" s="303"/>
      <c r="AG73" s="29"/>
      <c r="AH73" s="21"/>
      <c r="AI73" s="21"/>
    </row>
    <row r="74" spans="2:35">
      <c r="B74" s="378" t="s">
        <v>195</v>
      </c>
      <c r="C74" s="363"/>
      <c r="D74" s="363"/>
      <c r="E74" s="363"/>
      <c r="F74" s="400"/>
      <c r="G74" s="308" t="s">
        <v>6434</v>
      </c>
      <c r="H74" s="309"/>
      <c r="I74" s="310"/>
      <c r="S74" s="59"/>
      <c r="T74" s="59"/>
      <c r="U74" s="59"/>
      <c r="V74" s="308"/>
      <c r="W74" s="335"/>
      <c r="X74" s="336"/>
      <c r="Y74" s="302" t="s">
        <v>197</v>
      </c>
      <c r="Z74" s="303"/>
      <c r="AG74" s="29"/>
    </row>
    <row r="75" spans="2:35" ht="12.95" customHeight="1">
      <c r="S75" s="36"/>
      <c r="T75" s="36"/>
      <c r="U75" s="36"/>
      <c r="V75" s="308"/>
      <c r="W75" s="335"/>
      <c r="X75" s="336"/>
      <c r="Y75" s="302" t="s">
        <v>198</v>
      </c>
      <c r="Z75" s="303"/>
      <c r="AG75" s="22"/>
    </row>
    <row r="76" spans="2:35" ht="12.95" customHeight="1">
      <c r="AG76" s="29"/>
    </row>
    <row r="77" spans="2:35" s="22" customFormat="1">
      <c r="B77" s="379" t="s">
        <v>6528</v>
      </c>
      <c r="C77" s="484"/>
      <c r="D77" s="484"/>
      <c r="E77" s="484"/>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84"/>
      <c r="AD77" s="484"/>
      <c r="AE77" s="484"/>
      <c r="AF77" s="484"/>
      <c r="AG77" s="484"/>
      <c r="AH77" s="484"/>
      <c r="AI77" s="484"/>
    </row>
    <row r="78" spans="2:35" s="22" customFormat="1">
      <c r="B78" s="484"/>
      <c r="C78" s="484"/>
      <c r="D78" s="484"/>
      <c r="E78" s="484"/>
      <c r="F78" s="484"/>
      <c r="G78" s="484"/>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4"/>
    </row>
    <row r="79" spans="2:35" s="22" customFormat="1" ht="12.95" customHeight="1">
      <c r="B79" s="396" t="s">
        <v>6448</v>
      </c>
      <c r="C79" s="396"/>
      <c r="D79" s="396"/>
      <c r="E79" s="396"/>
      <c r="F79" s="396"/>
      <c r="G79" s="396"/>
      <c r="H79" s="396"/>
      <c r="I79" s="396"/>
      <c r="J79" s="396"/>
      <c r="K79" s="396"/>
      <c r="L79" s="396"/>
      <c r="M79" s="396"/>
      <c r="N79" s="397"/>
      <c r="O79" s="308" t="s">
        <v>6434</v>
      </c>
      <c r="P79" s="309"/>
      <c r="Q79" s="310"/>
      <c r="T79" s="398" t="s">
        <v>6836</v>
      </c>
      <c r="U79" s="398"/>
      <c r="V79" s="398"/>
      <c r="W79" s="398"/>
      <c r="X79" s="398"/>
      <c r="Y79" s="398"/>
      <c r="Z79" s="398"/>
      <c r="AA79" s="398"/>
      <c r="AB79" s="398"/>
      <c r="AC79" s="398"/>
      <c r="AD79" s="398"/>
      <c r="AE79" s="398"/>
      <c r="AF79" s="399"/>
      <c r="AG79" s="308" t="s">
        <v>6434</v>
      </c>
      <c r="AH79" s="309"/>
      <c r="AI79" s="310"/>
    </row>
    <row r="80" spans="2:35" s="22" customFormat="1" ht="12.95" customHeight="1">
      <c r="B80" s="396" t="s">
        <v>6464</v>
      </c>
      <c r="C80" s="396"/>
      <c r="D80" s="396"/>
      <c r="E80" s="396"/>
      <c r="F80" s="396"/>
      <c r="G80" s="396"/>
      <c r="H80" s="396"/>
      <c r="I80" s="396"/>
      <c r="J80" s="396"/>
      <c r="K80" s="396"/>
      <c r="L80" s="396"/>
      <c r="M80" s="396"/>
      <c r="N80" s="397"/>
      <c r="O80" s="308" t="s">
        <v>6434</v>
      </c>
      <c r="P80" s="309"/>
      <c r="Q80" s="310"/>
      <c r="T80" s="398" t="s">
        <v>6484</v>
      </c>
      <c r="U80" s="398"/>
      <c r="V80" s="398"/>
      <c r="W80" s="398"/>
      <c r="X80" s="398"/>
      <c r="Y80" s="398"/>
      <c r="Z80" s="398"/>
      <c r="AA80" s="398"/>
      <c r="AB80" s="398"/>
      <c r="AC80" s="398"/>
      <c r="AD80" s="398"/>
      <c r="AE80" s="398"/>
      <c r="AF80" s="399"/>
      <c r="AG80" s="308" t="s">
        <v>6434</v>
      </c>
      <c r="AH80" s="309"/>
      <c r="AI80" s="310"/>
    </row>
    <row r="81" spans="1:35" s="22" customFormat="1" ht="12.95" customHeight="1">
      <c r="B81" s="485" t="s">
        <v>6849</v>
      </c>
      <c r="C81" s="396"/>
      <c r="D81" s="396"/>
      <c r="E81" s="396"/>
      <c r="F81" s="396"/>
      <c r="G81" s="396"/>
      <c r="H81" s="396"/>
      <c r="I81" s="396"/>
      <c r="J81" s="396"/>
      <c r="K81" s="396"/>
      <c r="L81" s="396"/>
      <c r="M81" s="396"/>
      <c r="N81" s="397"/>
      <c r="O81" s="308" t="s">
        <v>6434</v>
      </c>
      <c r="P81" s="309"/>
      <c r="Q81" s="310"/>
      <c r="U81" s="212" t="s">
        <v>6540</v>
      </c>
      <c r="V81" s="56"/>
      <c r="W81" s="56"/>
      <c r="X81" s="56"/>
      <c r="Y81" s="56"/>
      <c r="Z81" s="56"/>
      <c r="AA81" s="56"/>
      <c r="AB81" s="56"/>
      <c r="AC81" s="56"/>
      <c r="AD81" s="56"/>
      <c r="AE81" s="56"/>
      <c r="AF81" s="56"/>
      <c r="AG81" s="217"/>
      <c r="AH81" s="212"/>
      <c r="AI81" s="217"/>
    </row>
    <row r="82" spans="1:35" s="22" customFormat="1" ht="12.95" customHeight="1">
      <c r="B82" s="396" t="s">
        <v>6427</v>
      </c>
      <c r="C82" s="396"/>
      <c r="D82" s="396"/>
      <c r="E82" s="396"/>
      <c r="F82" s="396"/>
      <c r="G82" s="396"/>
      <c r="H82" s="396"/>
      <c r="I82" s="396"/>
      <c r="J82" s="396"/>
      <c r="K82" s="396"/>
      <c r="L82" s="396"/>
      <c r="M82" s="396"/>
      <c r="N82" s="397"/>
      <c r="O82" s="308" t="s">
        <v>6434</v>
      </c>
      <c r="P82" s="309"/>
      <c r="Q82" s="310"/>
      <c r="T82" s="212"/>
      <c r="U82" s="409"/>
      <c r="V82" s="410"/>
      <c r="W82" s="410"/>
      <c r="X82" s="410"/>
      <c r="Y82" s="410"/>
      <c r="Z82" s="410"/>
      <c r="AA82" s="410"/>
      <c r="AB82" s="410"/>
      <c r="AC82" s="410"/>
      <c r="AD82" s="410"/>
      <c r="AE82" s="410"/>
      <c r="AF82" s="410"/>
      <c r="AG82" s="410"/>
      <c r="AH82" s="410"/>
      <c r="AI82" s="411"/>
    </row>
    <row r="83" spans="1:35" ht="12.95" customHeight="1">
      <c r="A83" s="22"/>
      <c r="B83" s="22"/>
      <c r="C83" s="22"/>
      <c r="D83" s="22"/>
      <c r="E83" s="22"/>
      <c r="F83" s="22"/>
      <c r="G83" s="22"/>
      <c r="H83" s="22"/>
      <c r="I83" s="22"/>
      <c r="J83" s="22"/>
      <c r="K83" s="22"/>
      <c r="L83" s="22"/>
      <c r="M83" s="22"/>
      <c r="N83" s="22"/>
      <c r="O83" s="22"/>
      <c r="P83" s="22"/>
      <c r="Q83" s="22"/>
      <c r="R83" s="22"/>
      <c r="S83" s="22"/>
      <c r="T83" s="212"/>
      <c r="U83" s="22"/>
      <c r="V83" s="22"/>
      <c r="W83" s="22"/>
      <c r="X83" s="22"/>
      <c r="Y83" s="22"/>
      <c r="Z83" s="22"/>
      <c r="AA83" s="22"/>
      <c r="AB83" s="22"/>
      <c r="AC83" s="22"/>
      <c r="AD83" s="22"/>
      <c r="AE83" s="22"/>
      <c r="AF83" s="22"/>
      <c r="AG83" s="22"/>
      <c r="AH83" s="22"/>
      <c r="AI83" s="22"/>
    </row>
    <row r="84" spans="1:35">
      <c r="A84" s="22"/>
      <c r="B84" s="21" t="s">
        <v>6802</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c r="A85" s="22"/>
      <c r="B85" s="21" t="s">
        <v>6488</v>
      </c>
      <c r="C85" s="22"/>
      <c r="D85" s="22"/>
      <c r="E85" s="311"/>
      <c r="F85" s="312"/>
      <c r="G85" s="312"/>
      <c r="H85" s="313"/>
      <c r="I85" s="21" t="s">
        <v>6489</v>
      </c>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c r="A86" s="22"/>
      <c r="B86" s="21" t="s">
        <v>6490</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c r="A87" s="22"/>
      <c r="B87" s="314"/>
      <c r="C87" s="315"/>
      <c r="D87" s="315"/>
      <c r="E87" s="315"/>
      <c r="F87" s="315"/>
      <c r="G87" s="315"/>
      <c r="H87" s="315"/>
      <c r="I87" s="315"/>
      <c r="J87" s="315"/>
      <c r="K87" s="315"/>
      <c r="L87" s="315"/>
      <c r="M87" s="315"/>
      <c r="N87" s="315"/>
      <c r="O87" s="315"/>
      <c r="P87" s="315"/>
      <c r="Q87" s="315"/>
      <c r="R87" s="316"/>
      <c r="S87" s="22"/>
      <c r="T87" s="22"/>
      <c r="U87" s="22"/>
      <c r="V87" s="22"/>
      <c r="W87" s="22"/>
      <c r="X87" s="22"/>
      <c r="Y87" s="22"/>
      <c r="Z87" s="22"/>
      <c r="AA87" s="22"/>
      <c r="AB87" s="22"/>
      <c r="AC87" s="22"/>
      <c r="AD87" s="22"/>
      <c r="AE87" s="22"/>
      <c r="AF87" s="22"/>
      <c r="AG87" s="22"/>
      <c r="AH87" s="22"/>
      <c r="AI87" s="22"/>
    </row>
    <row r="88" spans="1:35">
      <c r="A88" s="22"/>
      <c r="B88" s="317"/>
      <c r="C88" s="318"/>
      <c r="D88" s="318"/>
      <c r="E88" s="318"/>
      <c r="F88" s="318"/>
      <c r="G88" s="318"/>
      <c r="H88" s="318"/>
      <c r="I88" s="318"/>
      <c r="J88" s="318"/>
      <c r="K88" s="318"/>
      <c r="L88" s="318"/>
      <c r="M88" s="318"/>
      <c r="N88" s="318"/>
      <c r="O88" s="318"/>
      <c r="P88" s="318"/>
      <c r="Q88" s="318"/>
      <c r="R88" s="319"/>
      <c r="S88" s="22"/>
      <c r="T88" s="22"/>
      <c r="U88" s="22"/>
      <c r="V88" s="22"/>
      <c r="W88" s="22"/>
      <c r="X88" s="22"/>
      <c r="Y88" s="22"/>
      <c r="Z88" s="22"/>
      <c r="AA88" s="22"/>
      <c r="AB88" s="22"/>
      <c r="AC88" s="22"/>
      <c r="AD88" s="22"/>
      <c r="AE88" s="22"/>
      <c r="AF88" s="22"/>
      <c r="AG88" s="22"/>
      <c r="AH88" s="22"/>
      <c r="AI88" s="22"/>
    </row>
    <row r="89" spans="1:35">
      <c r="A89" s="22"/>
      <c r="B89" s="317"/>
      <c r="C89" s="318"/>
      <c r="D89" s="318"/>
      <c r="E89" s="318"/>
      <c r="F89" s="318"/>
      <c r="G89" s="318"/>
      <c r="H89" s="318"/>
      <c r="I89" s="318"/>
      <c r="J89" s="318"/>
      <c r="K89" s="318"/>
      <c r="L89" s="318"/>
      <c r="M89" s="318"/>
      <c r="N89" s="318"/>
      <c r="O89" s="318"/>
      <c r="P89" s="318"/>
      <c r="Q89" s="318"/>
      <c r="R89" s="319"/>
      <c r="S89" s="22"/>
      <c r="T89" s="22"/>
      <c r="U89" s="22"/>
      <c r="V89" s="22"/>
      <c r="W89" s="22"/>
      <c r="X89" s="22"/>
      <c r="Y89" s="22"/>
      <c r="Z89" s="22"/>
      <c r="AA89" s="22"/>
      <c r="AB89" s="22"/>
      <c r="AC89" s="22"/>
      <c r="AD89" s="22"/>
      <c r="AE89" s="22"/>
      <c r="AF89" s="22"/>
      <c r="AG89" s="22"/>
      <c r="AH89" s="22"/>
      <c r="AI89" s="22"/>
    </row>
    <row r="90" spans="1:35">
      <c r="A90" s="22"/>
      <c r="B90" s="320"/>
      <c r="C90" s="321"/>
      <c r="D90" s="321"/>
      <c r="E90" s="321"/>
      <c r="F90" s="321"/>
      <c r="G90" s="321"/>
      <c r="H90" s="321"/>
      <c r="I90" s="321"/>
      <c r="J90" s="321"/>
      <c r="K90" s="321"/>
      <c r="L90" s="321"/>
      <c r="M90" s="321"/>
      <c r="N90" s="321"/>
      <c r="O90" s="321"/>
      <c r="P90" s="321"/>
      <c r="Q90" s="321"/>
      <c r="R90" s="322"/>
      <c r="S90" s="22"/>
      <c r="T90" s="22"/>
      <c r="U90" s="22"/>
      <c r="V90" s="22"/>
      <c r="W90" s="22"/>
      <c r="X90" s="22"/>
      <c r="Y90" s="22"/>
      <c r="Z90" s="22"/>
      <c r="AA90" s="22"/>
      <c r="AB90" s="22"/>
      <c r="AC90" s="22"/>
      <c r="AD90" s="22"/>
      <c r="AE90" s="22"/>
      <c r="AF90" s="22"/>
      <c r="AG90" s="22"/>
      <c r="AH90" s="22"/>
      <c r="AI90" s="22"/>
    </row>
    <row r="95" spans="1:35">
      <c r="A95" s="22"/>
      <c r="B95" s="304" t="s">
        <v>6521</v>
      </c>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row>
    <row r="96" spans="1:35">
      <c r="A96" s="22"/>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row>
    <row r="97" spans="2:35">
      <c r="B97" s="21" t="s">
        <v>6529</v>
      </c>
    </row>
    <row r="98" spans="2:35">
      <c r="B98" s="326"/>
      <c r="C98" s="327"/>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8"/>
    </row>
    <row r="99" spans="2:35">
      <c r="B99" s="329"/>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1"/>
    </row>
    <row r="100" spans="2:35">
      <c r="B100" s="329"/>
      <c r="C100" s="330"/>
      <c r="D100" s="330"/>
      <c r="E100" s="330"/>
      <c r="F100" s="33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1"/>
    </row>
    <row r="101" spans="2:35">
      <c r="B101" s="332"/>
      <c r="C101" s="333"/>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333"/>
      <c r="Z101" s="333"/>
      <c r="AA101" s="333"/>
      <c r="AB101" s="333"/>
      <c r="AC101" s="333"/>
      <c r="AD101" s="333"/>
      <c r="AE101" s="333"/>
      <c r="AF101" s="333"/>
      <c r="AG101" s="333"/>
      <c r="AH101" s="333"/>
      <c r="AI101" s="334"/>
    </row>
    <row r="102" spans="2:35" ht="12.95" customHeight="1"/>
    <row r="103" spans="2:35">
      <c r="B103" s="21" t="s">
        <v>116</v>
      </c>
      <c r="S103" s="21" t="s">
        <v>6403</v>
      </c>
    </row>
    <row r="104" spans="2:35">
      <c r="B104" s="378" t="s">
        <v>194</v>
      </c>
      <c r="C104" s="363"/>
      <c r="D104" s="363"/>
      <c r="E104" s="363"/>
      <c r="F104" s="400"/>
      <c r="G104" s="323" t="s">
        <v>6434</v>
      </c>
      <c r="H104" s="309"/>
      <c r="I104" s="310"/>
      <c r="S104" s="311"/>
      <c r="T104" s="312"/>
      <c r="U104" s="313"/>
      <c r="V104" s="308"/>
      <c r="W104" s="335"/>
      <c r="X104" s="336"/>
      <c r="Y104" s="302" t="s">
        <v>196</v>
      </c>
      <c r="Z104" s="303"/>
      <c r="AI104" s="21"/>
    </row>
    <row r="105" spans="2:35">
      <c r="B105" s="378" t="s">
        <v>195</v>
      </c>
      <c r="C105" s="363"/>
      <c r="D105" s="363"/>
      <c r="E105" s="363"/>
      <c r="F105" s="400"/>
      <c r="G105" s="308" t="s">
        <v>6434</v>
      </c>
      <c r="H105" s="309"/>
      <c r="I105" s="310"/>
      <c r="S105" s="23"/>
      <c r="T105" s="23"/>
      <c r="U105" s="23"/>
      <c r="V105" s="308" t="s">
        <v>6434</v>
      </c>
      <c r="W105" s="335"/>
      <c r="X105" s="336"/>
      <c r="Y105" s="302" t="s">
        <v>197</v>
      </c>
      <c r="Z105" s="303"/>
    </row>
    <row r="106" spans="2:35">
      <c r="S106" s="22"/>
      <c r="T106" s="22"/>
      <c r="U106" s="22"/>
      <c r="V106" s="308" t="s">
        <v>6434</v>
      </c>
      <c r="W106" s="335"/>
      <c r="X106" s="336"/>
      <c r="Y106" s="302" t="s">
        <v>198</v>
      </c>
      <c r="Z106" s="303"/>
    </row>
    <row r="107" spans="2:35" ht="12.95" customHeight="1">
      <c r="AC107" s="29"/>
      <c r="AD107" s="29"/>
      <c r="AE107" s="29"/>
      <c r="AF107" s="29"/>
      <c r="AG107" s="29"/>
    </row>
    <row r="108" spans="2:35" s="22" customFormat="1">
      <c r="B108" s="379" t="s">
        <v>6530</v>
      </c>
      <c r="C108" s="484"/>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row>
    <row r="109" spans="2:35" s="22" customFormat="1">
      <c r="B109" s="484"/>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row>
    <row r="110" spans="2:35" s="22" customFormat="1" ht="12.95" customHeight="1">
      <c r="B110" s="396" t="s">
        <v>6448</v>
      </c>
      <c r="C110" s="396"/>
      <c r="D110" s="396"/>
      <c r="E110" s="396"/>
      <c r="F110" s="396"/>
      <c r="G110" s="396"/>
      <c r="H110" s="396"/>
      <c r="I110" s="396"/>
      <c r="J110" s="396"/>
      <c r="K110" s="396"/>
      <c r="L110" s="396"/>
      <c r="M110" s="396"/>
      <c r="N110" s="397"/>
      <c r="O110" s="308" t="s">
        <v>6434</v>
      </c>
      <c r="P110" s="309"/>
      <c r="Q110" s="310"/>
      <c r="T110" s="398" t="s">
        <v>6836</v>
      </c>
      <c r="U110" s="398"/>
      <c r="V110" s="398"/>
      <c r="W110" s="398"/>
      <c r="X110" s="398"/>
      <c r="Y110" s="398"/>
      <c r="Z110" s="398"/>
      <c r="AA110" s="398"/>
      <c r="AB110" s="398"/>
      <c r="AC110" s="398"/>
      <c r="AD110" s="398"/>
      <c r="AE110" s="398"/>
      <c r="AF110" s="399"/>
      <c r="AG110" s="308" t="s">
        <v>6434</v>
      </c>
      <c r="AH110" s="309"/>
      <c r="AI110" s="310"/>
    </row>
    <row r="111" spans="2:35" s="22" customFormat="1" ht="12.95" customHeight="1">
      <c r="B111" s="396" t="s">
        <v>6464</v>
      </c>
      <c r="C111" s="396"/>
      <c r="D111" s="396"/>
      <c r="E111" s="396"/>
      <c r="F111" s="396"/>
      <c r="G111" s="396"/>
      <c r="H111" s="396"/>
      <c r="I111" s="396"/>
      <c r="J111" s="396"/>
      <c r="K111" s="396"/>
      <c r="L111" s="396"/>
      <c r="M111" s="396"/>
      <c r="N111" s="397"/>
      <c r="O111" s="308" t="s">
        <v>6434</v>
      </c>
      <c r="P111" s="309"/>
      <c r="Q111" s="310"/>
      <c r="T111" s="398" t="s">
        <v>6484</v>
      </c>
      <c r="U111" s="398"/>
      <c r="V111" s="398"/>
      <c r="W111" s="398"/>
      <c r="X111" s="398"/>
      <c r="Y111" s="398"/>
      <c r="Z111" s="398"/>
      <c r="AA111" s="398"/>
      <c r="AB111" s="398"/>
      <c r="AC111" s="398"/>
      <c r="AD111" s="398"/>
      <c r="AE111" s="398"/>
      <c r="AF111" s="399"/>
      <c r="AG111" s="308" t="s">
        <v>6434</v>
      </c>
      <c r="AH111" s="309"/>
      <c r="AI111" s="310"/>
    </row>
    <row r="112" spans="2:35" s="22" customFormat="1" ht="12.95" customHeight="1">
      <c r="B112" s="485" t="s">
        <v>6849</v>
      </c>
      <c r="C112" s="396"/>
      <c r="D112" s="396"/>
      <c r="E112" s="396"/>
      <c r="F112" s="396"/>
      <c r="G112" s="396"/>
      <c r="H112" s="396"/>
      <c r="I112" s="396"/>
      <c r="J112" s="396"/>
      <c r="K112" s="396"/>
      <c r="L112" s="396"/>
      <c r="M112" s="396"/>
      <c r="N112" s="397"/>
      <c r="O112" s="308" t="s">
        <v>6434</v>
      </c>
      <c r="P112" s="309"/>
      <c r="Q112" s="310"/>
      <c r="U112" s="212" t="s">
        <v>6540</v>
      </c>
      <c r="V112" s="56"/>
      <c r="W112" s="56"/>
      <c r="X112" s="56"/>
      <c r="Y112" s="56"/>
      <c r="Z112" s="56"/>
      <c r="AA112" s="56"/>
      <c r="AB112" s="56"/>
      <c r="AC112" s="56"/>
      <c r="AD112" s="56"/>
      <c r="AE112" s="56"/>
      <c r="AF112" s="56"/>
      <c r="AG112" s="217"/>
      <c r="AH112" s="212"/>
      <c r="AI112" s="217"/>
    </row>
    <row r="113" spans="2:35" s="22" customFormat="1" ht="12.95" customHeight="1">
      <c r="B113" s="396" t="s">
        <v>6427</v>
      </c>
      <c r="C113" s="396"/>
      <c r="D113" s="396"/>
      <c r="E113" s="396"/>
      <c r="F113" s="396"/>
      <c r="G113" s="396"/>
      <c r="H113" s="396"/>
      <c r="I113" s="396"/>
      <c r="J113" s="396"/>
      <c r="K113" s="396"/>
      <c r="L113" s="396"/>
      <c r="M113" s="396"/>
      <c r="N113" s="397"/>
      <c r="O113" s="308" t="s">
        <v>6434</v>
      </c>
      <c r="P113" s="309"/>
      <c r="Q113" s="310"/>
      <c r="T113" s="212"/>
      <c r="U113" s="409"/>
      <c r="V113" s="410"/>
      <c r="W113" s="410"/>
      <c r="X113" s="410"/>
      <c r="Y113" s="410"/>
      <c r="Z113" s="410"/>
      <c r="AA113" s="410"/>
      <c r="AB113" s="410"/>
      <c r="AC113" s="410"/>
      <c r="AD113" s="410"/>
      <c r="AE113" s="410"/>
      <c r="AF113" s="410"/>
      <c r="AG113" s="410"/>
      <c r="AH113" s="410"/>
      <c r="AI113" s="411"/>
    </row>
    <row r="114" spans="2:35" ht="12.95" customHeight="1">
      <c r="B114" s="22"/>
      <c r="C114" s="22"/>
      <c r="D114" s="22"/>
      <c r="E114" s="22"/>
      <c r="F114" s="22"/>
      <c r="G114" s="22"/>
      <c r="H114" s="22"/>
      <c r="I114" s="22"/>
      <c r="J114" s="22"/>
      <c r="K114" s="22"/>
      <c r="L114" s="22"/>
      <c r="M114" s="22"/>
      <c r="N114" s="22"/>
      <c r="O114" s="22"/>
      <c r="P114" s="22"/>
      <c r="Q114" s="22"/>
      <c r="R114" s="22"/>
    </row>
    <row r="115" spans="2:35">
      <c r="B115" s="21" t="s">
        <v>6803</v>
      </c>
      <c r="C115" s="22"/>
      <c r="D115" s="22"/>
      <c r="E115" s="22"/>
      <c r="F115" s="22"/>
      <c r="G115" s="22"/>
      <c r="H115" s="22"/>
      <c r="I115" s="22"/>
      <c r="J115" s="22"/>
      <c r="K115" s="22"/>
      <c r="L115" s="22"/>
      <c r="M115" s="22"/>
      <c r="N115" s="22"/>
      <c r="O115" s="22"/>
      <c r="P115" s="22"/>
      <c r="Q115" s="22"/>
      <c r="R115" s="22"/>
    </row>
    <row r="116" spans="2:35">
      <c r="B116" s="21" t="s">
        <v>6488</v>
      </c>
      <c r="C116" s="22"/>
      <c r="D116" s="22"/>
      <c r="E116" s="311"/>
      <c r="F116" s="312"/>
      <c r="G116" s="312"/>
      <c r="H116" s="313"/>
      <c r="I116" s="21" t="s">
        <v>6489</v>
      </c>
      <c r="J116" s="22"/>
      <c r="K116" s="22"/>
      <c r="L116" s="22"/>
      <c r="M116" s="22"/>
      <c r="N116" s="22"/>
      <c r="O116" s="22"/>
      <c r="P116" s="22"/>
      <c r="Q116" s="22"/>
      <c r="R116" s="22"/>
    </row>
    <row r="117" spans="2:35">
      <c r="B117" s="21" t="s">
        <v>6490</v>
      </c>
      <c r="C117" s="22"/>
      <c r="D117" s="22"/>
      <c r="E117" s="22"/>
      <c r="F117" s="22"/>
      <c r="G117" s="22"/>
      <c r="H117" s="22"/>
      <c r="I117" s="22"/>
      <c r="J117" s="22"/>
      <c r="K117" s="22"/>
      <c r="L117" s="22"/>
      <c r="M117" s="22"/>
      <c r="N117" s="22"/>
      <c r="O117" s="22"/>
      <c r="P117" s="22"/>
      <c r="Q117" s="22"/>
      <c r="R117" s="22"/>
    </row>
    <row r="118" spans="2:35">
      <c r="B118" s="314"/>
      <c r="C118" s="315"/>
      <c r="D118" s="315"/>
      <c r="E118" s="315"/>
      <c r="F118" s="315"/>
      <c r="G118" s="315"/>
      <c r="H118" s="315"/>
      <c r="I118" s="315"/>
      <c r="J118" s="315"/>
      <c r="K118" s="315"/>
      <c r="L118" s="315"/>
      <c r="M118" s="315"/>
      <c r="N118" s="315"/>
      <c r="O118" s="315"/>
      <c r="P118" s="315"/>
      <c r="Q118" s="315"/>
      <c r="R118" s="316"/>
    </row>
    <row r="119" spans="2:35">
      <c r="B119" s="317"/>
      <c r="C119" s="318"/>
      <c r="D119" s="318"/>
      <c r="E119" s="318"/>
      <c r="F119" s="318"/>
      <c r="G119" s="318"/>
      <c r="H119" s="318"/>
      <c r="I119" s="318"/>
      <c r="J119" s="318"/>
      <c r="K119" s="318"/>
      <c r="L119" s="318"/>
      <c r="M119" s="318"/>
      <c r="N119" s="318"/>
      <c r="O119" s="318"/>
      <c r="P119" s="318"/>
      <c r="Q119" s="318"/>
      <c r="R119" s="319"/>
    </row>
    <row r="120" spans="2:35">
      <c r="B120" s="317"/>
      <c r="C120" s="318"/>
      <c r="D120" s="318"/>
      <c r="E120" s="318"/>
      <c r="F120" s="318"/>
      <c r="G120" s="318"/>
      <c r="H120" s="318"/>
      <c r="I120" s="318"/>
      <c r="J120" s="318"/>
      <c r="K120" s="318"/>
      <c r="L120" s="318"/>
      <c r="M120" s="318"/>
      <c r="N120" s="318"/>
      <c r="O120" s="318"/>
      <c r="P120" s="318"/>
      <c r="Q120" s="318"/>
      <c r="R120" s="319"/>
    </row>
    <row r="121" spans="2:35">
      <c r="B121" s="320"/>
      <c r="C121" s="321"/>
      <c r="D121" s="321"/>
      <c r="E121" s="321"/>
      <c r="F121" s="321"/>
      <c r="G121" s="321"/>
      <c r="H121" s="321"/>
      <c r="I121" s="321"/>
      <c r="J121" s="321"/>
      <c r="K121" s="321"/>
      <c r="L121" s="321"/>
      <c r="M121" s="321"/>
      <c r="N121" s="321"/>
      <c r="O121" s="321"/>
      <c r="P121" s="321"/>
      <c r="Q121" s="321"/>
      <c r="R121" s="322"/>
    </row>
    <row r="126" spans="2:35">
      <c r="B126" s="304" t="s">
        <v>6522</v>
      </c>
      <c r="C126" s="304"/>
      <c r="D126" s="304"/>
      <c r="E126" s="304"/>
      <c r="F126" s="304"/>
      <c r="G126" s="304"/>
      <c r="H126" s="304"/>
      <c r="I126" s="304"/>
      <c r="J126" s="304"/>
      <c r="K126" s="304"/>
      <c r="L126" s="304"/>
      <c r="M126" s="304"/>
      <c r="N126" s="304"/>
      <c r="O126" s="304"/>
      <c r="P126" s="304"/>
      <c r="Q126" s="304"/>
      <c r="R126" s="304"/>
      <c r="S126" s="304"/>
      <c r="T126" s="304"/>
      <c r="U126" s="304"/>
      <c r="V126" s="304"/>
      <c r="W126" s="304"/>
      <c r="X126" s="304"/>
      <c r="Y126" s="304"/>
      <c r="Z126" s="304"/>
      <c r="AA126" s="304"/>
      <c r="AB126" s="304"/>
      <c r="AC126" s="304"/>
      <c r="AD126" s="304"/>
      <c r="AE126" s="304"/>
      <c r="AF126" s="304"/>
      <c r="AG126" s="304"/>
      <c r="AH126" s="304"/>
      <c r="AI126" s="304"/>
    </row>
    <row r="127" spans="2:35">
      <c r="B127" s="304"/>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04"/>
      <c r="AB127" s="304"/>
      <c r="AC127" s="304"/>
      <c r="AD127" s="304"/>
      <c r="AE127" s="304"/>
      <c r="AF127" s="304"/>
      <c r="AG127" s="304"/>
      <c r="AH127" s="304"/>
      <c r="AI127" s="304"/>
    </row>
    <row r="128" spans="2:35" ht="18" customHeight="1">
      <c r="B128" s="21" t="s">
        <v>6531</v>
      </c>
    </row>
    <row r="129" spans="1:36">
      <c r="B129" s="326"/>
      <c r="C129" s="388"/>
      <c r="D129" s="388"/>
      <c r="E129" s="388"/>
      <c r="F129" s="388"/>
      <c r="G129" s="388"/>
      <c r="H129" s="388"/>
      <c r="I129" s="388"/>
      <c r="J129" s="388"/>
      <c r="K129" s="388"/>
      <c r="L129" s="388"/>
      <c r="M129" s="388"/>
      <c r="N129" s="388"/>
      <c r="O129" s="388"/>
      <c r="P129" s="388"/>
      <c r="Q129" s="388"/>
      <c r="R129" s="388"/>
      <c r="S129" s="388"/>
      <c r="T129" s="388"/>
      <c r="U129" s="388"/>
      <c r="V129" s="388"/>
      <c r="W129" s="388"/>
      <c r="X129" s="388"/>
      <c r="Y129" s="388"/>
      <c r="Z129" s="388"/>
      <c r="AA129" s="388"/>
      <c r="AB129" s="388"/>
      <c r="AC129" s="388"/>
      <c r="AD129" s="388"/>
      <c r="AE129" s="388"/>
      <c r="AF129" s="388"/>
      <c r="AG129" s="388"/>
      <c r="AH129" s="388"/>
      <c r="AI129" s="389"/>
    </row>
    <row r="130" spans="1:36">
      <c r="B130" s="392"/>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1"/>
    </row>
    <row r="131" spans="1:36" ht="10.5" customHeight="1">
      <c r="B131" s="393"/>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5"/>
    </row>
    <row r="132" spans="1:36" ht="12.6" customHeight="1"/>
    <row r="133" spans="1:36" ht="20.45" customHeight="1">
      <c r="B133" s="21" t="s">
        <v>199</v>
      </c>
    </row>
    <row r="134" spans="1:36">
      <c r="B134" s="326"/>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9"/>
    </row>
    <row r="135" spans="1:36">
      <c r="B135" s="392"/>
      <c r="C135" s="390"/>
      <c r="D135" s="390"/>
      <c r="E135" s="390"/>
      <c r="F135" s="390"/>
      <c r="G135" s="390"/>
      <c r="H135" s="390"/>
      <c r="I135" s="390"/>
      <c r="J135" s="390"/>
      <c r="K135" s="390"/>
      <c r="L135" s="390"/>
      <c r="M135" s="390"/>
      <c r="N135" s="390"/>
      <c r="O135" s="390"/>
      <c r="P135" s="390"/>
      <c r="Q135" s="390"/>
      <c r="R135" s="390"/>
      <c r="S135" s="390"/>
      <c r="T135" s="390"/>
      <c r="U135" s="390"/>
      <c r="V135" s="390"/>
      <c r="W135" s="390"/>
      <c r="X135" s="390"/>
      <c r="Y135" s="390"/>
      <c r="Z135" s="390"/>
      <c r="AA135" s="390"/>
      <c r="AB135" s="390"/>
      <c r="AC135" s="390"/>
      <c r="AD135" s="390"/>
      <c r="AE135" s="390"/>
      <c r="AF135" s="390"/>
      <c r="AG135" s="390"/>
      <c r="AH135" s="390"/>
      <c r="AI135" s="391"/>
    </row>
    <row r="136" spans="1:36" ht="12.95" customHeight="1">
      <c r="B136" s="393"/>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5"/>
    </row>
    <row r="137" spans="1:36" ht="12.95" customHeight="1">
      <c r="B137" s="216"/>
      <c r="C137" s="216"/>
    </row>
    <row r="138" spans="1:36">
      <c r="A138" s="22"/>
      <c r="B138" s="305" t="s">
        <v>209</v>
      </c>
      <c r="C138" s="305"/>
      <c r="D138" s="305"/>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05"/>
      <c r="AA138" s="305"/>
      <c r="AB138" s="305"/>
      <c r="AC138" s="305"/>
      <c r="AD138" s="305"/>
      <c r="AE138" s="305"/>
      <c r="AF138" s="305"/>
      <c r="AG138" s="305"/>
      <c r="AH138" s="305"/>
      <c r="AI138" s="305"/>
      <c r="AJ138" s="22"/>
    </row>
    <row r="139" spans="1:36">
      <c r="A139" s="22"/>
      <c r="B139" s="305"/>
      <c r="C139" s="305"/>
      <c r="D139" s="305"/>
      <c r="E139" s="305"/>
      <c r="F139" s="305"/>
      <c r="G139" s="305"/>
      <c r="H139" s="305"/>
      <c r="I139" s="305"/>
      <c r="J139" s="305"/>
      <c r="K139" s="305"/>
      <c r="L139" s="305"/>
      <c r="M139" s="305"/>
      <c r="N139" s="305"/>
      <c r="O139" s="305"/>
      <c r="P139" s="305"/>
      <c r="Q139" s="305"/>
      <c r="R139" s="305"/>
      <c r="S139" s="305"/>
      <c r="T139" s="305"/>
      <c r="U139" s="305"/>
      <c r="V139" s="305"/>
      <c r="W139" s="305"/>
      <c r="X139" s="305"/>
      <c r="Y139" s="305"/>
      <c r="Z139" s="305"/>
      <c r="AA139" s="305"/>
      <c r="AB139" s="305"/>
      <c r="AC139" s="305"/>
      <c r="AD139" s="305"/>
      <c r="AE139" s="305"/>
      <c r="AF139" s="305"/>
      <c r="AG139" s="305"/>
      <c r="AH139" s="305"/>
      <c r="AI139" s="305"/>
      <c r="AJ139" s="22"/>
    </row>
    <row r="141" spans="1:36">
      <c r="B141" s="304" t="s">
        <v>6523</v>
      </c>
      <c r="C141" s="304"/>
      <c r="D141" s="304"/>
      <c r="E141" s="304"/>
      <c r="F141" s="304"/>
      <c r="G141" s="304"/>
      <c r="H141" s="304"/>
      <c r="I141" s="304"/>
      <c r="J141" s="304"/>
      <c r="K141" s="304"/>
      <c r="L141" s="304"/>
      <c r="M141" s="304"/>
      <c r="N141" s="304"/>
      <c r="O141" s="304"/>
      <c r="P141" s="304"/>
      <c r="Q141" s="304"/>
      <c r="R141" s="304"/>
      <c r="S141" s="304"/>
      <c r="T141" s="304"/>
      <c r="U141" s="304"/>
      <c r="V141" s="304"/>
      <c r="W141" s="304"/>
      <c r="X141" s="304"/>
      <c r="Y141" s="304"/>
      <c r="Z141" s="304"/>
      <c r="AA141" s="304"/>
      <c r="AB141" s="304"/>
      <c r="AC141" s="304"/>
      <c r="AD141" s="304"/>
      <c r="AE141" s="304"/>
      <c r="AF141" s="304"/>
      <c r="AG141" s="304"/>
      <c r="AH141" s="304"/>
      <c r="AI141" s="304"/>
    </row>
    <row r="142" spans="1:36">
      <c r="B142" s="304"/>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row>
    <row r="143" spans="1:36">
      <c r="B143" s="21" t="s">
        <v>6532</v>
      </c>
      <c r="C143" s="22"/>
    </row>
    <row r="144" spans="1:36">
      <c r="B144" s="326"/>
      <c r="C144" s="327"/>
      <c r="D144" s="327"/>
      <c r="E144" s="327"/>
      <c r="F144" s="327"/>
      <c r="G144" s="327"/>
      <c r="H144" s="327"/>
      <c r="I144" s="327"/>
      <c r="J144" s="327"/>
      <c r="K144" s="327"/>
      <c r="L144" s="327"/>
      <c r="M144" s="327"/>
      <c r="N144" s="327"/>
      <c r="O144" s="327"/>
      <c r="P144" s="327"/>
      <c r="Q144" s="327"/>
      <c r="R144" s="327"/>
      <c r="S144" s="327"/>
      <c r="T144" s="327"/>
      <c r="U144" s="327"/>
      <c r="V144" s="327"/>
      <c r="W144" s="327"/>
      <c r="X144" s="327"/>
      <c r="Y144" s="327"/>
      <c r="Z144" s="327"/>
      <c r="AA144" s="327"/>
      <c r="AB144" s="327"/>
      <c r="AC144" s="327"/>
      <c r="AD144" s="327"/>
      <c r="AE144" s="327"/>
      <c r="AF144" s="327"/>
      <c r="AG144" s="327"/>
      <c r="AH144" s="327"/>
      <c r="AI144" s="328"/>
    </row>
    <row r="145" spans="1:35">
      <c r="B145" s="329"/>
      <c r="C145" s="330"/>
      <c r="D145" s="330"/>
      <c r="E145" s="330"/>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1"/>
    </row>
    <row r="146" spans="1:35">
      <c r="B146" s="329"/>
      <c r="C146" s="330"/>
      <c r="D146" s="330"/>
      <c r="E146" s="330"/>
      <c r="F146" s="33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0"/>
      <c r="AG146" s="330"/>
      <c r="AH146" s="330"/>
      <c r="AI146" s="331"/>
    </row>
    <row r="147" spans="1:35">
      <c r="B147" s="332"/>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4"/>
    </row>
    <row r="149" spans="1:35">
      <c r="B149" s="21" t="s">
        <v>117</v>
      </c>
      <c r="S149" s="21" t="s">
        <v>56</v>
      </c>
    </row>
    <row r="150" spans="1:35">
      <c r="B150" s="378" t="s">
        <v>200</v>
      </c>
      <c r="C150" s="363"/>
      <c r="D150" s="363"/>
      <c r="E150" s="363"/>
      <c r="F150" s="363"/>
      <c r="G150" s="337"/>
      <c r="H150" s="337"/>
      <c r="I150" s="407"/>
      <c r="J150" s="323" t="s">
        <v>6434</v>
      </c>
      <c r="K150" s="324"/>
      <c r="L150" s="325"/>
      <c r="S150" s="311"/>
      <c r="T150" s="312"/>
      <c r="U150" s="313"/>
      <c r="V150" s="308"/>
      <c r="W150" s="335"/>
      <c r="X150" s="336"/>
      <c r="Y150" s="302" t="s">
        <v>196</v>
      </c>
      <c r="Z150" s="303"/>
      <c r="AH150" s="21"/>
      <c r="AI150" s="21"/>
    </row>
    <row r="151" spans="1:35">
      <c r="B151" s="378" t="s">
        <v>201</v>
      </c>
      <c r="C151" s="363"/>
      <c r="D151" s="363"/>
      <c r="E151" s="363"/>
      <c r="F151" s="363"/>
      <c r="G151" s="337"/>
      <c r="H151" s="337"/>
      <c r="I151" s="407"/>
      <c r="J151" s="323" t="s">
        <v>6434</v>
      </c>
      <c r="K151" s="324"/>
      <c r="L151" s="325"/>
      <c r="S151" s="23"/>
      <c r="T151" s="23"/>
      <c r="U151" s="23"/>
      <c r="V151" s="308" t="s">
        <v>6434</v>
      </c>
      <c r="W151" s="335"/>
      <c r="X151" s="336"/>
      <c r="Y151" s="302" t="s">
        <v>197</v>
      </c>
      <c r="Z151" s="303"/>
    </row>
    <row r="152" spans="1:35">
      <c r="S152" s="22"/>
      <c r="T152" s="22"/>
      <c r="U152" s="22"/>
      <c r="V152" s="308" t="s">
        <v>6434</v>
      </c>
      <c r="W152" s="335"/>
      <c r="X152" s="336"/>
      <c r="Y152" s="302" t="s">
        <v>198</v>
      </c>
      <c r="Z152" s="303"/>
    </row>
    <row r="153" spans="1:35">
      <c r="A153" s="22"/>
      <c r="B153" s="22"/>
      <c r="C153" s="22"/>
      <c r="D153" s="22"/>
      <c r="E153" s="22"/>
      <c r="F153" s="22"/>
      <c r="G153" s="22"/>
      <c r="H153" s="22"/>
      <c r="I153" s="22"/>
      <c r="J153" s="22"/>
      <c r="K153" s="22"/>
      <c r="L153" s="22"/>
      <c r="M153" s="22"/>
      <c r="N153" s="22"/>
      <c r="O153" s="22"/>
      <c r="P153" s="22"/>
      <c r="Q153" s="22"/>
      <c r="R153" s="22"/>
      <c r="S153" s="22"/>
      <c r="T153" s="22"/>
      <c r="U153" s="22"/>
      <c r="V153" s="45"/>
      <c r="W153" s="45"/>
      <c r="X153" s="45"/>
      <c r="Y153" s="57"/>
      <c r="Z153" s="218"/>
    </row>
    <row r="154" spans="1:35">
      <c r="A154" s="22"/>
      <c r="B154" s="21" t="s">
        <v>6804</v>
      </c>
      <c r="C154" s="22"/>
      <c r="D154" s="22"/>
      <c r="E154" s="22"/>
      <c r="F154" s="22"/>
      <c r="G154" s="22"/>
      <c r="H154" s="22"/>
      <c r="I154" s="22"/>
      <c r="J154" s="22"/>
      <c r="K154" s="22"/>
      <c r="L154" s="22"/>
      <c r="M154" s="22"/>
      <c r="N154" s="22"/>
      <c r="O154" s="22"/>
      <c r="P154" s="22"/>
      <c r="Q154" s="22"/>
      <c r="R154" s="22"/>
      <c r="S154" s="22"/>
    </row>
    <row r="155" spans="1:35">
      <c r="A155" s="22"/>
      <c r="B155" s="21" t="s">
        <v>6488</v>
      </c>
      <c r="C155" s="22"/>
      <c r="D155" s="22"/>
      <c r="E155" s="311"/>
      <c r="F155" s="312"/>
      <c r="G155" s="312"/>
      <c r="H155" s="313"/>
      <c r="I155" s="21" t="s">
        <v>6489</v>
      </c>
      <c r="J155" s="22"/>
      <c r="K155" s="22"/>
      <c r="L155" s="22"/>
      <c r="M155" s="22"/>
      <c r="N155" s="22"/>
      <c r="O155" s="22"/>
      <c r="P155" s="22"/>
      <c r="Q155" s="22"/>
      <c r="R155" s="22"/>
      <c r="S155" s="22"/>
    </row>
    <row r="156" spans="1:35">
      <c r="A156" s="22"/>
      <c r="B156" s="21" t="s">
        <v>6490</v>
      </c>
      <c r="C156" s="22"/>
      <c r="D156" s="22"/>
      <c r="E156" s="22"/>
      <c r="F156" s="22"/>
      <c r="G156" s="22"/>
      <c r="H156" s="22"/>
      <c r="I156" s="22"/>
      <c r="J156" s="22"/>
      <c r="K156" s="22"/>
      <c r="L156" s="22"/>
      <c r="M156" s="22"/>
      <c r="N156" s="22"/>
      <c r="O156" s="22"/>
      <c r="P156" s="22"/>
      <c r="Q156" s="22"/>
      <c r="R156" s="22"/>
      <c r="S156" s="22"/>
    </row>
    <row r="157" spans="1:35">
      <c r="A157" s="22"/>
      <c r="B157" s="314"/>
      <c r="C157" s="315"/>
      <c r="D157" s="315"/>
      <c r="E157" s="315"/>
      <c r="F157" s="315"/>
      <c r="G157" s="315"/>
      <c r="H157" s="315"/>
      <c r="I157" s="315"/>
      <c r="J157" s="315"/>
      <c r="K157" s="315"/>
      <c r="L157" s="315"/>
      <c r="M157" s="315"/>
      <c r="N157" s="315"/>
      <c r="O157" s="315"/>
      <c r="P157" s="315"/>
      <c r="Q157" s="315"/>
      <c r="R157" s="316"/>
      <c r="S157" s="22"/>
    </row>
    <row r="158" spans="1:35">
      <c r="A158" s="22"/>
      <c r="B158" s="317"/>
      <c r="C158" s="318"/>
      <c r="D158" s="318"/>
      <c r="E158" s="318"/>
      <c r="F158" s="318"/>
      <c r="G158" s="318"/>
      <c r="H158" s="318"/>
      <c r="I158" s="318"/>
      <c r="J158" s="318"/>
      <c r="K158" s="318"/>
      <c r="L158" s="318"/>
      <c r="M158" s="318"/>
      <c r="N158" s="318"/>
      <c r="O158" s="318"/>
      <c r="P158" s="318"/>
      <c r="Q158" s="318"/>
      <c r="R158" s="319"/>
      <c r="S158" s="22"/>
    </row>
    <row r="159" spans="1:35">
      <c r="A159" s="22"/>
      <c r="B159" s="317"/>
      <c r="C159" s="318"/>
      <c r="D159" s="318"/>
      <c r="E159" s="318"/>
      <c r="F159" s="318"/>
      <c r="G159" s="318"/>
      <c r="H159" s="318"/>
      <c r="I159" s="318"/>
      <c r="J159" s="318"/>
      <c r="K159" s="318"/>
      <c r="L159" s="318"/>
      <c r="M159" s="318"/>
      <c r="N159" s="318"/>
      <c r="O159" s="318"/>
      <c r="P159" s="318"/>
      <c r="Q159" s="318"/>
      <c r="R159" s="319"/>
      <c r="S159" s="22"/>
    </row>
    <row r="160" spans="1:35">
      <c r="A160" s="22"/>
      <c r="B160" s="320"/>
      <c r="C160" s="321"/>
      <c r="D160" s="321"/>
      <c r="E160" s="321"/>
      <c r="F160" s="321"/>
      <c r="G160" s="321"/>
      <c r="H160" s="321"/>
      <c r="I160" s="321"/>
      <c r="J160" s="321"/>
      <c r="K160" s="321"/>
      <c r="L160" s="321"/>
      <c r="M160" s="321"/>
      <c r="N160" s="321"/>
      <c r="O160" s="321"/>
      <c r="P160" s="321"/>
      <c r="Q160" s="321"/>
      <c r="R160" s="322"/>
      <c r="S160" s="22"/>
    </row>
    <row r="161" spans="2:35">
      <c r="B161" s="59"/>
      <c r="C161" s="59"/>
      <c r="D161" s="59"/>
      <c r="E161" s="59"/>
      <c r="F161" s="59"/>
      <c r="G161" s="59"/>
      <c r="H161" s="59"/>
      <c r="I161" s="59"/>
      <c r="J161" s="59"/>
      <c r="K161" s="59"/>
      <c r="L161" s="59"/>
      <c r="M161" s="59"/>
      <c r="N161" s="59"/>
      <c r="O161" s="59"/>
      <c r="P161" s="59"/>
      <c r="Q161" s="59"/>
      <c r="R161" s="59"/>
    </row>
    <row r="165" spans="2:35">
      <c r="B165" s="304" t="s">
        <v>6524</v>
      </c>
      <c r="C165" s="304"/>
      <c r="D165" s="304"/>
      <c r="E165" s="304"/>
      <c r="F165" s="304"/>
      <c r="G165" s="304"/>
      <c r="H165" s="304"/>
      <c r="I165" s="304"/>
      <c r="J165" s="304"/>
      <c r="K165" s="304"/>
      <c r="L165" s="304"/>
      <c r="M165" s="304"/>
      <c r="N165" s="304"/>
      <c r="O165" s="304"/>
      <c r="P165" s="304"/>
      <c r="Q165" s="304"/>
      <c r="R165" s="304"/>
      <c r="S165" s="304"/>
      <c r="T165" s="304"/>
      <c r="U165" s="304"/>
      <c r="V165" s="304"/>
      <c r="W165" s="304"/>
      <c r="X165" s="304"/>
      <c r="Y165" s="304"/>
      <c r="Z165" s="304"/>
      <c r="AA165" s="304"/>
      <c r="AB165" s="304"/>
      <c r="AC165" s="304"/>
      <c r="AD165" s="304"/>
      <c r="AE165" s="304"/>
      <c r="AF165" s="304"/>
      <c r="AG165" s="304"/>
      <c r="AH165" s="304"/>
      <c r="AI165" s="304"/>
    </row>
    <row r="166" spans="2:35">
      <c r="B166" s="304"/>
      <c r="C166" s="304"/>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304"/>
      <c r="AI166" s="304"/>
    </row>
    <row r="167" spans="2:35">
      <c r="B167" s="21" t="s">
        <v>6533</v>
      </c>
    </row>
    <row r="168" spans="2:35">
      <c r="B168" s="326"/>
      <c r="C168" s="327"/>
      <c r="D168" s="327"/>
      <c r="E168" s="327"/>
      <c r="F168" s="327"/>
      <c r="G168" s="327"/>
      <c r="H168" s="327"/>
      <c r="I168" s="327"/>
      <c r="J168" s="327"/>
      <c r="K168" s="327"/>
      <c r="L168" s="327"/>
      <c r="M168" s="327"/>
      <c r="N168" s="327"/>
      <c r="O168" s="327"/>
      <c r="P168" s="327"/>
      <c r="Q168" s="327"/>
      <c r="R168" s="327"/>
      <c r="S168" s="327"/>
      <c r="T168" s="327"/>
      <c r="U168" s="327"/>
      <c r="V168" s="327"/>
      <c r="W168" s="327"/>
      <c r="X168" s="327"/>
      <c r="Y168" s="327"/>
      <c r="Z168" s="327"/>
      <c r="AA168" s="327"/>
      <c r="AB168" s="327"/>
      <c r="AC168" s="327"/>
      <c r="AD168" s="327"/>
      <c r="AE168" s="327"/>
      <c r="AF168" s="327"/>
      <c r="AG168" s="327"/>
      <c r="AH168" s="327"/>
      <c r="AI168" s="328"/>
    </row>
    <row r="169" spans="2:35">
      <c r="B169" s="329"/>
      <c r="C169" s="330"/>
      <c r="D169" s="330"/>
      <c r="E169" s="330"/>
      <c r="F169" s="330"/>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0"/>
      <c r="AI169" s="331"/>
    </row>
    <row r="170" spans="2:35">
      <c r="B170" s="329"/>
      <c r="C170" s="330"/>
      <c r="D170" s="330"/>
      <c r="E170" s="330"/>
      <c r="F170" s="330"/>
      <c r="G170" s="330"/>
      <c r="H170" s="330"/>
      <c r="I170" s="330"/>
      <c r="J170" s="330"/>
      <c r="K170" s="330"/>
      <c r="L170" s="330"/>
      <c r="M170" s="330"/>
      <c r="N170" s="330"/>
      <c r="O170" s="330"/>
      <c r="P170" s="330"/>
      <c r="Q170" s="330"/>
      <c r="R170" s="330"/>
      <c r="S170" s="330"/>
      <c r="T170" s="330"/>
      <c r="U170" s="330"/>
      <c r="V170" s="330"/>
      <c r="W170" s="330"/>
      <c r="X170" s="330"/>
      <c r="Y170" s="330"/>
      <c r="Z170" s="330"/>
      <c r="AA170" s="330"/>
      <c r="AB170" s="330"/>
      <c r="AC170" s="330"/>
      <c r="AD170" s="330"/>
      <c r="AE170" s="330"/>
      <c r="AF170" s="330"/>
      <c r="AG170" s="330"/>
      <c r="AH170" s="330"/>
      <c r="AI170" s="331"/>
    </row>
    <row r="171" spans="2:35">
      <c r="B171" s="332"/>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4"/>
    </row>
    <row r="173" spans="2:35">
      <c r="B173" s="21" t="s">
        <v>118</v>
      </c>
      <c r="S173" s="21" t="s">
        <v>57</v>
      </c>
    </row>
    <row r="174" spans="2:35">
      <c r="B174" s="378" t="s">
        <v>200</v>
      </c>
      <c r="C174" s="363"/>
      <c r="D174" s="363"/>
      <c r="E174" s="363"/>
      <c r="F174" s="363"/>
      <c r="G174" s="337"/>
      <c r="H174" s="337"/>
      <c r="I174" s="407"/>
      <c r="J174" s="323" t="s">
        <v>6434</v>
      </c>
      <c r="K174" s="324"/>
      <c r="L174" s="325"/>
      <c r="S174" s="311"/>
      <c r="T174" s="312"/>
      <c r="U174" s="313"/>
      <c r="V174" s="308"/>
      <c r="W174" s="335"/>
      <c r="X174" s="336"/>
      <c r="Y174" s="302" t="s">
        <v>196</v>
      </c>
      <c r="Z174" s="303"/>
    </row>
    <row r="175" spans="2:35">
      <c r="B175" s="378" t="s">
        <v>201</v>
      </c>
      <c r="C175" s="363"/>
      <c r="D175" s="363"/>
      <c r="E175" s="363"/>
      <c r="F175" s="363"/>
      <c r="G175" s="337"/>
      <c r="H175" s="337"/>
      <c r="I175" s="407"/>
      <c r="J175" s="323" t="s">
        <v>6434</v>
      </c>
      <c r="K175" s="324"/>
      <c r="L175" s="325"/>
      <c r="S175" s="23"/>
      <c r="T175" s="23"/>
      <c r="U175" s="23"/>
      <c r="V175" s="308" t="s">
        <v>6434</v>
      </c>
      <c r="W175" s="335"/>
      <c r="X175" s="336"/>
      <c r="Y175" s="302" t="s">
        <v>197</v>
      </c>
      <c r="Z175" s="303"/>
    </row>
    <row r="176" spans="2:35">
      <c r="S176" s="22"/>
      <c r="T176" s="22"/>
      <c r="U176" s="22"/>
      <c r="V176" s="308" t="s">
        <v>6434</v>
      </c>
      <c r="W176" s="335"/>
      <c r="X176" s="336"/>
      <c r="Y176" s="302" t="s">
        <v>198</v>
      </c>
      <c r="Z176" s="303"/>
    </row>
    <row r="177" spans="1:35">
      <c r="A177" s="22"/>
      <c r="B177" s="59"/>
      <c r="C177" s="59"/>
      <c r="D177" s="59"/>
      <c r="E177" s="59"/>
      <c r="F177" s="59"/>
      <c r="G177" s="59"/>
      <c r="H177" s="59"/>
      <c r="I177" s="59"/>
      <c r="J177" s="59"/>
      <c r="K177" s="59"/>
      <c r="L177" s="59"/>
      <c r="M177" s="59"/>
      <c r="N177" s="59"/>
      <c r="O177" s="59"/>
      <c r="P177" s="59"/>
      <c r="Q177" s="59"/>
      <c r="R177" s="59"/>
    </row>
    <row r="178" spans="1:35">
      <c r="A178" s="22"/>
      <c r="B178" s="21" t="s">
        <v>6805</v>
      </c>
      <c r="C178" s="22"/>
      <c r="D178" s="22"/>
      <c r="E178" s="22"/>
      <c r="F178" s="22"/>
      <c r="G178" s="22"/>
      <c r="H178" s="22"/>
      <c r="I178" s="22"/>
      <c r="J178" s="22"/>
      <c r="K178" s="22"/>
      <c r="L178" s="22"/>
      <c r="M178" s="22"/>
      <c r="N178" s="22"/>
      <c r="O178" s="22"/>
      <c r="P178" s="22"/>
      <c r="Q178" s="22"/>
      <c r="R178" s="22"/>
    </row>
    <row r="179" spans="1:35">
      <c r="A179" s="22"/>
      <c r="B179" s="21" t="s">
        <v>6488</v>
      </c>
      <c r="C179" s="22"/>
      <c r="D179" s="22"/>
      <c r="E179" s="311"/>
      <c r="F179" s="312"/>
      <c r="G179" s="312"/>
      <c r="H179" s="313"/>
      <c r="I179" s="21" t="s">
        <v>6489</v>
      </c>
      <c r="J179" s="22"/>
      <c r="K179" s="22"/>
      <c r="L179" s="22"/>
      <c r="M179" s="22"/>
      <c r="N179" s="22"/>
      <c r="O179" s="22"/>
      <c r="P179" s="22"/>
      <c r="Q179" s="22"/>
      <c r="R179" s="22"/>
    </row>
    <row r="180" spans="1:35">
      <c r="A180" s="22"/>
      <c r="B180" s="21" t="s">
        <v>6490</v>
      </c>
      <c r="C180" s="22"/>
      <c r="D180" s="22"/>
      <c r="E180" s="22"/>
      <c r="F180" s="22"/>
      <c r="G180" s="22"/>
      <c r="H180" s="22"/>
      <c r="I180" s="22"/>
      <c r="J180" s="22"/>
      <c r="K180" s="22"/>
      <c r="L180" s="22"/>
      <c r="M180" s="22"/>
      <c r="N180" s="22"/>
      <c r="O180" s="22"/>
      <c r="P180" s="22"/>
      <c r="Q180" s="22"/>
      <c r="R180" s="22"/>
    </row>
    <row r="181" spans="1:35">
      <c r="A181" s="22"/>
      <c r="B181" s="314"/>
      <c r="C181" s="315"/>
      <c r="D181" s="315"/>
      <c r="E181" s="315"/>
      <c r="F181" s="315"/>
      <c r="G181" s="315"/>
      <c r="H181" s="315"/>
      <c r="I181" s="315"/>
      <c r="J181" s="315"/>
      <c r="K181" s="315"/>
      <c r="L181" s="315"/>
      <c r="M181" s="315"/>
      <c r="N181" s="315"/>
      <c r="O181" s="315"/>
      <c r="P181" s="315"/>
      <c r="Q181" s="315"/>
      <c r="R181" s="316"/>
    </row>
    <row r="182" spans="1:35">
      <c r="A182" s="22"/>
      <c r="B182" s="317"/>
      <c r="C182" s="318"/>
      <c r="D182" s="318"/>
      <c r="E182" s="318"/>
      <c r="F182" s="318"/>
      <c r="G182" s="318"/>
      <c r="H182" s="318"/>
      <c r="I182" s="318"/>
      <c r="J182" s="318"/>
      <c r="K182" s="318"/>
      <c r="L182" s="318"/>
      <c r="M182" s="318"/>
      <c r="N182" s="318"/>
      <c r="O182" s="318"/>
      <c r="P182" s="318"/>
      <c r="Q182" s="318"/>
      <c r="R182" s="319"/>
    </row>
    <row r="183" spans="1:35">
      <c r="A183" s="22"/>
      <c r="B183" s="317"/>
      <c r="C183" s="318"/>
      <c r="D183" s="318"/>
      <c r="E183" s="318"/>
      <c r="F183" s="318"/>
      <c r="G183" s="318"/>
      <c r="H183" s="318"/>
      <c r="I183" s="318"/>
      <c r="J183" s="318"/>
      <c r="K183" s="318"/>
      <c r="L183" s="318"/>
      <c r="M183" s="318"/>
      <c r="N183" s="318"/>
      <c r="O183" s="318"/>
      <c r="P183" s="318"/>
      <c r="Q183" s="318"/>
      <c r="R183" s="319"/>
    </row>
    <row r="184" spans="1:35">
      <c r="A184" s="22"/>
      <c r="B184" s="320"/>
      <c r="C184" s="321"/>
      <c r="D184" s="321"/>
      <c r="E184" s="321"/>
      <c r="F184" s="321"/>
      <c r="G184" s="321"/>
      <c r="H184" s="321"/>
      <c r="I184" s="321"/>
      <c r="J184" s="321"/>
      <c r="K184" s="321"/>
      <c r="L184" s="321"/>
      <c r="M184" s="321"/>
      <c r="N184" s="321"/>
      <c r="O184" s="321"/>
      <c r="P184" s="321"/>
      <c r="Q184" s="321"/>
      <c r="R184" s="322"/>
    </row>
    <row r="189" spans="1:35">
      <c r="B189" s="304" t="s">
        <v>6525</v>
      </c>
      <c r="C189" s="304"/>
      <c r="D189" s="304"/>
      <c r="E189" s="304"/>
      <c r="F189" s="304"/>
      <c r="G189" s="304"/>
      <c r="H189" s="304"/>
      <c r="I189" s="304"/>
      <c r="J189" s="304"/>
      <c r="K189" s="304"/>
      <c r="L189" s="304"/>
      <c r="M189" s="304"/>
      <c r="N189" s="304"/>
      <c r="O189" s="304"/>
      <c r="P189" s="304"/>
      <c r="Q189" s="304"/>
      <c r="R189" s="304"/>
      <c r="S189" s="304"/>
      <c r="T189" s="304"/>
      <c r="U189" s="304"/>
      <c r="V189" s="304"/>
      <c r="W189" s="304"/>
      <c r="X189" s="304"/>
      <c r="Y189" s="304"/>
      <c r="Z189" s="304"/>
      <c r="AA189" s="304"/>
      <c r="AB189" s="304"/>
      <c r="AC189" s="304"/>
      <c r="AD189" s="304"/>
      <c r="AE189" s="304"/>
      <c r="AF189" s="304"/>
      <c r="AG189" s="304"/>
      <c r="AH189" s="304"/>
      <c r="AI189" s="304"/>
    </row>
    <row r="190" spans="1:35">
      <c r="B190" s="304"/>
      <c r="C190" s="304"/>
      <c r="D190" s="304"/>
      <c r="E190" s="304"/>
      <c r="F190" s="304"/>
      <c r="G190" s="304"/>
      <c r="H190" s="304"/>
      <c r="I190" s="304"/>
      <c r="J190" s="304"/>
      <c r="K190" s="304"/>
      <c r="L190" s="304"/>
      <c r="M190" s="304"/>
      <c r="N190" s="304"/>
      <c r="O190" s="304"/>
      <c r="P190" s="304"/>
      <c r="Q190" s="304"/>
      <c r="R190" s="304"/>
      <c r="S190" s="304"/>
      <c r="T190" s="304"/>
      <c r="U190" s="304"/>
      <c r="V190" s="304"/>
      <c r="W190" s="304"/>
      <c r="X190" s="304"/>
      <c r="Y190" s="304"/>
      <c r="Z190" s="304"/>
      <c r="AA190" s="304"/>
      <c r="AB190" s="304"/>
      <c r="AC190" s="304"/>
      <c r="AD190" s="304"/>
      <c r="AE190" s="304"/>
      <c r="AF190" s="304"/>
      <c r="AG190" s="304"/>
      <c r="AH190" s="304"/>
      <c r="AI190" s="304"/>
    </row>
    <row r="191" spans="1:35">
      <c r="B191" s="21" t="s">
        <v>6534</v>
      </c>
    </row>
    <row r="192" spans="1:35">
      <c r="B192" s="326"/>
      <c r="C192" s="327"/>
      <c r="D192" s="327"/>
      <c r="E192" s="327"/>
      <c r="F192" s="327"/>
      <c r="G192" s="327"/>
      <c r="H192" s="327"/>
      <c r="I192" s="327"/>
      <c r="J192" s="327"/>
      <c r="K192" s="327"/>
      <c r="L192" s="327"/>
      <c r="M192" s="327"/>
      <c r="N192" s="327"/>
      <c r="O192" s="327"/>
      <c r="P192" s="327"/>
      <c r="Q192" s="327"/>
      <c r="R192" s="327"/>
      <c r="S192" s="327"/>
      <c r="T192" s="327"/>
      <c r="U192" s="327"/>
      <c r="V192" s="327"/>
      <c r="W192" s="327"/>
      <c r="X192" s="327"/>
      <c r="Y192" s="327"/>
      <c r="Z192" s="327"/>
      <c r="AA192" s="327"/>
      <c r="AB192" s="327"/>
      <c r="AC192" s="327"/>
      <c r="AD192" s="327"/>
      <c r="AE192" s="327"/>
      <c r="AF192" s="327"/>
      <c r="AG192" s="327"/>
      <c r="AH192" s="327"/>
      <c r="AI192" s="328"/>
    </row>
    <row r="193" spans="2:35">
      <c r="B193" s="329"/>
      <c r="C193" s="330"/>
      <c r="D193" s="330"/>
      <c r="E193" s="330"/>
      <c r="F193" s="33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c r="AC193" s="330"/>
      <c r="AD193" s="330"/>
      <c r="AE193" s="330"/>
      <c r="AF193" s="330"/>
      <c r="AG193" s="330"/>
      <c r="AH193" s="330"/>
      <c r="AI193" s="331"/>
    </row>
    <row r="194" spans="2:35">
      <c r="B194" s="329"/>
      <c r="C194" s="330"/>
      <c r="D194" s="330"/>
      <c r="E194" s="330"/>
      <c r="F194" s="330"/>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331"/>
    </row>
    <row r="195" spans="2:35">
      <c r="B195" s="332"/>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333"/>
      <c r="Z195" s="333"/>
      <c r="AA195" s="333"/>
      <c r="AB195" s="333"/>
      <c r="AC195" s="333"/>
      <c r="AD195" s="333"/>
      <c r="AE195" s="333"/>
      <c r="AF195" s="333"/>
      <c r="AG195" s="333"/>
      <c r="AH195" s="333"/>
      <c r="AI195" s="334"/>
    </row>
    <row r="197" spans="2:35">
      <c r="B197" s="21" t="s">
        <v>202</v>
      </c>
    </row>
    <row r="198" spans="2:35">
      <c r="B198" s="326"/>
      <c r="C198" s="327"/>
      <c r="D198" s="327"/>
      <c r="E198" s="327"/>
      <c r="F198" s="327"/>
      <c r="G198" s="327"/>
      <c r="H198" s="327"/>
      <c r="I198" s="327"/>
      <c r="J198" s="327"/>
      <c r="K198" s="327"/>
      <c r="L198" s="327"/>
      <c r="M198" s="327"/>
      <c r="N198" s="327"/>
      <c r="O198" s="327"/>
      <c r="P198" s="327"/>
      <c r="Q198" s="327"/>
      <c r="R198" s="327"/>
      <c r="S198" s="327"/>
      <c r="T198" s="327"/>
      <c r="U198" s="327"/>
      <c r="V198" s="327"/>
      <c r="W198" s="327"/>
      <c r="X198" s="327"/>
      <c r="Y198" s="327"/>
      <c r="Z198" s="327"/>
      <c r="AA198" s="327"/>
      <c r="AB198" s="327"/>
      <c r="AC198" s="327"/>
      <c r="AD198" s="327"/>
      <c r="AE198" s="327"/>
      <c r="AF198" s="327"/>
      <c r="AG198" s="327"/>
      <c r="AH198" s="327"/>
      <c r="AI198" s="328"/>
    </row>
    <row r="199" spans="2:35">
      <c r="B199" s="329"/>
      <c r="C199" s="330"/>
      <c r="D199" s="330"/>
      <c r="E199" s="330"/>
      <c r="F199" s="330"/>
      <c r="G199" s="330"/>
      <c r="H199" s="330"/>
      <c r="I199" s="330"/>
      <c r="J199" s="330"/>
      <c r="K199" s="330"/>
      <c r="L199" s="330"/>
      <c r="M199" s="330"/>
      <c r="N199" s="330"/>
      <c r="O199" s="330"/>
      <c r="P199" s="330"/>
      <c r="Q199" s="330"/>
      <c r="R199" s="330"/>
      <c r="S199" s="330"/>
      <c r="T199" s="330"/>
      <c r="U199" s="330"/>
      <c r="V199" s="330"/>
      <c r="W199" s="330"/>
      <c r="X199" s="330"/>
      <c r="Y199" s="330"/>
      <c r="Z199" s="330"/>
      <c r="AA199" s="330"/>
      <c r="AB199" s="330"/>
      <c r="AC199" s="330"/>
      <c r="AD199" s="330"/>
      <c r="AE199" s="330"/>
      <c r="AF199" s="330"/>
      <c r="AG199" s="330"/>
      <c r="AH199" s="330"/>
      <c r="AI199" s="331"/>
    </row>
    <row r="200" spans="2:35">
      <c r="B200" s="329"/>
      <c r="C200" s="330"/>
      <c r="D200" s="330"/>
      <c r="E200" s="330"/>
      <c r="F200" s="330"/>
      <c r="G200" s="330"/>
      <c r="H200" s="330"/>
      <c r="I200" s="330"/>
      <c r="J200" s="330"/>
      <c r="K200" s="330"/>
      <c r="L200" s="330"/>
      <c r="M200" s="330"/>
      <c r="N200" s="330"/>
      <c r="O200" s="330"/>
      <c r="P200" s="330"/>
      <c r="Q200" s="330"/>
      <c r="R200" s="330"/>
      <c r="S200" s="330"/>
      <c r="T200" s="330"/>
      <c r="U200" s="330"/>
      <c r="V200" s="330"/>
      <c r="W200" s="330"/>
      <c r="X200" s="330"/>
      <c r="Y200" s="330"/>
      <c r="Z200" s="330"/>
      <c r="AA200" s="330"/>
      <c r="AB200" s="330"/>
      <c r="AC200" s="330"/>
      <c r="AD200" s="330"/>
      <c r="AE200" s="330"/>
      <c r="AF200" s="330"/>
      <c r="AG200" s="330"/>
      <c r="AH200" s="330"/>
      <c r="AI200" s="331"/>
    </row>
    <row r="201" spans="2:35">
      <c r="B201" s="332"/>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c r="Z201" s="333"/>
      <c r="AA201" s="333"/>
      <c r="AB201" s="333"/>
      <c r="AC201" s="333"/>
      <c r="AD201" s="333"/>
      <c r="AE201" s="333"/>
      <c r="AF201" s="333"/>
      <c r="AG201" s="333"/>
      <c r="AH201" s="333"/>
      <c r="AI201" s="334"/>
    </row>
    <row r="203" spans="2:35">
      <c r="B203" s="305" t="s">
        <v>6837</v>
      </c>
      <c r="C203" s="305"/>
      <c r="D203" s="305"/>
      <c r="E203" s="305"/>
      <c r="F203" s="305"/>
      <c r="G203" s="305"/>
      <c r="H203" s="305"/>
      <c r="I203" s="305"/>
      <c r="J203" s="305"/>
      <c r="K203" s="305"/>
      <c r="L203" s="305"/>
      <c r="M203" s="305"/>
      <c r="N203" s="305"/>
      <c r="O203" s="305"/>
      <c r="P203" s="305"/>
      <c r="Q203" s="305"/>
      <c r="R203" s="305"/>
      <c r="S203" s="305"/>
      <c r="T203" s="305"/>
      <c r="U203" s="305"/>
      <c r="V203" s="305"/>
      <c r="W203" s="305"/>
      <c r="X203" s="305"/>
      <c r="Y203" s="305"/>
      <c r="Z203" s="305"/>
      <c r="AA203" s="305"/>
      <c r="AB203" s="305"/>
      <c r="AC203" s="305"/>
      <c r="AD203" s="305"/>
      <c r="AE203" s="305"/>
      <c r="AF203" s="305"/>
      <c r="AG203" s="305"/>
      <c r="AH203" s="305"/>
      <c r="AI203" s="305"/>
    </row>
    <row r="204" spans="2:35">
      <c r="B204" s="305"/>
      <c r="C204" s="305"/>
      <c r="D204" s="305"/>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05"/>
      <c r="AA204" s="305"/>
      <c r="AB204" s="305"/>
      <c r="AC204" s="305"/>
      <c r="AD204" s="305"/>
      <c r="AE204" s="305"/>
      <c r="AF204" s="305"/>
      <c r="AG204" s="305"/>
      <c r="AH204" s="305"/>
      <c r="AI204" s="305"/>
    </row>
    <row r="206" spans="2:35">
      <c r="B206" s="304" t="s">
        <v>6542</v>
      </c>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row>
    <row r="207" spans="2:35">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row>
    <row r="208" spans="2:35">
      <c r="B208" s="21" t="s">
        <v>6759</v>
      </c>
    </row>
    <row r="209" spans="1:35">
      <c r="B209" s="326"/>
      <c r="C209" s="327"/>
      <c r="D209" s="327"/>
      <c r="E209" s="327"/>
      <c r="F209" s="327"/>
      <c r="G209" s="327"/>
      <c r="H209" s="327"/>
      <c r="I209" s="327"/>
      <c r="J209" s="327"/>
      <c r="K209" s="327"/>
      <c r="L209" s="327"/>
      <c r="M209" s="327"/>
      <c r="N209" s="327"/>
      <c r="O209" s="327"/>
      <c r="P209" s="327"/>
      <c r="Q209" s="327"/>
      <c r="R209" s="327"/>
      <c r="S209" s="327"/>
      <c r="T209" s="327"/>
      <c r="U209" s="327"/>
      <c r="V209" s="327"/>
      <c r="W209" s="327"/>
      <c r="X209" s="327"/>
      <c r="Y209" s="327"/>
      <c r="Z209" s="327"/>
      <c r="AA209" s="327"/>
      <c r="AB209" s="327"/>
      <c r="AC209" s="327"/>
      <c r="AD209" s="327"/>
      <c r="AE209" s="327"/>
      <c r="AF209" s="327"/>
      <c r="AG209" s="327"/>
      <c r="AH209" s="327"/>
      <c r="AI209" s="328"/>
    </row>
    <row r="210" spans="1:35">
      <c r="B210" s="329"/>
      <c r="C210" s="330"/>
      <c r="D210" s="330"/>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1"/>
    </row>
    <row r="211" spans="1:35">
      <c r="B211" s="329"/>
      <c r="C211" s="330"/>
      <c r="D211" s="330"/>
      <c r="E211" s="330"/>
      <c r="F211" s="330"/>
      <c r="G211" s="330"/>
      <c r="H211" s="330"/>
      <c r="I211" s="330"/>
      <c r="J211" s="330"/>
      <c r="K211" s="330"/>
      <c r="L211" s="330"/>
      <c r="M211" s="330"/>
      <c r="N211" s="330"/>
      <c r="O211" s="330"/>
      <c r="P211" s="330"/>
      <c r="Q211" s="330"/>
      <c r="R211" s="330"/>
      <c r="S211" s="330"/>
      <c r="T211" s="330"/>
      <c r="U211" s="330"/>
      <c r="V211" s="330"/>
      <c r="W211" s="330"/>
      <c r="X211" s="330"/>
      <c r="Y211" s="330"/>
      <c r="Z211" s="330"/>
      <c r="AA211" s="330"/>
      <c r="AB211" s="330"/>
      <c r="AC211" s="330"/>
      <c r="AD211" s="330"/>
      <c r="AE211" s="330"/>
      <c r="AF211" s="330"/>
      <c r="AG211" s="330"/>
      <c r="AH211" s="330"/>
      <c r="AI211" s="331"/>
    </row>
    <row r="212" spans="1:35">
      <c r="B212" s="332"/>
      <c r="C212" s="333"/>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334"/>
    </row>
    <row r="214" spans="1:35">
      <c r="B214" s="21" t="s">
        <v>6760</v>
      </c>
    </row>
    <row r="215" spans="1:35">
      <c r="B215" s="306" t="s">
        <v>213</v>
      </c>
      <c r="C215" s="306"/>
      <c r="D215" s="306"/>
      <c r="E215" s="306"/>
      <c r="F215" s="307"/>
      <c r="G215" s="323" t="s">
        <v>6434</v>
      </c>
      <c r="H215" s="309"/>
      <c r="I215" s="310"/>
    </row>
    <row r="216" spans="1:35">
      <c r="B216" s="306" t="s">
        <v>214</v>
      </c>
      <c r="C216" s="306"/>
      <c r="D216" s="306"/>
      <c r="E216" s="306"/>
      <c r="F216" s="307"/>
      <c r="G216" s="308" t="s">
        <v>6434</v>
      </c>
      <c r="H216" s="309"/>
      <c r="I216" s="310"/>
      <c r="V216" s="21"/>
    </row>
    <row r="217" spans="1:35">
      <c r="V217" s="21"/>
      <c r="W217" s="21"/>
      <c r="X217" s="21"/>
      <c r="Y217" s="21"/>
      <c r="Z217" s="21"/>
      <c r="AA217" s="21"/>
      <c r="AB217" s="21"/>
      <c r="AC217" s="21"/>
      <c r="AD217" s="21"/>
      <c r="AE217" s="21"/>
      <c r="AF217" s="21"/>
      <c r="AG217" s="21"/>
      <c r="AH217" s="21"/>
      <c r="AI217" s="21"/>
    </row>
    <row r="218" spans="1:35">
      <c r="B218" s="21" t="s">
        <v>203</v>
      </c>
      <c r="AC218" s="29"/>
      <c r="AD218" s="29"/>
      <c r="AE218" s="29"/>
      <c r="AF218" s="29"/>
      <c r="AG218" s="29"/>
    </row>
    <row r="219" spans="1:35">
      <c r="B219" s="311"/>
      <c r="C219" s="312"/>
      <c r="D219" s="313"/>
      <c r="E219" s="308" t="s">
        <v>6434</v>
      </c>
      <c r="F219" s="309"/>
      <c r="G219" s="310"/>
      <c r="H219" s="302" t="s">
        <v>1</v>
      </c>
      <c r="I219" s="303"/>
      <c r="AC219" s="29"/>
      <c r="AD219" s="29"/>
      <c r="AE219" s="29"/>
      <c r="AF219" s="29"/>
      <c r="AG219" s="29"/>
    </row>
    <row r="220" spans="1:35">
      <c r="B220" s="23"/>
      <c r="C220" s="23"/>
      <c r="D220" s="23"/>
      <c r="E220" s="308" t="s">
        <v>6434</v>
      </c>
      <c r="F220" s="309"/>
      <c r="G220" s="310"/>
      <c r="H220" s="302" t="s">
        <v>197</v>
      </c>
      <c r="I220" s="303"/>
      <c r="N220" s="219"/>
      <c r="AC220" s="29"/>
      <c r="AD220" s="29"/>
      <c r="AE220" s="29"/>
      <c r="AF220" s="29"/>
      <c r="AG220" s="29"/>
    </row>
    <row r="221" spans="1:35">
      <c r="B221" s="22"/>
      <c r="C221" s="22"/>
      <c r="D221" s="22"/>
      <c r="E221" s="308" t="s">
        <v>6434</v>
      </c>
      <c r="F221" s="309"/>
      <c r="G221" s="310"/>
      <c r="H221" s="302" t="s">
        <v>96</v>
      </c>
      <c r="I221" s="303"/>
      <c r="AC221" s="29"/>
      <c r="AD221" s="29"/>
      <c r="AE221" s="29"/>
      <c r="AF221" s="29"/>
      <c r="AG221" s="29"/>
    </row>
    <row r="222" spans="1:35">
      <c r="A222" s="22"/>
      <c r="B222" s="22"/>
      <c r="C222" s="22"/>
      <c r="D222" s="22"/>
      <c r="E222" s="22"/>
      <c r="F222" s="22"/>
      <c r="G222" s="22"/>
      <c r="H222" s="22"/>
      <c r="I222" s="22"/>
      <c r="J222" s="22"/>
      <c r="K222" s="22"/>
      <c r="L222" s="22"/>
      <c r="M222" s="22"/>
      <c r="N222" s="22"/>
      <c r="O222" s="22"/>
      <c r="P222" s="22"/>
      <c r="Q222" s="22"/>
      <c r="R222" s="22"/>
      <c r="AC222" s="29"/>
      <c r="AD222" s="29"/>
      <c r="AE222" s="29"/>
      <c r="AF222" s="29"/>
      <c r="AG222" s="29"/>
    </row>
    <row r="223" spans="1:35">
      <c r="A223" s="22"/>
      <c r="B223" s="21" t="s">
        <v>6806</v>
      </c>
      <c r="C223" s="22"/>
      <c r="D223" s="22"/>
      <c r="E223" s="22"/>
      <c r="F223" s="22"/>
      <c r="G223" s="22"/>
      <c r="H223" s="22"/>
      <c r="I223" s="22"/>
      <c r="J223" s="22"/>
      <c r="K223" s="22"/>
      <c r="L223" s="22"/>
      <c r="M223" s="22"/>
      <c r="N223" s="22"/>
      <c r="O223" s="22"/>
      <c r="P223" s="22"/>
      <c r="Q223" s="22"/>
      <c r="R223" s="22"/>
    </row>
    <row r="224" spans="1:35">
      <c r="A224" s="22"/>
      <c r="B224" s="21" t="s">
        <v>6488</v>
      </c>
      <c r="C224" s="22"/>
      <c r="D224" s="22"/>
      <c r="E224" s="311"/>
      <c r="F224" s="312"/>
      <c r="G224" s="312"/>
      <c r="H224" s="313"/>
      <c r="I224" s="21" t="s">
        <v>6489</v>
      </c>
      <c r="J224" s="22"/>
      <c r="K224" s="22"/>
      <c r="L224" s="22"/>
      <c r="M224" s="22"/>
      <c r="N224" s="22"/>
      <c r="O224" s="22"/>
      <c r="P224" s="22"/>
      <c r="Q224" s="22"/>
      <c r="R224" s="22"/>
    </row>
    <row r="225" spans="1:35">
      <c r="A225" s="22"/>
      <c r="B225" s="21" t="s">
        <v>6490</v>
      </c>
      <c r="C225" s="22"/>
      <c r="D225" s="22"/>
      <c r="E225" s="22"/>
      <c r="F225" s="22"/>
      <c r="G225" s="22"/>
      <c r="H225" s="22"/>
      <c r="I225" s="22"/>
      <c r="J225" s="22"/>
      <c r="K225" s="22"/>
      <c r="L225" s="22"/>
      <c r="M225" s="22"/>
      <c r="N225" s="22"/>
      <c r="O225" s="22"/>
      <c r="P225" s="22"/>
      <c r="Q225" s="22"/>
      <c r="R225" s="22"/>
    </row>
    <row r="226" spans="1:35">
      <c r="A226" s="22"/>
      <c r="B226" s="314"/>
      <c r="C226" s="315"/>
      <c r="D226" s="315"/>
      <c r="E226" s="315"/>
      <c r="F226" s="315"/>
      <c r="G226" s="315"/>
      <c r="H226" s="315"/>
      <c r="I226" s="315"/>
      <c r="J226" s="315"/>
      <c r="K226" s="315"/>
      <c r="L226" s="315"/>
      <c r="M226" s="315"/>
      <c r="N226" s="315"/>
      <c r="O226" s="315"/>
      <c r="P226" s="315"/>
      <c r="Q226" s="315"/>
      <c r="R226" s="316"/>
    </row>
    <row r="227" spans="1:35">
      <c r="A227" s="22"/>
      <c r="B227" s="317"/>
      <c r="C227" s="318"/>
      <c r="D227" s="318"/>
      <c r="E227" s="318"/>
      <c r="F227" s="318"/>
      <c r="G227" s="318"/>
      <c r="H227" s="318"/>
      <c r="I227" s="318"/>
      <c r="J227" s="318"/>
      <c r="K227" s="318"/>
      <c r="L227" s="318"/>
      <c r="M227" s="318"/>
      <c r="N227" s="318"/>
      <c r="O227" s="318"/>
      <c r="P227" s="318"/>
      <c r="Q227" s="318"/>
      <c r="R227" s="319"/>
    </row>
    <row r="228" spans="1:35">
      <c r="A228" s="22"/>
      <c r="B228" s="317"/>
      <c r="C228" s="318"/>
      <c r="D228" s="318"/>
      <c r="E228" s="318"/>
      <c r="F228" s="318"/>
      <c r="G228" s="318"/>
      <c r="H228" s="318"/>
      <c r="I228" s="318"/>
      <c r="J228" s="318"/>
      <c r="K228" s="318"/>
      <c r="L228" s="318"/>
      <c r="M228" s="318"/>
      <c r="N228" s="318"/>
      <c r="O228" s="318"/>
      <c r="P228" s="318"/>
      <c r="Q228" s="318"/>
      <c r="R228" s="319"/>
    </row>
    <row r="229" spans="1:35">
      <c r="A229" s="22"/>
      <c r="B229" s="320"/>
      <c r="C229" s="321"/>
      <c r="D229" s="321"/>
      <c r="E229" s="321"/>
      <c r="F229" s="321"/>
      <c r="G229" s="321"/>
      <c r="H229" s="321"/>
      <c r="I229" s="321"/>
      <c r="J229" s="321"/>
      <c r="K229" s="321"/>
      <c r="L229" s="321"/>
      <c r="M229" s="321"/>
      <c r="N229" s="321"/>
      <c r="O229" s="321"/>
      <c r="P229" s="321"/>
      <c r="Q229" s="321"/>
      <c r="R229" s="322"/>
    </row>
    <row r="234" spans="1:35">
      <c r="B234" s="304" t="s">
        <v>6543</v>
      </c>
      <c r="C234" s="304"/>
      <c r="D234" s="304"/>
      <c r="E234" s="304"/>
      <c r="F234" s="304"/>
      <c r="G234" s="304"/>
      <c r="H234" s="304"/>
      <c r="I234" s="304"/>
      <c r="J234" s="304"/>
      <c r="K234" s="304"/>
      <c r="L234" s="304"/>
      <c r="M234" s="304"/>
      <c r="N234" s="304"/>
      <c r="O234" s="304"/>
      <c r="P234" s="304"/>
      <c r="Q234" s="304"/>
      <c r="R234" s="304"/>
      <c r="S234" s="304"/>
      <c r="T234" s="304"/>
      <c r="U234" s="304"/>
      <c r="V234" s="304"/>
      <c r="W234" s="304"/>
      <c r="X234" s="304"/>
      <c r="Y234" s="304"/>
      <c r="Z234" s="304"/>
      <c r="AA234" s="304"/>
      <c r="AB234" s="304"/>
      <c r="AC234" s="304"/>
      <c r="AD234" s="304"/>
      <c r="AE234" s="304"/>
      <c r="AF234" s="304"/>
      <c r="AG234" s="304"/>
      <c r="AH234" s="304"/>
      <c r="AI234" s="304"/>
    </row>
    <row r="235" spans="1:35">
      <c r="B235" s="304"/>
      <c r="C235" s="304"/>
      <c r="D235" s="304"/>
      <c r="E235" s="304"/>
      <c r="F235" s="304"/>
      <c r="G235" s="304"/>
      <c r="H235" s="304"/>
      <c r="I235" s="304"/>
      <c r="J235" s="304"/>
      <c r="K235" s="304"/>
      <c r="L235" s="304"/>
      <c r="M235" s="304"/>
      <c r="N235" s="304"/>
      <c r="O235" s="304"/>
      <c r="P235" s="304"/>
      <c r="Q235" s="304"/>
      <c r="R235" s="304"/>
      <c r="S235" s="304"/>
      <c r="T235" s="304"/>
      <c r="U235" s="304"/>
      <c r="V235" s="304"/>
      <c r="W235" s="304"/>
      <c r="X235" s="304"/>
      <c r="Y235" s="304"/>
      <c r="Z235" s="304"/>
      <c r="AA235" s="304"/>
      <c r="AB235" s="304"/>
      <c r="AC235" s="304"/>
      <c r="AD235" s="304"/>
      <c r="AE235" s="304"/>
      <c r="AF235" s="304"/>
      <c r="AG235" s="304"/>
      <c r="AH235" s="304"/>
      <c r="AI235" s="304"/>
    </row>
    <row r="236" spans="1:35">
      <c r="B236" s="21" t="s">
        <v>6761</v>
      </c>
    </row>
    <row r="237" spans="1:35">
      <c r="B237" s="326"/>
      <c r="C237" s="327"/>
      <c r="D237" s="327"/>
      <c r="E237" s="327"/>
      <c r="F237" s="327"/>
      <c r="G237" s="327"/>
      <c r="H237" s="327"/>
      <c r="I237" s="327"/>
      <c r="J237" s="327"/>
      <c r="K237" s="327"/>
      <c r="L237" s="327"/>
      <c r="M237" s="327"/>
      <c r="N237" s="327"/>
      <c r="O237" s="327"/>
      <c r="P237" s="327"/>
      <c r="Q237" s="327"/>
      <c r="R237" s="327"/>
      <c r="S237" s="327"/>
      <c r="T237" s="327"/>
      <c r="U237" s="327"/>
      <c r="V237" s="327"/>
      <c r="W237" s="327"/>
      <c r="X237" s="327"/>
      <c r="Y237" s="327"/>
      <c r="Z237" s="327"/>
      <c r="AA237" s="327"/>
      <c r="AB237" s="327"/>
      <c r="AC237" s="327"/>
      <c r="AD237" s="327"/>
      <c r="AE237" s="327"/>
      <c r="AF237" s="327"/>
      <c r="AG237" s="327"/>
      <c r="AH237" s="327"/>
      <c r="AI237" s="328"/>
    </row>
    <row r="238" spans="1:35">
      <c r="B238" s="329"/>
      <c r="C238" s="330"/>
      <c r="D238" s="330"/>
      <c r="E238" s="330"/>
      <c r="F238" s="330"/>
      <c r="G238" s="330"/>
      <c r="H238" s="330"/>
      <c r="I238" s="330"/>
      <c r="J238" s="330"/>
      <c r="K238" s="330"/>
      <c r="L238" s="330"/>
      <c r="M238" s="330"/>
      <c r="N238" s="330"/>
      <c r="O238" s="330"/>
      <c r="P238" s="330"/>
      <c r="Q238" s="330"/>
      <c r="R238" s="330"/>
      <c r="S238" s="330"/>
      <c r="T238" s="330"/>
      <c r="U238" s="330"/>
      <c r="V238" s="330"/>
      <c r="W238" s="330"/>
      <c r="X238" s="330"/>
      <c r="Y238" s="330"/>
      <c r="Z238" s="330"/>
      <c r="AA238" s="330"/>
      <c r="AB238" s="330"/>
      <c r="AC238" s="330"/>
      <c r="AD238" s="330"/>
      <c r="AE238" s="330"/>
      <c r="AF238" s="330"/>
      <c r="AG238" s="330"/>
      <c r="AH238" s="330"/>
      <c r="AI238" s="331"/>
    </row>
    <row r="239" spans="1:35">
      <c r="B239" s="329"/>
      <c r="C239" s="330"/>
      <c r="D239" s="330"/>
      <c r="E239" s="330"/>
      <c r="F239" s="330"/>
      <c r="G239" s="330"/>
      <c r="H239" s="330"/>
      <c r="I239" s="330"/>
      <c r="J239" s="330"/>
      <c r="K239" s="330"/>
      <c r="L239" s="330"/>
      <c r="M239" s="330"/>
      <c r="N239" s="330"/>
      <c r="O239" s="330"/>
      <c r="P239" s="330"/>
      <c r="Q239" s="330"/>
      <c r="R239" s="330"/>
      <c r="S239" s="330"/>
      <c r="T239" s="330"/>
      <c r="U239" s="330"/>
      <c r="V239" s="330"/>
      <c r="W239" s="330"/>
      <c r="X239" s="330"/>
      <c r="Y239" s="330"/>
      <c r="Z239" s="330"/>
      <c r="AA239" s="330"/>
      <c r="AB239" s="330"/>
      <c r="AC239" s="330"/>
      <c r="AD239" s="330"/>
      <c r="AE239" s="330"/>
      <c r="AF239" s="330"/>
      <c r="AG239" s="330"/>
      <c r="AH239" s="330"/>
      <c r="AI239" s="331"/>
    </row>
    <row r="240" spans="1:35">
      <c r="B240" s="332"/>
      <c r="C240" s="333"/>
      <c r="D240" s="333"/>
      <c r="E240" s="333"/>
      <c r="F240" s="333"/>
      <c r="G240" s="333"/>
      <c r="H240" s="333"/>
      <c r="I240" s="333"/>
      <c r="J240" s="333"/>
      <c r="K240" s="333"/>
      <c r="L240" s="333"/>
      <c r="M240" s="333"/>
      <c r="N240" s="333"/>
      <c r="O240" s="333"/>
      <c r="P240" s="333"/>
      <c r="Q240" s="333"/>
      <c r="R240" s="333"/>
      <c r="S240" s="333"/>
      <c r="T240" s="333"/>
      <c r="U240" s="333"/>
      <c r="V240" s="333"/>
      <c r="W240" s="333"/>
      <c r="X240" s="333"/>
      <c r="Y240" s="333"/>
      <c r="Z240" s="333"/>
      <c r="AA240" s="333"/>
      <c r="AB240" s="333"/>
      <c r="AC240" s="333"/>
      <c r="AD240" s="333"/>
      <c r="AE240" s="333"/>
      <c r="AF240" s="333"/>
      <c r="AG240" s="333"/>
      <c r="AH240" s="333"/>
      <c r="AI240" s="334"/>
    </row>
    <row r="242" spans="1:35">
      <c r="B242" s="21" t="s">
        <v>6762</v>
      </c>
    </row>
    <row r="243" spans="1:35">
      <c r="B243" s="306" t="s">
        <v>213</v>
      </c>
      <c r="C243" s="306"/>
      <c r="D243" s="306"/>
      <c r="E243" s="306"/>
      <c r="F243" s="307"/>
      <c r="G243" s="323" t="s">
        <v>6434</v>
      </c>
      <c r="H243" s="324"/>
      <c r="I243" s="325"/>
    </row>
    <row r="244" spans="1:35">
      <c r="B244" s="306" t="s">
        <v>214</v>
      </c>
      <c r="C244" s="306"/>
      <c r="D244" s="306"/>
      <c r="E244" s="306"/>
      <c r="F244" s="307"/>
      <c r="G244" s="323" t="s">
        <v>6434</v>
      </c>
      <c r="H244" s="324"/>
      <c r="I244" s="325"/>
      <c r="V244" s="21"/>
    </row>
    <row r="245" spans="1:35">
      <c r="V245" s="21"/>
      <c r="W245" s="21"/>
      <c r="X245" s="21"/>
      <c r="Y245" s="21"/>
      <c r="Z245" s="21"/>
      <c r="AA245" s="21"/>
      <c r="AB245" s="21"/>
      <c r="AC245" s="21"/>
      <c r="AD245" s="21"/>
      <c r="AE245" s="21"/>
      <c r="AF245" s="21"/>
      <c r="AG245" s="21"/>
      <c r="AH245" s="21"/>
      <c r="AI245" s="21"/>
    </row>
    <row r="246" spans="1:35">
      <c r="B246" s="21" t="s">
        <v>206</v>
      </c>
      <c r="AC246" s="29"/>
      <c r="AD246" s="29"/>
      <c r="AE246" s="29"/>
      <c r="AF246" s="29"/>
      <c r="AG246" s="29"/>
    </row>
    <row r="247" spans="1:35">
      <c r="B247" s="311"/>
      <c r="C247" s="312"/>
      <c r="D247" s="313"/>
      <c r="E247" s="308"/>
      <c r="F247" s="309"/>
      <c r="G247" s="310"/>
      <c r="H247" s="302" t="s">
        <v>1</v>
      </c>
      <c r="I247" s="303"/>
      <c r="AC247" s="29"/>
      <c r="AD247" s="29"/>
      <c r="AE247" s="29"/>
      <c r="AF247" s="29"/>
      <c r="AG247" s="29"/>
    </row>
    <row r="248" spans="1:35">
      <c r="B248" s="23"/>
      <c r="C248" s="23"/>
      <c r="D248" s="23"/>
      <c r="E248" s="308" t="s">
        <v>6434</v>
      </c>
      <c r="F248" s="309"/>
      <c r="G248" s="310"/>
      <c r="H248" s="302" t="s">
        <v>197</v>
      </c>
      <c r="I248" s="303"/>
      <c r="AC248" s="29"/>
      <c r="AD248" s="29"/>
      <c r="AE248" s="29"/>
      <c r="AF248" s="29"/>
      <c r="AG248" s="29"/>
    </row>
    <row r="249" spans="1:35">
      <c r="A249" s="22"/>
      <c r="B249" s="22"/>
      <c r="C249" s="22"/>
      <c r="D249" s="22"/>
      <c r="E249" s="308" t="s">
        <v>6434</v>
      </c>
      <c r="F249" s="309"/>
      <c r="G249" s="310"/>
      <c r="H249" s="302" t="s">
        <v>96</v>
      </c>
      <c r="I249" s="481"/>
      <c r="J249" s="22"/>
      <c r="K249" s="22"/>
      <c r="L249" s="22"/>
      <c r="M249" s="22"/>
      <c r="N249" s="22"/>
      <c r="O249" s="22"/>
      <c r="P249" s="22"/>
      <c r="Q249" s="22"/>
      <c r="R249" s="22"/>
      <c r="S249" s="22"/>
      <c r="T249" s="22"/>
      <c r="U249" s="22"/>
      <c r="V249" s="22"/>
      <c r="W249" s="22"/>
      <c r="X249" s="22"/>
      <c r="Y249" s="22"/>
      <c r="Z249" s="22"/>
      <c r="AA249" s="22"/>
      <c r="AB249" s="22"/>
      <c r="AC249" s="58"/>
      <c r="AD249" s="58"/>
      <c r="AE249" s="58"/>
      <c r="AF249" s="58"/>
      <c r="AG249" s="58"/>
      <c r="AH249" s="22"/>
      <c r="AI249" s="22"/>
    </row>
    <row r="250" spans="1: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58"/>
      <c r="AD250" s="58"/>
      <c r="AE250" s="58"/>
      <c r="AF250" s="58"/>
      <c r="AG250" s="58"/>
      <c r="AH250" s="22"/>
      <c r="AI250" s="22"/>
    </row>
    <row r="251" spans="1:35">
      <c r="A251" s="22"/>
      <c r="B251" s="21" t="s">
        <v>6807</v>
      </c>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row>
    <row r="252" spans="1:35">
      <c r="A252" s="22"/>
      <c r="B252" s="21" t="s">
        <v>6488</v>
      </c>
      <c r="C252" s="22"/>
      <c r="D252" s="22"/>
      <c r="E252" s="311"/>
      <c r="F252" s="312"/>
      <c r="G252" s="312"/>
      <c r="H252" s="313"/>
      <c r="I252" s="21" t="s">
        <v>6489</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row>
    <row r="253" spans="1:35">
      <c r="A253" s="22"/>
      <c r="B253" s="21" t="s">
        <v>6490</v>
      </c>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row>
    <row r="254" spans="1:35">
      <c r="A254" s="22"/>
      <c r="B254" s="314"/>
      <c r="C254" s="315"/>
      <c r="D254" s="315"/>
      <c r="E254" s="315"/>
      <c r="F254" s="315"/>
      <c r="G254" s="315"/>
      <c r="H254" s="315"/>
      <c r="I254" s="315"/>
      <c r="J254" s="315"/>
      <c r="K254" s="315"/>
      <c r="L254" s="315"/>
      <c r="M254" s="315"/>
      <c r="N254" s="315"/>
      <c r="O254" s="315"/>
      <c r="P254" s="315"/>
      <c r="Q254" s="315"/>
      <c r="R254" s="316"/>
      <c r="S254" s="22"/>
      <c r="T254" s="22"/>
      <c r="U254" s="22"/>
      <c r="V254" s="22"/>
      <c r="W254" s="22"/>
      <c r="X254" s="22"/>
      <c r="Y254" s="22"/>
      <c r="Z254" s="22"/>
      <c r="AA254" s="22"/>
      <c r="AB254" s="22"/>
      <c r="AC254" s="22"/>
      <c r="AD254" s="22"/>
      <c r="AE254" s="22"/>
      <c r="AF254" s="22"/>
      <c r="AG254" s="22"/>
      <c r="AH254" s="22"/>
      <c r="AI254" s="22"/>
    </row>
    <row r="255" spans="1:35">
      <c r="A255" s="22"/>
      <c r="B255" s="317"/>
      <c r="C255" s="318"/>
      <c r="D255" s="318"/>
      <c r="E255" s="318"/>
      <c r="F255" s="318"/>
      <c r="G255" s="318"/>
      <c r="H255" s="318"/>
      <c r="I255" s="318"/>
      <c r="J255" s="318"/>
      <c r="K255" s="318"/>
      <c r="L255" s="318"/>
      <c r="M255" s="318"/>
      <c r="N255" s="318"/>
      <c r="O255" s="318"/>
      <c r="P255" s="318"/>
      <c r="Q255" s="318"/>
      <c r="R255" s="319"/>
      <c r="S255" s="22"/>
      <c r="T255" s="22"/>
      <c r="U255" s="22"/>
      <c r="V255" s="22"/>
      <c r="W255" s="22"/>
      <c r="X255" s="22"/>
      <c r="Y255" s="22"/>
      <c r="Z255" s="22"/>
      <c r="AA255" s="22"/>
      <c r="AB255" s="22"/>
      <c r="AC255" s="22"/>
      <c r="AD255" s="22"/>
      <c r="AE255" s="22"/>
      <c r="AF255" s="22"/>
      <c r="AG255" s="22"/>
      <c r="AH255" s="22"/>
      <c r="AI255" s="22"/>
    </row>
    <row r="256" spans="1:35">
      <c r="A256" s="22"/>
      <c r="B256" s="317"/>
      <c r="C256" s="318"/>
      <c r="D256" s="318"/>
      <c r="E256" s="318"/>
      <c r="F256" s="318"/>
      <c r="G256" s="318"/>
      <c r="H256" s="318"/>
      <c r="I256" s="318"/>
      <c r="J256" s="318"/>
      <c r="K256" s="318"/>
      <c r="L256" s="318"/>
      <c r="M256" s="318"/>
      <c r="N256" s="318"/>
      <c r="O256" s="318"/>
      <c r="P256" s="318"/>
      <c r="Q256" s="318"/>
      <c r="R256" s="319"/>
      <c r="S256" s="22"/>
      <c r="T256" s="22"/>
      <c r="U256" s="22"/>
      <c r="V256" s="22"/>
      <c r="W256" s="22"/>
      <c r="X256" s="22"/>
      <c r="Y256" s="22"/>
      <c r="Z256" s="22"/>
      <c r="AA256" s="22"/>
      <c r="AB256" s="22"/>
      <c r="AC256" s="22"/>
      <c r="AD256" s="22"/>
      <c r="AE256" s="22"/>
      <c r="AF256" s="22"/>
      <c r="AG256" s="22"/>
      <c r="AH256" s="22"/>
      <c r="AI256" s="22"/>
    </row>
    <row r="257" spans="1:35">
      <c r="A257" s="22"/>
      <c r="B257" s="320"/>
      <c r="C257" s="321"/>
      <c r="D257" s="321"/>
      <c r="E257" s="321"/>
      <c r="F257" s="321"/>
      <c r="G257" s="321"/>
      <c r="H257" s="321"/>
      <c r="I257" s="321"/>
      <c r="J257" s="321"/>
      <c r="K257" s="321"/>
      <c r="L257" s="321"/>
      <c r="M257" s="321"/>
      <c r="N257" s="321"/>
      <c r="O257" s="321"/>
      <c r="P257" s="321"/>
      <c r="Q257" s="321"/>
      <c r="R257" s="322"/>
      <c r="S257" s="22"/>
      <c r="T257" s="22"/>
      <c r="U257" s="22"/>
      <c r="V257" s="22"/>
      <c r="W257" s="22"/>
      <c r="X257" s="22"/>
      <c r="Y257" s="22"/>
      <c r="Z257" s="22"/>
      <c r="AA257" s="22"/>
      <c r="AB257" s="22"/>
      <c r="AC257" s="22"/>
      <c r="AD257" s="22"/>
      <c r="AE257" s="22"/>
      <c r="AF257" s="22"/>
      <c r="AG257" s="22"/>
      <c r="AH257" s="22"/>
      <c r="AI257" s="22"/>
    </row>
    <row r="262" spans="1:35" ht="12.95" customHeight="1">
      <c r="A262" s="22"/>
      <c r="B262" s="304" t="s">
        <v>6782</v>
      </c>
      <c r="C262" s="304"/>
      <c r="D262" s="304"/>
      <c r="E262" s="304"/>
      <c r="F262" s="304"/>
      <c r="G262" s="304"/>
      <c r="H262" s="304"/>
      <c r="I262" s="304"/>
      <c r="J262" s="304"/>
      <c r="K262" s="304"/>
      <c r="L262" s="304"/>
      <c r="M262" s="304"/>
      <c r="N262" s="304"/>
      <c r="O262" s="304"/>
      <c r="P262" s="304"/>
      <c r="Q262" s="304"/>
      <c r="R262" s="304"/>
      <c r="S262" s="304"/>
      <c r="T262" s="304"/>
      <c r="U262" s="304"/>
      <c r="V262" s="304"/>
      <c r="W262" s="304"/>
      <c r="X262" s="304"/>
      <c r="Y262" s="304"/>
      <c r="Z262" s="304"/>
      <c r="AA262" s="304"/>
      <c r="AB262" s="304"/>
      <c r="AC262" s="304"/>
      <c r="AD262" s="304"/>
      <c r="AE262" s="304"/>
      <c r="AF262" s="304"/>
      <c r="AG262" s="304"/>
      <c r="AH262" s="304"/>
      <c r="AI262" s="304"/>
    </row>
    <row r="263" spans="1:35" ht="12.95" customHeight="1">
      <c r="A263" s="22"/>
      <c r="B263" s="304"/>
      <c r="C263" s="304"/>
      <c r="D263" s="304"/>
      <c r="E263" s="304"/>
      <c r="F263" s="304"/>
      <c r="G263" s="304"/>
      <c r="H263" s="304"/>
      <c r="I263" s="304"/>
      <c r="J263" s="304"/>
      <c r="K263" s="304"/>
      <c r="L263" s="304"/>
      <c r="M263" s="304"/>
      <c r="N263" s="304"/>
      <c r="O263" s="304"/>
      <c r="P263" s="304"/>
      <c r="Q263" s="304"/>
      <c r="R263" s="304"/>
      <c r="S263" s="304"/>
      <c r="T263" s="304"/>
      <c r="U263" s="304"/>
      <c r="V263" s="304"/>
      <c r="W263" s="304"/>
      <c r="X263" s="304"/>
      <c r="Y263" s="304"/>
      <c r="Z263" s="304"/>
      <c r="AA263" s="304"/>
      <c r="AB263" s="304"/>
      <c r="AC263" s="304"/>
      <c r="AD263" s="304"/>
      <c r="AE263" s="304"/>
      <c r="AF263" s="304"/>
      <c r="AG263" s="304"/>
      <c r="AH263" s="304"/>
      <c r="AI263" s="304"/>
    </row>
    <row r="264" spans="1:35">
      <c r="B264" s="21" t="s">
        <v>6763</v>
      </c>
    </row>
    <row r="265" spans="1:35">
      <c r="B265" s="326"/>
      <c r="C265" s="327"/>
      <c r="D265" s="327"/>
      <c r="E265" s="327"/>
      <c r="F265" s="327"/>
      <c r="G265" s="327"/>
      <c r="H265" s="327"/>
      <c r="I265" s="327"/>
      <c r="J265" s="327"/>
      <c r="K265" s="327"/>
      <c r="L265" s="327"/>
      <c r="M265" s="327"/>
      <c r="N265" s="327"/>
      <c r="O265" s="327"/>
      <c r="P265" s="327"/>
      <c r="Q265" s="327"/>
      <c r="R265" s="327"/>
      <c r="S265" s="327"/>
      <c r="T265" s="327"/>
      <c r="U265" s="327"/>
      <c r="V265" s="327"/>
      <c r="W265" s="327"/>
      <c r="X265" s="327"/>
      <c r="Y265" s="327"/>
      <c r="Z265" s="327"/>
      <c r="AA265" s="327"/>
      <c r="AB265" s="327"/>
      <c r="AC265" s="327"/>
      <c r="AD265" s="327"/>
      <c r="AE265" s="327"/>
      <c r="AF265" s="327"/>
      <c r="AG265" s="327"/>
      <c r="AH265" s="327"/>
      <c r="AI265" s="328"/>
    </row>
    <row r="266" spans="1:35">
      <c r="B266" s="329"/>
      <c r="C266" s="330"/>
      <c r="D266" s="330"/>
      <c r="E266" s="330"/>
      <c r="F266" s="330"/>
      <c r="G266" s="330"/>
      <c r="H266" s="330"/>
      <c r="I266" s="33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1"/>
    </row>
    <row r="267" spans="1:35">
      <c r="B267" s="329"/>
      <c r="C267" s="330"/>
      <c r="D267" s="330"/>
      <c r="E267" s="330"/>
      <c r="F267" s="330"/>
      <c r="G267" s="330"/>
      <c r="H267" s="330"/>
      <c r="I267" s="330"/>
      <c r="J267" s="330"/>
      <c r="K267" s="330"/>
      <c r="L267" s="330"/>
      <c r="M267" s="330"/>
      <c r="N267" s="330"/>
      <c r="O267" s="330"/>
      <c r="P267" s="330"/>
      <c r="Q267" s="330"/>
      <c r="R267" s="330"/>
      <c r="S267" s="330"/>
      <c r="T267" s="330"/>
      <c r="U267" s="330"/>
      <c r="V267" s="330"/>
      <c r="W267" s="330"/>
      <c r="X267" s="330"/>
      <c r="Y267" s="330"/>
      <c r="Z267" s="330"/>
      <c r="AA267" s="330"/>
      <c r="AB267" s="330"/>
      <c r="AC267" s="330"/>
      <c r="AD267" s="330"/>
      <c r="AE267" s="330"/>
      <c r="AF267" s="330"/>
      <c r="AG267" s="330"/>
      <c r="AH267" s="330"/>
      <c r="AI267" s="331"/>
    </row>
    <row r="268" spans="1:35">
      <c r="B268" s="332"/>
      <c r="C268" s="333"/>
      <c r="D268" s="333"/>
      <c r="E268" s="333"/>
      <c r="F268" s="333"/>
      <c r="G268" s="333"/>
      <c r="H268" s="333"/>
      <c r="I268" s="333"/>
      <c r="J268" s="333"/>
      <c r="K268" s="333"/>
      <c r="L268" s="333"/>
      <c r="M268" s="333"/>
      <c r="N268" s="333"/>
      <c r="O268" s="333"/>
      <c r="P268" s="333"/>
      <c r="Q268" s="333"/>
      <c r="R268" s="333"/>
      <c r="S268" s="333"/>
      <c r="T268" s="333"/>
      <c r="U268" s="333"/>
      <c r="V268" s="333"/>
      <c r="W268" s="333"/>
      <c r="X268" s="333"/>
      <c r="Y268" s="333"/>
      <c r="Z268" s="333"/>
      <c r="AA268" s="333"/>
      <c r="AB268" s="333"/>
      <c r="AC268" s="333"/>
      <c r="AD268" s="333"/>
      <c r="AE268" s="333"/>
      <c r="AF268" s="333"/>
      <c r="AG268" s="333"/>
      <c r="AH268" s="333"/>
      <c r="AI268" s="334"/>
    </row>
    <row r="270" spans="1:35">
      <c r="B270" s="21" t="s">
        <v>207</v>
      </c>
    </row>
    <row r="271" spans="1:35">
      <c r="B271" s="326"/>
      <c r="C271" s="327"/>
      <c r="D271" s="327"/>
      <c r="E271" s="327"/>
      <c r="F271" s="327"/>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7"/>
      <c r="AE271" s="327"/>
      <c r="AF271" s="327"/>
      <c r="AG271" s="327"/>
      <c r="AH271" s="327"/>
      <c r="AI271" s="328"/>
    </row>
    <row r="272" spans="1:35">
      <c r="B272" s="329"/>
      <c r="C272" s="330"/>
      <c r="D272" s="330"/>
      <c r="E272" s="330"/>
      <c r="F272" s="330"/>
      <c r="G272" s="330"/>
      <c r="H272" s="330"/>
      <c r="I272" s="330"/>
      <c r="J272" s="330"/>
      <c r="K272" s="330"/>
      <c r="L272" s="330"/>
      <c r="M272" s="330"/>
      <c r="N272" s="330"/>
      <c r="O272" s="330"/>
      <c r="P272" s="330"/>
      <c r="Q272" s="330"/>
      <c r="R272" s="330"/>
      <c r="S272" s="330"/>
      <c r="T272" s="330"/>
      <c r="U272" s="330"/>
      <c r="V272" s="330"/>
      <c r="W272" s="330"/>
      <c r="X272" s="330"/>
      <c r="Y272" s="330"/>
      <c r="Z272" s="330"/>
      <c r="AA272" s="330"/>
      <c r="AB272" s="330"/>
      <c r="AC272" s="330"/>
      <c r="AD272" s="330"/>
      <c r="AE272" s="330"/>
      <c r="AF272" s="330"/>
      <c r="AG272" s="330"/>
      <c r="AH272" s="330"/>
      <c r="AI272" s="331"/>
    </row>
    <row r="273" spans="2:35">
      <c r="B273" s="329"/>
      <c r="C273" s="330"/>
      <c r="D273" s="330"/>
      <c r="E273" s="330"/>
      <c r="F273" s="330"/>
      <c r="G273" s="330"/>
      <c r="H273" s="330"/>
      <c r="I273" s="330"/>
      <c r="J273" s="330"/>
      <c r="K273" s="330"/>
      <c r="L273" s="330"/>
      <c r="M273" s="330"/>
      <c r="N273" s="330"/>
      <c r="O273" s="330"/>
      <c r="P273" s="330"/>
      <c r="Q273" s="330"/>
      <c r="R273" s="330"/>
      <c r="S273" s="330"/>
      <c r="T273" s="330"/>
      <c r="U273" s="330"/>
      <c r="V273" s="330"/>
      <c r="W273" s="330"/>
      <c r="X273" s="330"/>
      <c r="Y273" s="330"/>
      <c r="Z273" s="330"/>
      <c r="AA273" s="330"/>
      <c r="AB273" s="330"/>
      <c r="AC273" s="330"/>
      <c r="AD273" s="330"/>
      <c r="AE273" s="330"/>
      <c r="AF273" s="330"/>
      <c r="AG273" s="330"/>
      <c r="AH273" s="330"/>
      <c r="AI273" s="331"/>
    </row>
    <row r="274" spans="2:35">
      <c r="B274" s="332"/>
      <c r="C274" s="333"/>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c r="AB274" s="333"/>
      <c r="AC274" s="333"/>
      <c r="AD274" s="333"/>
      <c r="AE274" s="333"/>
      <c r="AF274" s="333"/>
      <c r="AG274" s="333"/>
      <c r="AH274" s="333"/>
      <c r="AI274" s="334"/>
    </row>
    <row r="276" spans="2:35" ht="12.6" customHeight="1">
      <c r="B276" s="305" t="s">
        <v>6743</v>
      </c>
      <c r="C276" s="305"/>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c r="AA276" s="305"/>
      <c r="AB276" s="305"/>
      <c r="AC276" s="305"/>
      <c r="AD276" s="305"/>
      <c r="AE276" s="305"/>
      <c r="AF276" s="305"/>
      <c r="AG276" s="305"/>
      <c r="AH276" s="305"/>
      <c r="AI276" s="305"/>
    </row>
    <row r="277" spans="2:35" ht="15.95" customHeight="1">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305"/>
      <c r="X277" s="305"/>
      <c r="Y277" s="305"/>
      <c r="Z277" s="305"/>
      <c r="AA277" s="305"/>
      <c r="AB277" s="305"/>
      <c r="AC277" s="305"/>
      <c r="AD277" s="305"/>
      <c r="AE277" s="305"/>
      <c r="AF277" s="305"/>
      <c r="AG277" s="305"/>
      <c r="AH277" s="305"/>
      <c r="AI277" s="305"/>
    </row>
    <row r="278" spans="2:35" ht="12.95" customHeight="1"/>
    <row r="279" spans="2:35" ht="12.95" customHeight="1">
      <c r="B279" s="304" t="s">
        <v>6744</v>
      </c>
      <c r="C279" s="304"/>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4"/>
      <c r="AA279" s="304"/>
      <c r="AB279" s="304"/>
      <c r="AC279" s="304"/>
      <c r="AD279" s="304"/>
      <c r="AE279" s="304"/>
      <c r="AF279" s="304"/>
      <c r="AG279" s="304"/>
      <c r="AH279" s="304"/>
      <c r="AI279" s="304"/>
    </row>
    <row r="280" spans="2:35" ht="12.95" customHeight="1">
      <c r="B280" s="304"/>
      <c r="C280" s="304"/>
      <c r="D280" s="304"/>
      <c r="E280" s="304"/>
      <c r="F280" s="304"/>
      <c r="G280" s="304"/>
      <c r="H280" s="304"/>
      <c r="I280" s="304"/>
      <c r="J280" s="304"/>
      <c r="K280" s="304"/>
      <c r="L280" s="304"/>
      <c r="M280" s="304"/>
      <c r="N280" s="304"/>
      <c r="O280" s="304"/>
      <c r="P280" s="304"/>
      <c r="Q280" s="304"/>
      <c r="R280" s="304"/>
      <c r="S280" s="304"/>
      <c r="T280" s="304"/>
      <c r="U280" s="304"/>
      <c r="V280" s="304"/>
      <c r="W280" s="304"/>
      <c r="X280" s="304"/>
      <c r="Y280" s="304"/>
      <c r="Z280" s="304"/>
      <c r="AA280" s="304"/>
      <c r="AB280" s="304"/>
      <c r="AC280" s="304"/>
      <c r="AD280" s="304"/>
      <c r="AE280" s="304"/>
      <c r="AF280" s="304"/>
      <c r="AG280" s="304"/>
      <c r="AH280" s="304"/>
      <c r="AI280" s="304"/>
    </row>
    <row r="281" spans="2:35">
      <c r="B281" s="21" t="s">
        <v>6764</v>
      </c>
    </row>
    <row r="282" spans="2:35">
      <c r="B282" s="326"/>
      <c r="C282" s="327"/>
      <c r="D282" s="327"/>
      <c r="E282" s="327"/>
      <c r="F282" s="327"/>
      <c r="G282" s="327"/>
      <c r="H282" s="327"/>
      <c r="I282" s="327"/>
      <c r="J282" s="327"/>
      <c r="K282" s="327"/>
      <c r="L282" s="327"/>
      <c r="M282" s="327"/>
      <c r="N282" s="327"/>
      <c r="O282" s="327"/>
      <c r="P282" s="327"/>
      <c r="Q282" s="327"/>
      <c r="R282" s="327"/>
      <c r="S282" s="327"/>
      <c r="T282" s="327"/>
      <c r="U282" s="327"/>
      <c r="V282" s="327"/>
      <c r="W282" s="327"/>
      <c r="X282" s="327"/>
      <c r="Y282" s="327"/>
      <c r="Z282" s="327"/>
      <c r="AA282" s="327"/>
      <c r="AB282" s="327"/>
      <c r="AC282" s="327"/>
      <c r="AD282" s="327"/>
      <c r="AE282" s="327"/>
      <c r="AF282" s="327"/>
      <c r="AG282" s="327"/>
      <c r="AH282" s="327"/>
      <c r="AI282" s="328"/>
    </row>
    <row r="283" spans="2:35">
      <c r="B283" s="329"/>
      <c r="C283" s="330"/>
      <c r="D283" s="330"/>
      <c r="E283" s="330"/>
      <c r="F283" s="330"/>
      <c r="G283" s="330"/>
      <c r="H283" s="330"/>
      <c r="I283" s="330"/>
      <c r="J283" s="330"/>
      <c r="K283" s="330"/>
      <c r="L283" s="330"/>
      <c r="M283" s="330"/>
      <c r="N283" s="330"/>
      <c r="O283" s="330"/>
      <c r="P283" s="330"/>
      <c r="Q283" s="330"/>
      <c r="R283" s="330"/>
      <c r="S283" s="330"/>
      <c r="T283" s="330"/>
      <c r="U283" s="330"/>
      <c r="V283" s="330"/>
      <c r="W283" s="330"/>
      <c r="X283" s="330"/>
      <c r="Y283" s="330"/>
      <c r="Z283" s="330"/>
      <c r="AA283" s="330"/>
      <c r="AB283" s="330"/>
      <c r="AC283" s="330"/>
      <c r="AD283" s="330"/>
      <c r="AE283" s="330"/>
      <c r="AF283" s="330"/>
      <c r="AG283" s="330"/>
      <c r="AH283" s="330"/>
      <c r="AI283" s="331"/>
    </row>
    <row r="284" spans="2:35">
      <c r="B284" s="329"/>
      <c r="C284" s="330"/>
      <c r="D284" s="330"/>
      <c r="E284" s="330"/>
      <c r="F284" s="330"/>
      <c r="G284" s="330"/>
      <c r="H284" s="330"/>
      <c r="I284" s="330"/>
      <c r="J284" s="330"/>
      <c r="K284" s="330"/>
      <c r="L284" s="330"/>
      <c r="M284" s="330"/>
      <c r="N284" s="330"/>
      <c r="O284" s="330"/>
      <c r="P284" s="330"/>
      <c r="Q284" s="330"/>
      <c r="R284" s="330"/>
      <c r="S284" s="330"/>
      <c r="T284" s="330"/>
      <c r="U284" s="330"/>
      <c r="V284" s="330"/>
      <c r="W284" s="330"/>
      <c r="X284" s="330"/>
      <c r="Y284" s="330"/>
      <c r="Z284" s="330"/>
      <c r="AA284" s="330"/>
      <c r="AB284" s="330"/>
      <c r="AC284" s="330"/>
      <c r="AD284" s="330"/>
      <c r="AE284" s="330"/>
      <c r="AF284" s="330"/>
      <c r="AG284" s="330"/>
      <c r="AH284" s="330"/>
      <c r="AI284" s="331"/>
    </row>
    <row r="285" spans="2:35">
      <c r="B285" s="332"/>
      <c r="C285" s="333"/>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4"/>
    </row>
    <row r="286" spans="2:35" ht="12.95" customHeight="1"/>
    <row r="287" spans="2:35" ht="12.95" customHeight="1">
      <c r="B287" s="21" t="s">
        <v>6765</v>
      </c>
    </row>
    <row r="288" spans="2:35">
      <c r="B288" s="404" t="s">
        <v>204</v>
      </c>
      <c r="C288" s="404"/>
      <c r="D288" s="404"/>
      <c r="E288" s="404"/>
      <c r="F288" s="404"/>
      <c r="G288" s="404"/>
      <c r="H288" s="404"/>
      <c r="I288" s="404"/>
      <c r="J288" s="404"/>
    </row>
    <row r="289" spans="2:73">
      <c r="B289" s="404"/>
      <c r="C289" s="404"/>
      <c r="D289" s="404"/>
      <c r="E289" s="404"/>
      <c r="F289" s="404"/>
      <c r="G289" s="404"/>
      <c r="H289" s="404"/>
      <c r="I289" s="404"/>
      <c r="J289" s="404"/>
    </row>
    <row r="290" spans="2:73" ht="12.95" customHeight="1">
      <c r="B290" s="21" t="s">
        <v>6399</v>
      </c>
      <c r="C290" s="21"/>
      <c r="D290" s="21"/>
      <c r="E290" s="21"/>
      <c r="F290" s="21"/>
      <c r="G290" s="21"/>
      <c r="H290" s="21"/>
      <c r="I290" s="21"/>
      <c r="J290" s="323" t="s">
        <v>6434</v>
      </c>
      <c r="K290" s="324"/>
      <c r="L290" s="325"/>
      <c r="M290" s="220"/>
      <c r="N290" s="408" t="s">
        <v>6851</v>
      </c>
      <c r="O290" s="408"/>
      <c r="P290" s="408"/>
      <c r="Q290" s="408"/>
      <c r="R290" s="408"/>
      <c r="S290" s="408"/>
      <c r="T290" s="408"/>
      <c r="U290" s="408"/>
      <c r="V290" s="408"/>
      <c r="W290" s="408"/>
      <c r="X290" s="408"/>
      <c r="Y290" s="408"/>
      <c r="Z290" s="408"/>
      <c r="AA290" s="408"/>
      <c r="AB290" s="408"/>
      <c r="AC290" s="408"/>
      <c r="AD290" s="408"/>
      <c r="AE290" s="408"/>
      <c r="AF290" s="408"/>
      <c r="AG290" s="408"/>
      <c r="AH290" s="408"/>
      <c r="AI290" s="408"/>
      <c r="BM290" s="21"/>
      <c r="BN290" s="21"/>
      <c r="BO290" s="21"/>
      <c r="BP290" s="21"/>
      <c r="BQ290" s="21"/>
      <c r="BR290" s="21"/>
      <c r="BS290" s="21"/>
      <c r="BT290" s="21"/>
      <c r="BU290" s="21"/>
    </row>
    <row r="291" spans="2:73" ht="12.95" customHeight="1">
      <c r="N291" s="408"/>
      <c r="O291" s="408"/>
      <c r="P291" s="408"/>
      <c r="Q291" s="408"/>
      <c r="R291" s="408"/>
      <c r="S291" s="408"/>
      <c r="T291" s="408"/>
      <c r="U291" s="408"/>
      <c r="V291" s="408"/>
      <c r="W291" s="408"/>
      <c r="X291" s="408"/>
      <c r="Y291" s="408"/>
      <c r="Z291" s="408"/>
      <c r="AA291" s="408"/>
      <c r="AB291" s="408"/>
      <c r="AC291" s="408"/>
      <c r="AD291" s="408"/>
      <c r="AE291" s="408"/>
      <c r="AF291" s="408"/>
      <c r="AG291" s="408"/>
      <c r="AH291" s="408"/>
      <c r="AI291" s="408"/>
      <c r="BM291" s="21"/>
      <c r="BN291" s="21"/>
      <c r="BO291" s="21"/>
      <c r="BP291" s="21"/>
      <c r="BQ291" s="21"/>
      <c r="BR291" s="21"/>
      <c r="BS291" s="21"/>
      <c r="BT291" s="21"/>
      <c r="BU291" s="21"/>
    </row>
    <row r="292" spans="2:73">
      <c r="B292" s="21" t="s">
        <v>6402</v>
      </c>
      <c r="C292" s="21"/>
      <c r="D292" s="21"/>
      <c r="E292" s="21"/>
      <c r="F292" s="21"/>
      <c r="G292" s="21"/>
      <c r="H292" s="21"/>
      <c r="I292" s="21"/>
      <c r="J292" s="323" t="s">
        <v>6434</v>
      </c>
      <c r="K292" s="324"/>
      <c r="L292" s="325"/>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row>
    <row r="293" spans="2:73">
      <c r="J293" s="216"/>
      <c r="K293" s="216"/>
      <c r="L293" s="216"/>
      <c r="R293" s="56"/>
      <c r="S293" s="56"/>
      <c r="T293" s="56"/>
      <c r="U293" s="56"/>
      <c r="V293" s="56"/>
      <c r="Y293" s="222"/>
      <c r="Z293" s="222"/>
      <c r="AA293" s="27"/>
    </row>
    <row r="294" spans="2:73">
      <c r="B294" s="21" t="s">
        <v>6400</v>
      </c>
      <c r="J294" s="323" t="s">
        <v>6434</v>
      </c>
      <c r="K294" s="324"/>
      <c r="L294" s="325"/>
      <c r="Q294" s="21"/>
      <c r="R294" s="21"/>
      <c r="S294" s="21"/>
      <c r="T294" s="21"/>
      <c r="U294" s="21"/>
      <c r="V294" s="21"/>
      <c r="W294" s="21"/>
      <c r="X294" s="21"/>
      <c r="Y294" s="28" t="s">
        <v>6434</v>
      </c>
    </row>
    <row r="295" spans="2:73" ht="12.95" customHeight="1">
      <c r="B295" s="21"/>
      <c r="C295" s="21"/>
      <c r="D295" s="21"/>
      <c r="E295" s="21"/>
      <c r="F295" s="21"/>
      <c r="G295" s="21"/>
      <c r="H295" s="21"/>
      <c r="I295" s="21"/>
      <c r="J295" s="27"/>
      <c r="K295" s="27"/>
      <c r="L295" s="216"/>
      <c r="Q295" s="30"/>
      <c r="Y295" s="216"/>
      <c r="Z295" s="216"/>
      <c r="AA295" s="27"/>
    </row>
    <row r="296" spans="2:73" ht="12.95" customHeight="1">
      <c r="B296" s="21" t="s">
        <v>6401</v>
      </c>
      <c r="C296" s="21"/>
      <c r="D296" s="21"/>
      <c r="E296" s="21"/>
      <c r="F296" s="21"/>
      <c r="G296" s="21"/>
      <c r="H296" s="21"/>
      <c r="I296" s="21"/>
      <c r="J296" s="323" t="s">
        <v>6434</v>
      </c>
      <c r="K296" s="324"/>
      <c r="L296" s="325"/>
      <c r="Q296" s="160"/>
      <c r="R296" s="160"/>
      <c r="S296" s="160"/>
      <c r="T296" s="160"/>
      <c r="U296" s="160"/>
      <c r="V296" s="160"/>
      <c r="W296" s="160"/>
      <c r="X296" s="160"/>
      <c r="Y296" s="28" t="s">
        <v>6434</v>
      </c>
    </row>
    <row r="297" spans="2:73">
      <c r="B297" s="21" t="s">
        <v>6418</v>
      </c>
      <c r="C297" s="21"/>
      <c r="D297" s="21"/>
      <c r="E297" s="21"/>
      <c r="F297" s="21"/>
      <c r="G297" s="21"/>
      <c r="H297" s="21"/>
      <c r="I297" s="21"/>
      <c r="J297" s="30"/>
      <c r="K297" s="30"/>
      <c r="Q297" s="160"/>
      <c r="R297" s="160"/>
      <c r="S297" s="160"/>
      <c r="T297" s="160"/>
      <c r="U297" s="160"/>
      <c r="V297" s="160"/>
      <c r="W297" s="160"/>
      <c r="X297" s="160"/>
      <c r="Y297" s="28" t="s">
        <v>6434</v>
      </c>
    </row>
    <row r="298" spans="2:73" ht="12.95" customHeight="1">
      <c r="Q298" s="23"/>
      <c r="R298" s="23"/>
      <c r="S298" s="23"/>
      <c r="T298" s="23"/>
      <c r="U298" s="23"/>
      <c r="V298" s="23"/>
      <c r="W298" s="23"/>
      <c r="X298" s="23"/>
      <c r="Y298" s="216"/>
      <c r="Z298" s="216"/>
      <c r="AA298" s="216"/>
    </row>
    <row r="299" spans="2:73" ht="12.95" customHeight="1">
      <c r="B299" s="404" t="s">
        <v>6419</v>
      </c>
      <c r="C299" s="404"/>
      <c r="D299" s="404"/>
      <c r="E299" s="404"/>
      <c r="F299" s="404"/>
      <c r="G299" s="404"/>
      <c r="H299" s="404"/>
      <c r="I299" s="404"/>
      <c r="J299" s="404"/>
      <c r="Y299" s="483" t="s">
        <v>6517</v>
      </c>
      <c r="Z299" s="483"/>
      <c r="AA299" s="483"/>
      <c r="AB299" s="483"/>
      <c r="AC299" s="483"/>
      <c r="AD299" s="483"/>
      <c r="AE299" s="483"/>
      <c r="AF299" s="483"/>
      <c r="AG299" s="483"/>
      <c r="AH299" s="483"/>
      <c r="AI299" s="483"/>
      <c r="AL299" s="28">
        <f>IF(F18="水道事業",1,0)</f>
        <v>0</v>
      </c>
      <c r="AN299" s="28">
        <f>IF(AND(AL299=1,SUM(AL301:AL303)&gt;0),1,0)</f>
        <v>0</v>
      </c>
    </row>
    <row r="300" spans="2:73">
      <c r="B300" s="404"/>
      <c r="C300" s="404"/>
      <c r="D300" s="404"/>
      <c r="E300" s="404"/>
      <c r="F300" s="404"/>
      <c r="G300" s="404"/>
      <c r="H300" s="404"/>
      <c r="I300" s="404"/>
      <c r="J300" s="404"/>
      <c r="Y300" s="483"/>
      <c r="Z300" s="483"/>
      <c r="AA300" s="483"/>
      <c r="AB300" s="483"/>
      <c r="AC300" s="483"/>
      <c r="AD300" s="483"/>
      <c r="AE300" s="483"/>
      <c r="AF300" s="483"/>
      <c r="AG300" s="483"/>
      <c r="AH300" s="483"/>
      <c r="AI300" s="483"/>
    </row>
    <row r="301" spans="2:73">
      <c r="B301" s="380" t="s">
        <v>6511</v>
      </c>
      <c r="C301" s="380"/>
      <c r="D301" s="380"/>
      <c r="E301" s="380"/>
      <c r="F301" s="380"/>
      <c r="G301" s="380"/>
      <c r="H301" s="380"/>
      <c r="I301" s="380"/>
      <c r="J301" s="380"/>
      <c r="K301" s="380"/>
      <c r="L301" s="380"/>
      <c r="M301" s="380"/>
      <c r="N301" s="380"/>
      <c r="O301" s="380"/>
      <c r="P301" s="380"/>
      <c r="Q301" s="380"/>
      <c r="R301" s="380"/>
      <c r="S301" s="323" t="s">
        <v>6434</v>
      </c>
      <c r="T301" s="324"/>
      <c r="U301" s="325"/>
      <c r="AL301" s="28">
        <f>IF(S301="●",1,0)</f>
        <v>0</v>
      </c>
    </row>
    <row r="302" spans="2:73" ht="12.95" customHeight="1">
      <c r="B302" s="380" t="s">
        <v>6512</v>
      </c>
      <c r="C302" s="380"/>
      <c r="D302" s="380"/>
      <c r="E302" s="380"/>
      <c r="F302" s="380"/>
      <c r="G302" s="380"/>
      <c r="H302" s="380"/>
      <c r="I302" s="380"/>
      <c r="J302" s="380"/>
      <c r="K302" s="380"/>
      <c r="L302" s="380"/>
      <c r="M302" s="380"/>
      <c r="N302" s="380"/>
      <c r="O302" s="380"/>
      <c r="P302" s="380"/>
      <c r="Q302" s="380"/>
      <c r="R302" s="380"/>
      <c r="S302" s="323"/>
      <c r="T302" s="324"/>
      <c r="U302" s="325"/>
      <c r="V302" s="22"/>
      <c r="W302" s="22"/>
      <c r="X302" s="22"/>
      <c r="AL302" s="28">
        <f>IF(S302="●",1,0)</f>
        <v>0</v>
      </c>
    </row>
    <row r="303" spans="2:73" ht="12.95" customHeight="1">
      <c r="B303" s="380" t="s">
        <v>6513</v>
      </c>
      <c r="C303" s="380"/>
      <c r="D303" s="380"/>
      <c r="E303" s="380"/>
      <c r="F303" s="380"/>
      <c r="G303" s="380"/>
      <c r="H303" s="380"/>
      <c r="I303" s="380"/>
      <c r="J303" s="380"/>
      <c r="K303" s="380"/>
      <c r="L303" s="380"/>
      <c r="M303" s="380"/>
      <c r="N303" s="380"/>
      <c r="O303" s="380"/>
      <c r="P303" s="380"/>
      <c r="Q303" s="380"/>
      <c r="R303" s="380"/>
      <c r="S303" s="323" t="s">
        <v>6434</v>
      </c>
      <c r="T303" s="324"/>
      <c r="U303" s="325"/>
      <c r="V303" s="22"/>
      <c r="W303" s="22"/>
      <c r="X303" s="22"/>
      <c r="AL303" s="28">
        <f>IF(S303="●",1,0)</f>
        <v>0</v>
      </c>
    </row>
    <row r="304" spans="2:73" ht="12.95"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spans="2:36">
      <c r="B305" s="22"/>
      <c r="C305" s="22"/>
      <c r="D305" s="22"/>
      <c r="E305" s="405" t="s">
        <v>6457</v>
      </c>
      <c r="F305" s="405"/>
      <c r="G305" s="405"/>
      <c r="H305" s="405"/>
      <c r="I305" s="405"/>
      <c r="J305" s="405"/>
      <c r="K305" s="405"/>
      <c r="L305" s="405"/>
      <c r="M305" s="22"/>
      <c r="N305" s="22"/>
      <c r="O305" s="23"/>
      <c r="P305" s="22"/>
      <c r="Q305" s="306" t="s">
        <v>6461</v>
      </c>
      <c r="R305" s="306"/>
      <c r="S305" s="306"/>
      <c r="T305" s="306"/>
      <c r="U305" s="306"/>
      <c r="V305" s="306"/>
      <c r="W305" s="306"/>
      <c r="X305" s="307"/>
      <c r="Y305" s="323" t="s">
        <v>6434</v>
      </c>
      <c r="Z305" s="324"/>
      <c r="AA305" s="325"/>
    </row>
    <row r="306" spans="2:36" ht="12.95" customHeight="1">
      <c r="B306" s="22"/>
      <c r="C306" s="22"/>
      <c r="D306" s="22"/>
      <c r="E306" s="405" t="s">
        <v>6456</v>
      </c>
      <c r="F306" s="405"/>
      <c r="G306" s="405"/>
      <c r="H306" s="405"/>
      <c r="I306" s="405"/>
      <c r="J306" s="405"/>
      <c r="K306" s="405"/>
      <c r="L306" s="405"/>
      <c r="M306" s="22"/>
      <c r="N306" s="22"/>
      <c r="O306" s="23"/>
      <c r="P306" s="22"/>
      <c r="Q306" s="306" t="s">
        <v>6462</v>
      </c>
      <c r="R306" s="306"/>
      <c r="S306" s="306"/>
      <c r="T306" s="306"/>
      <c r="U306" s="306"/>
      <c r="V306" s="306"/>
      <c r="W306" s="306"/>
      <c r="X306" s="307"/>
      <c r="Y306" s="323" t="s">
        <v>6434</v>
      </c>
      <c r="Z306" s="324"/>
      <c r="AA306" s="325"/>
    </row>
    <row r="307" spans="2:36">
      <c r="B307" s="22"/>
      <c r="C307" s="22"/>
      <c r="D307" s="22"/>
      <c r="E307" s="22"/>
      <c r="F307" s="22"/>
      <c r="G307" s="22"/>
      <c r="H307" s="22"/>
      <c r="I307" s="22"/>
      <c r="J307" s="22"/>
      <c r="K307" s="22"/>
      <c r="L307" s="22"/>
      <c r="M307" s="22"/>
      <c r="N307" s="22"/>
      <c r="O307" s="23"/>
      <c r="P307" s="22"/>
      <c r="Q307" s="387" t="s">
        <v>6463</v>
      </c>
      <c r="R307" s="387"/>
      <c r="S307" s="387"/>
      <c r="T307" s="387"/>
      <c r="U307" s="387"/>
      <c r="V307" s="387"/>
      <c r="W307" s="387"/>
      <c r="X307" s="406"/>
      <c r="Y307" s="323" t="s">
        <v>6434</v>
      </c>
      <c r="Z307" s="324"/>
      <c r="AA307" s="325"/>
    </row>
    <row r="308" spans="2:36" ht="12.95" customHeight="1">
      <c r="O308" s="23"/>
      <c r="P308" s="22"/>
      <c r="Q308" s="211"/>
      <c r="R308" s="211"/>
      <c r="S308" s="211"/>
      <c r="T308" s="211"/>
      <c r="U308" s="211"/>
      <c r="V308" s="211"/>
      <c r="W308" s="211"/>
      <c r="X308" s="211"/>
      <c r="Y308" s="27"/>
      <c r="Z308" s="27"/>
      <c r="AA308" s="27"/>
    </row>
    <row r="309" spans="2:36" ht="12.95" customHeight="1">
      <c r="B309" s="404" t="s">
        <v>205</v>
      </c>
      <c r="C309" s="404"/>
      <c r="D309" s="404"/>
      <c r="E309" s="404"/>
      <c r="F309" s="404"/>
      <c r="G309" s="404"/>
      <c r="H309" s="404"/>
      <c r="I309" s="404"/>
      <c r="J309" s="404"/>
      <c r="O309" s="223"/>
      <c r="P309" s="22"/>
      <c r="Q309" s="22"/>
      <c r="R309" s="22"/>
      <c r="S309" s="22"/>
      <c r="T309" s="22"/>
      <c r="U309" s="22"/>
      <c r="V309" s="22"/>
      <c r="W309" s="22"/>
      <c r="X309" s="22"/>
      <c r="Y309" s="45" t="s">
        <v>6434</v>
      </c>
      <c r="Z309" s="45"/>
      <c r="AA309" s="45"/>
    </row>
    <row r="310" spans="2:36" ht="12.95" customHeight="1">
      <c r="B310" s="404"/>
      <c r="C310" s="404"/>
      <c r="D310" s="404"/>
      <c r="E310" s="404"/>
      <c r="F310" s="404"/>
      <c r="G310" s="404"/>
      <c r="H310" s="404"/>
      <c r="I310" s="404"/>
      <c r="J310" s="404"/>
      <c r="O310" s="23"/>
    </row>
    <row r="311" spans="2:36" ht="12.95" customHeight="1">
      <c r="B311" s="350" t="s">
        <v>6507</v>
      </c>
      <c r="C311" s="350"/>
      <c r="D311" s="350"/>
      <c r="E311" s="350"/>
      <c r="F311" s="350"/>
      <c r="G311" s="350"/>
      <c r="H311" s="350"/>
      <c r="I311" s="350"/>
      <c r="J311" s="350"/>
      <c r="K311" s="350"/>
      <c r="L311" s="350"/>
      <c r="M311" s="350"/>
      <c r="N311" s="482" t="s">
        <v>6434</v>
      </c>
      <c r="O311" s="482"/>
      <c r="P311" s="482"/>
      <c r="Q311" s="22"/>
      <c r="R311" s="22"/>
      <c r="S311" s="22"/>
      <c r="T311" s="22"/>
      <c r="X311" s="22"/>
    </row>
    <row r="312" spans="2:36" ht="12.95" customHeight="1">
      <c r="O312" s="23"/>
      <c r="P312" s="22"/>
      <c r="Q312" s="211"/>
      <c r="R312" s="211"/>
      <c r="S312" s="211"/>
      <c r="T312" s="211"/>
      <c r="U312" s="211"/>
      <c r="V312" s="211"/>
      <c r="W312" s="211"/>
      <c r="X312" s="211"/>
      <c r="Y312" s="27"/>
      <c r="Z312" s="27"/>
      <c r="AA312" s="27"/>
    </row>
    <row r="313" spans="2:36" ht="15" customHeight="1">
      <c r="B313" s="46"/>
      <c r="C313" s="46"/>
      <c r="D313" s="22"/>
      <c r="E313" s="47" t="s">
        <v>6467</v>
      </c>
      <c r="F313" s="46"/>
      <c r="G313" s="46"/>
      <c r="H313" s="46"/>
      <c r="I313" s="46"/>
      <c r="J313" s="46"/>
      <c r="K313" s="46"/>
      <c r="L313" s="22"/>
      <c r="M313" s="22"/>
      <c r="N313" s="22"/>
      <c r="O313" s="23"/>
      <c r="P313" s="22"/>
      <c r="Q313" s="306" t="s">
        <v>6429</v>
      </c>
      <c r="R313" s="306"/>
      <c r="S313" s="306"/>
      <c r="T313" s="306"/>
      <c r="U313" s="306"/>
      <c r="V313" s="306"/>
      <c r="W313" s="306"/>
      <c r="X313" s="306"/>
      <c r="Y313" s="308" t="s">
        <v>6434</v>
      </c>
      <c r="Z313" s="309"/>
      <c r="AA313" s="310"/>
      <c r="AB313" s="22"/>
      <c r="AC313" s="22"/>
      <c r="AD313" s="22"/>
      <c r="AE313" s="22"/>
      <c r="AF313" s="22"/>
      <c r="AG313" s="22"/>
      <c r="AH313" s="22"/>
      <c r="AI313" s="22"/>
      <c r="AJ313" s="22"/>
    </row>
    <row r="314" spans="2:36" ht="15" customHeight="1">
      <c r="B314" s="46"/>
      <c r="C314" s="46"/>
      <c r="D314" s="22"/>
      <c r="E314" s="47" t="s">
        <v>6468</v>
      </c>
      <c r="F314" s="46"/>
      <c r="G314" s="46"/>
      <c r="H314" s="46"/>
      <c r="I314" s="46"/>
      <c r="J314" s="46"/>
      <c r="K314" s="22"/>
      <c r="L314" s="22"/>
      <c r="M314" s="22"/>
      <c r="N314" s="22"/>
      <c r="O314" s="23"/>
      <c r="P314" s="22"/>
      <c r="Q314" s="306" t="s">
        <v>6430</v>
      </c>
      <c r="R314" s="306"/>
      <c r="S314" s="306"/>
      <c r="T314" s="306"/>
      <c r="U314" s="306"/>
      <c r="V314" s="306"/>
      <c r="W314" s="306"/>
      <c r="X314" s="306"/>
      <c r="Y314" s="308" t="s">
        <v>6434</v>
      </c>
      <c r="Z314" s="309"/>
      <c r="AA314" s="310"/>
      <c r="AB314" s="22"/>
      <c r="AC314" s="22"/>
      <c r="AD314" s="22"/>
      <c r="AE314" s="22"/>
      <c r="AF314" s="22"/>
      <c r="AG314" s="22"/>
      <c r="AH314" s="22"/>
      <c r="AI314" s="22"/>
      <c r="AJ314" s="22"/>
    </row>
    <row r="315" spans="2:36" ht="15" customHeight="1">
      <c r="B315" s="46"/>
      <c r="C315" s="46"/>
      <c r="D315" s="46"/>
      <c r="E315" s="46"/>
      <c r="F315" s="46"/>
      <c r="G315" s="46"/>
      <c r="H315" s="46"/>
      <c r="I315" s="46"/>
      <c r="J315" s="46"/>
      <c r="K315" s="22"/>
      <c r="L315" s="22"/>
      <c r="M315" s="22"/>
      <c r="N315" s="22"/>
      <c r="O315" s="23"/>
      <c r="P315" s="22"/>
      <c r="Q315" s="22"/>
      <c r="R315" s="22"/>
      <c r="S315" s="22"/>
      <c r="T315" s="22"/>
      <c r="U315" s="22"/>
      <c r="V315" s="22"/>
      <c r="W315" s="22"/>
      <c r="X315" s="22"/>
      <c r="Y315" s="48"/>
      <c r="Z315" s="22"/>
      <c r="AA315" s="22"/>
      <c r="AB315" s="22"/>
      <c r="AC315" s="54"/>
      <c r="AD315" s="54"/>
      <c r="AE315" s="54"/>
      <c r="AF315" s="54"/>
      <c r="AG315" s="54"/>
      <c r="AH315" s="54"/>
      <c r="AI315" s="54"/>
      <c r="AJ315" s="54"/>
    </row>
    <row r="316" spans="2:36" ht="12.95" customHeight="1">
      <c r="B316" s="49"/>
      <c r="C316" s="49"/>
      <c r="D316" s="22"/>
      <c r="E316" s="47" t="s">
        <v>6467</v>
      </c>
      <c r="F316" s="49"/>
      <c r="G316" s="49"/>
      <c r="H316" s="49"/>
      <c r="I316" s="49"/>
      <c r="J316" s="49"/>
      <c r="K316" s="22"/>
      <c r="L316" s="22"/>
      <c r="M316" s="22"/>
      <c r="N316" s="22"/>
      <c r="O316" s="23"/>
      <c r="P316" s="22"/>
      <c r="Q316" s="401" t="s">
        <v>6479</v>
      </c>
      <c r="R316" s="401"/>
      <c r="S316" s="401"/>
      <c r="T316" s="401"/>
      <c r="U316" s="401"/>
      <c r="V316" s="401"/>
      <c r="W316" s="401"/>
      <c r="X316" s="402"/>
      <c r="Y316" s="308" t="s">
        <v>6434</v>
      </c>
      <c r="Z316" s="309"/>
      <c r="AA316" s="310"/>
      <c r="AB316" s="22"/>
      <c r="AC316" s="224"/>
      <c r="AD316" s="224"/>
      <c r="AE316" s="224"/>
      <c r="AF316" s="54"/>
      <c r="AG316" s="54"/>
      <c r="AH316" s="54"/>
      <c r="AI316" s="54"/>
      <c r="AJ316" s="54"/>
    </row>
    <row r="317" spans="2:36" ht="12.95" customHeight="1">
      <c r="B317" s="49"/>
      <c r="C317" s="49"/>
      <c r="D317" s="22"/>
      <c r="E317" s="47" t="s">
        <v>6468</v>
      </c>
      <c r="F317" s="49"/>
      <c r="G317" s="49"/>
      <c r="H317" s="49"/>
      <c r="I317" s="49"/>
      <c r="J317" s="49"/>
      <c r="K317" s="22"/>
      <c r="L317" s="22"/>
      <c r="M317" s="22"/>
      <c r="N317" s="22"/>
      <c r="O317" s="23"/>
      <c r="P317" s="22"/>
      <c r="Q317" s="401" t="s">
        <v>6480</v>
      </c>
      <c r="R317" s="401"/>
      <c r="S317" s="401"/>
      <c r="T317" s="401"/>
      <c r="U317" s="401"/>
      <c r="V317" s="401"/>
      <c r="W317" s="401"/>
      <c r="X317" s="402"/>
      <c r="Y317" s="308" t="s">
        <v>6434</v>
      </c>
      <c r="Z317" s="309"/>
      <c r="AA317" s="310"/>
      <c r="AB317" s="22"/>
      <c r="AC317" s="55" t="s">
        <v>6434</v>
      </c>
      <c r="AD317" s="55"/>
      <c r="AE317" s="55"/>
      <c r="AF317" s="22"/>
      <c r="AG317" s="22"/>
      <c r="AH317" s="22"/>
      <c r="AI317" s="22"/>
      <c r="AJ317" s="22"/>
    </row>
    <row r="318" spans="2:36" ht="12.95" customHeight="1">
      <c r="B318" s="49"/>
      <c r="C318" s="49"/>
      <c r="D318" s="49"/>
      <c r="E318" s="49"/>
      <c r="F318" s="49"/>
      <c r="G318" s="49"/>
      <c r="H318" s="49"/>
      <c r="I318" s="49"/>
      <c r="J318" s="49"/>
      <c r="K318" s="22"/>
      <c r="L318" s="22"/>
      <c r="M318" s="22"/>
      <c r="N318" s="22"/>
      <c r="O318" s="23"/>
      <c r="P318" s="22"/>
      <c r="Q318" s="401" t="s">
        <v>6481</v>
      </c>
      <c r="R318" s="401"/>
      <c r="S318" s="401"/>
      <c r="T318" s="401"/>
      <c r="U318" s="401"/>
      <c r="V318" s="401"/>
      <c r="W318" s="401"/>
      <c r="X318" s="402"/>
      <c r="Y318" s="308" t="s">
        <v>6434</v>
      </c>
      <c r="Z318" s="309"/>
      <c r="AA318" s="310"/>
      <c r="AB318" s="22"/>
      <c r="AC318" s="55" t="s">
        <v>6434</v>
      </c>
      <c r="AD318" s="55"/>
      <c r="AE318" s="55"/>
      <c r="AF318" s="22"/>
      <c r="AG318" s="22"/>
      <c r="AH318" s="22"/>
      <c r="AI318" s="22"/>
      <c r="AJ318" s="22"/>
    </row>
    <row r="319" spans="2:36" ht="12.95" customHeight="1">
      <c r="B319" s="49"/>
      <c r="C319" s="49"/>
      <c r="D319" s="49"/>
      <c r="E319" s="49"/>
      <c r="F319" s="49"/>
      <c r="G319" s="49"/>
      <c r="H319" s="49"/>
      <c r="I319" s="49"/>
      <c r="J319" s="49"/>
      <c r="K319" s="22"/>
      <c r="L319" s="22"/>
      <c r="M319" s="22"/>
      <c r="N319" s="22"/>
      <c r="O319" s="23"/>
      <c r="P319" s="22"/>
      <c r="Q319" s="401" t="s">
        <v>6482</v>
      </c>
      <c r="R319" s="401"/>
      <c r="S319" s="401"/>
      <c r="T319" s="401"/>
      <c r="U319" s="401"/>
      <c r="V319" s="401"/>
      <c r="W319" s="401"/>
      <c r="X319" s="402"/>
      <c r="Y319" s="308" t="s">
        <v>6434</v>
      </c>
      <c r="Z319" s="309"/>
      <c r="AA319" s="310"/>
      <c r="AB319" s="22"/>
      <c r="AC319" s="55" t="s">
        <v>6434</v>
      </c>
      <c r="AD319" s="55"/>
      <c r="AE319" s="55"/>
      <c r="AF319" s="22"/>
      <c r="AG319" s="22"/>
      <c r="AH319" s="22"/>
      <c r="AI319" s="22"/>
      <c r="AJ319" s="22"/>
    </row>
    <row r="320" spans="2:36" ht="12.95" customHeight="1">
      <c r="B320" s="49"/>
      <c r="C320" s="49"/>
      <c r="D320" s="49"/>
      <c r="E320" s="49"/>
      <c r="F320" s="49"/>
      <c r="G320" s="49"/>
      <c r="H320" s="49"/>
      <c r="I320" s="49"/>
      <c r="J320" s="49"/>
      <c r="K320" s="22"/>
      <c r="L320" s="22"/>
      <c r="M320" s="22"/>
      <c r="N320" s="22"/>
      <c r="O320" s="23"/>
      <c r="P320" s="22"/>
      <c r="Q320" s="401" t="s">
        <v>6483</v>
      </c>
      <c r="R320" s="401"/>
      <c r="S320" s="401"/>
      <c r="T320" s="401"/>
      <c r="U320" s="401"/>
      <c r="V320" s="401"/>
      <c r="W320" s="401"/>
      <c r="X320" s="402"/>
      <c r="Y320" s="308" t="s">
        <v>6434</v>
      </c>
      <c r="Z320" s="309"/>
      <c r="AA320" s="310"/>
      <c r="AB320" s="22"/>
      <c r="AC320" s="22"/>
      <c r="AD320" s="22"/>
      <c r="AE320" s="22"/>
      <c r="AF320" s="22"/>
      <c r="AG320" s="22"/>
      <c r="AH320" s="22"/>
      <c r="AI320" s="22"/>
      <c r="AJ320" s="22"/>
    </row>
    <row r="321" spans="2:35" ht="12.95" customHeight="1">
      <c r="B321" s="49"/>
      <c r="C321" s="49"/>
      <c r="D321" s="49"/>
      <c r="E321" s="49"/>
      <c r="F321" s="49"/>
      <c r="G321" s="49"/>
      <c r="H321" s="49"/>
      <c r="I321" s="49"/>
      <c r="J321" s="49"/>
      <c r="O321" s="23"/>
      <c r="Q321" s="225"/>
      <c r="R321" s="225"/>
      <c r="S321" s="225"/>
      <c r="T321" s="225"/>
      <c r="U321" s="225"/>
      <c r="V321" s="225"/>
      <c r="W321" s="225"/>
      <c r="X321" s="225"/>
    </row>
    <row r="322" spans="2:35" ht="12.95" customHeight="1">
      <c r="B322" s="403" t="s">
        <v>6508</v>
      </c>
      <c r="C322" s="403"/>
      <c r="D322" s="403"/>
      <c r="E322" s="403"/>
      <c r="F322" s="403"/>
      <c r="G322" s="403"/>
      <c r="H322" s="403"/>
      <c r="I322" s="403"/>
      <c r="J322" s="403"/>
      <c r="K322" s="403"/>
      <c r="L322" s="403"/>
      <c r="M322" s="403"/>
      <c r="N322" s="323" t="s">
        <v>6434</v>
      </c>
      <c r="O322" s="324"/>
      <c r="P322" s="325"/>
    </row>
    <row r="323" spans="2:35" ht="12.95" customHeight="1">
      <c r="B323" s="403" t="s">
        <v>6509</v>
      </c>
      <c r="C323" s="403"/>
      <c r="D323" s="403"/>
      <c r="E323" s="403"/>
      <c r="F323" s="403"/>
      <c r="G323" s="403"/>
      <c r="H323" s="403"/>
      <c r="I323" s="403"/>
      <c r="J323" s="403"/>
      <c r="K323" s="403"/>
      <c r="L323" s="403"/>
      <c r="M323" s="403"/>
      <c r="N323" s="323" t="s">
        <v>6434</v>
      </c>
      <c r="O323" s="324"/>
      <c r="P323" s="325"/>
    </row>
    <row r="324" spans="2:35" ht="12.95" customHeight="1">
      <c r="B324" s="403" t="s">
        <v>6510</v>
      </c>
      <c r="C324" s="403"/>
      <c r="D324" s="403"/>
      <c r="E324" s="403"/>
      <c r="F324" s="403"/>
      <c r="G324" s="403"/>
      <c r="H324" s="403"/>
      <c r="I324" s="403"/>
      <c r="J324" s="403"/>
      <c r="K324" s="403"/>
      <c r="L324" s="403"/>
      <c r="M324" s="403"/>
      <c r="N324" s="323" t="s">
        <v>6434</v>
      </c>
      <c r="O324" s="324"/>
      <c r="P324" s="325"/>
      <c r="Q324" s="56"/>
      <c r="R324" s="56"/>
      <c r="S324" s="56"/>
      <c r="T324" s="56"/>
      <c r="X324" s="56"/>
    </row>
    <row r="325" spans="2:35">
      <c r="AC325" s="29"/>
      <c r="AD325" s="29"/>
      <c r="AE325" s="29"/>
      <c r="AF325" s="29"/>
      <c r="AG325" s="29"/>
    </row>
    <row r="326" spans="2:35" ht="16.5" customHeight="1">
      <c r="B326" s="158" t="s">
        <v>6766</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26"/>
      <c r="AB326" s="226"/>
      <c r="AC326" s="226"/>
      <c r="AD326" s="226"/>
      <c r="AE326" s="226"/>
      <c r="AF326" s="226"/>
      <c r="AG326" s="226"/>
      <c r="AH326" s="226"/>
      <c r="AI326" s="226"/>
    </row>
    <row r="329" spans="2:35">
      <c r="B329" s="21" t="s">
        <v>64</v>
      </c>
    </row>
    <row r="330" spans="2:35">
      <c r="B330" s="311"/>
      <c r="C330" s="312"/>
      <c r="D330" s="313"/>
      <c r="E330" s="308" t="s">
        <v>6434</v>
      </c>
      <c r="F330" s="309"/>
      <c r="G330" s="310"/>
      <c r="H330" s="302" t="s">
        <v>196</v>
      </c>
      <c r="I330" s="350"/>
    </row>
    <row r="331" spans="2:35">
      <c r="B331" s="23"/>
      <c r="C331" s="23"/>
      <c r="D331" s="23"/>
      <c r="E331" s="308" t="s">
        <v>6434</v>
      </c>
      <c r="F331" s="335"/>
      <c r="G331" s="336"/>
      <c r="H331" s="302" t="s">
        <v>197</v>
      </c>
      <c r="I331" s="303"/>
    </row>
    <row r="332" spans="2:35">
      <c r="B332" s="22"/>
      <c r="C332" s="22"/>
      <c r="D332" s="22"/>
      <c r="E332" s="308" t="s">
        <v>6434</v>
      </c>
      <c r="F332" s="335"/>
      <c r="G332" s="336"/>
      <c r="H332" s="302" t="s">
        <v>198</v>
      </c>
      <c r="I332" s="303"/>
    </row>
    <row r="334" spans="2:35">
      <c r="B334" s="21" t="s">
        <v>6800</v>
      </c>
      <c r="C334" s="22"/>
      <c r="D334" s="22"/>
      <c r="E334" s="22"/>
      <c r="F334" s="22"/>
      <c r="G334" s="22"/>
      <c r="H334" s="22"/>
      <c r="I334" s="22"/>
      <c r="J334" s="22"/>
      <c r="K334" s="22"/>
      <c r="L334" s="22"/>
    </row>
    <row r="335" spans="2:35">
      <c r="B335" s="380" t="s">
        <v>6397</v>
      </c>
      <c r="C335" s="380"/>
      <c r="D335" s="380"/>
      <c r="E335" s="380"/>
      <c r="F335" s="380"/>
      <c r="G335" s="380"/>
      <c r="H335" s="380"/>
      <c r="I335" s="380"/>
      <c r="J335" s="380"/>
      <c r="K335" s="380"/>
      <c r="L335" s="380"/>
      <c r="M335" s="415" t="s">
        <v>6434</v>
      </c>
      <c r="N335" s="415"/>
      <c r="O335" s="415"/>
    </row>
    <row r="336" spans="2:35">
      <c r="B336" s="380" t="s">
        <v>6398</v>
      </c>
      <c r="C336" s="380"/>
      <c r="D336" s="380"/>
      <c r="E336" s="380"/>
      <c r="F336" s="380"/>
      <c r="G336" s="380"/>
      <c r="H336" s="380"/>
      <c r="I336" s="380"/>
      <c r="J336" s="380"/>
      <c r="K336" s="380"/>
      <c r="L336" s="380"/>
      <c r="M336" s="415" t="s">
        <v>6434</v>
      </c>
      <c r="N336" s="415"/>
      <c r="O336" s="415"/>
    </row>
    <row r="338" spans="2:35">
      <c r="B338" s="21" t="s">
        <v>6801</v>
      </c>
      <c r="C338" s="22"/>
      <c r="D338" s="22"/>
      <c r="E338" s="22"/>
      <c r="F338" s="22"/>
      <c r="G338" s="22"/>
      <c r="H338" s="22"/>
      <c r="I338" s="22"/>
      <c r="J338" s="22"/>
      <c r="K338" s="22"/>
      <c r="L338" s="22"/>
    </row>
    <row r="339" spans="2:35" s="22" customFormat="1">
      <c r="B339" s="21" t="s">
        <v>6488</v>
      </c>
      <c r="E339" s="311"/>
      <c r="F339" s="312"/>
      <c r="G339" s="312"/>
      <c r="H339" s="313"/>
      <c r="I339" s="21" t="s">
        <v>6489</v>
      </c>
    </row>
    <row r="340" spans="2:35" s="22" customFormat="1">
      <c r="B340" s="21" t="s">
        <v>6490</v>
      </c>
    </row>
    <row r="341" spans="2:35">
      <c r="B341" s="314"/>
      <c r="C341" s="315"/>
      <c r="D341" s="315"/>
      <c r="E341" s="315"/>
      <c r="F341" s="315"/>
      <c r="G341" s="315"/>
      <c r="H341" s="315"/>
      <c r="I341" s="315"/>
      <c r="J341" s="315"/>
      <c r="K341" s="315"/>
      <c r="L341" s="315"/>
      <c r="M341" s="315"/>
      <c r="N341" s="315"/>
      <c r="O341" s="315"/>
      <c r="P341" s="315"/>
      <c r="Q341" s="315"/>
      <c r="R341" s="316"/>
    </row>
    <row r="342" spans="2:35">
      <c r="B342" s="317"/>
      <c r="C342" s="318"/>
      <c r="D342" s="318"/>
      <c r="E342" s="318"/>
      <c r="F342" s="318"/>
      <c r="G342" s="318"/>
      <c r="H342" s="318"/>
      <c r="I342" s="318"/>
      <c r="J342" s="318"/>
      <c r="K342" s="318"/>
      <c r="L342" s="318"/>
      <c r="M342" s="318"/>
      <c r="N342" s="318"/>
      <c r="O342" s="318"/>
      <c r="P342" s="318"/>
      <c r="Q342" s="318"/>
      <c r="R342" s="319"/>
    </row>
    <row r="343" spans="2:35">
      <c r="B343" s="317"/>
      <c r="C343" s="318"/>
      <c r="D343" s="318"/>
      <c r="E343" s="318"/>
      <c r="F343" s="318"/>
      <c r="G343" s="318"/>
      <c r="H343" s="318"/>
      <c r="I343" s="318"/>
      <c r="J343" s="318"/>
      <c r="K343" s="318"/>
      <c r="L343" s="318"/>
      <c r="M343" s="318"/>
      <c r="N343" s="318"/>
      <c r="O343" s="318"/>
      <c r="P343" s="318"/>
      <c r="Q343" s="318"/>
      <c r="R343" s="319"/>
    </row>
    <row r="344" spans="2:35">
      <c r="B344" s="320"/>
      <c r="C344" s="321"/>
      <c r="D344" s="321"/>
      <c r="E344" s="321"/>
      <c r="F344" s="321"/>
      <c r="G344" s="321"/>
      <c r="H344" s="321"/>
      <c r="I344" s="321"/>
      <c r="J344" s="321"/>
      <c r="K344" s="321"/>
      <c r="L344" s="321"/>
      <c r="M344" s="321"/>
      <c r="N344" s="321"/>
      <c r="O344" s="321"/>
      <c r="P344" s="321"/>
      <c r="Q344" s="321"/>
      <c r="R344" s="322"/>
    </row>
    <row r="349" spans="2:35" ht="12.6" customHeight="1">
      <c r="B349" s="304" t="s">
        <v>6745</v>
      </c>
      <c r="C349" s="304"/>
      <c r="D349" s="304"/>
      <c r="E349" s="304"/>
      <c r="F349" s="304"/>
      <c r="G349" s="304"/>
      <c r="H349" s="304"/>
      <c r="I349" s="304"/>
      <c r="J349" s="304"/>
      <c r="K349" s="304"/>
      <c r="L349" s="304"/>
      <c r="M349" s="304"/>
      <c r="N349" s="304"/>
      <c r="O349" s="304"/>
      <c r="P349" s="304"/>
      <c r="Q349" s="304"/>
      <c r="R349" s="304"/>
      <c r="S349" s="304"/>
      <c r="T349" s="304"/>
      <c r="U349" s="304"/>
      <c r="V349" s="304"/>
      <c r="W349" s="304"/>
      <c r="X349" s="304"/>
      <c r="Y349" s="304"/>
      <c r="Z349" s="304"/>
      <c r="AA349" s="304"/>
      <c r="AB349" s="304"/>
      <c r="AC349" s="304"/>
      <c r="AD349" s="304"/>
      <c r="AE349" s="304"/>
      <c r="AF349" s="304"/>
      <c r="AG349" s="304"/>
      <c r="AH349" s="304"/>
      <c r="AI349" s="304"/>
    </row>
    <row r="350" spans="2:35">
      <c r="B350" s="304"/>
      <c r="C350" s="304"/>
      <c r="D350" s="304"/>
      <c r="E350" s="304"/>
      <c r="F350" s="304"/>
      <c r="G350" s="304"/>
      <c r="H350" s="304"/>
      <c r="I350" s="304"/>
      <c r="J350" s="304"/>
      <c r="K350" s="304"/>
      <c r="L350" s="304"/>
      <c r="M350" s="304"/>
      <c r="N350" s="304"/>
      <c r="O350" s="304"/>
      <c r="P350" s="304"/>
      <c r="Q350" s="304"/>
      <c r="R350" s="304"/>
      <c r="S350" s="304"/>
      <c r="T350" s="304"/>
      <c r="U350" s="304"/>
      <c r="V350" s="304"/>
      <c r="W350" s="304"/>
      <c r="X350" s="304"/>
      <c r="Y350" s="304"/>
      <c r="Z350" s="304"/>
      <c r="AA350" s="304"/>
      <c r="AB350" s="304"/>
      <c r="AC350" s="304"/>
      <c r="AD350" s="304"/>
      <c r="AE350" s="304"/>
      <c r="AF350" s="304"/>
      <c r="AG350" s="304"/>
      <c r="AH350" s="304"/>
      <c r="AI350" s="304"/>
    </row>
    <row r="351" spans="2:35" s="22" customFormat="1">
      <c r="B351" s="21" t="s">
        <v>6767</v>
      </c>
    </row>
    <row r="352" spans="2:35">
      <c r="B352" s="326"/>
      <c r="C352" s="327"/>
      <c r="D352" s="327"/>
      <c r="E352" s="327"/>
      <c r="F352" s="327"/>
      <c r="G352" s="327"/>
      <c r="H352" s="327"/>
      <c r="I352" s="327"/>
      <c r="J352" s="327"/>
      <c r="K352" s="327"/>
      <c r="L352" s="327"/>
      <c r="M352" s="327"/>
      <c r="N352" s="327"/>
      <c r="O352" s="327"/>
      <c r="P352" s="327"/>
      <c r="Q352" s="327"/>
      <c r="R352" s="327"/>
      <c r="S352" s="327"/>
      <c r="T352" s="327"/>
      <c r="U352" s="327"/>
      <c r="V352" s="327"/>
      <c r="W352" s="327"/>
      <c r="X352" s="327"/>
      <c r="Y352" s="327"/>
      <c r="Z352" s="327"/>
      <c r="AA352" s="327"/>
      <c r="AB352" s="327"/>
      <c r="AC352" s="327"/>
      <c r="AD352" s="327"/>
      <c r="AE352" s="327"/>
      <c r="AF352" s="327"/>
      <c r="AG352" s="327"/>
      <c r="AH352" s="327"/>
      <c r="AI352" s="328"/>
    </row>
    <row r="353" spans="1:35">
      <c r="B353" s="329"/>
      <c r="C353" s="330"/>
      <c r="D353" s="330"/>
      <c r="E353" s="330"/>
      <c r="F353" s="330"/>
      <c r="G353" s="330"/>
      <c r="H353" s="330"/>
      <c r="I353" s="330"/>
      <c r="J353" s="330"/>
      <c r="K353" s="330"/>
      <c r="L353" s="330"/>
      <c r="M353" s="330"/>
      <c r="N353" s="330"/>
      <c r="O353" s="330"/>
      <c r="P353" s="330"/>
      <c r="Q353" s="330"/>
      <c r="R353" s="330"/>
      <c r="S353" s="330"/>
      <c r="T353" s="330"/>
      <c r="U353" s="330"/>
      <c r="V353" s="330"/>
      <c r="W353" s="330"/>
      <c r="X353" s="330"/>
      <c r="Y353" s="330"/>
      <c r="Z353" s="330"/>
      <c r="AA353" s="330"/>
      <c r="AB353" s="330"/>
      <c r="AC353" s="330"/>
      <c r="AD353" s="330"/>
      <c r="AE353" s="330"/>
      <c r="AF353" s="330"/>
      <c r="AG353" s="330"/>
      <c r="AH353" s="330"/>
      <c r="AI353" s="331"/>
    </row>
    <row r="354" spans="1:35">
      <c r="B354" s="329"/>
      <c r="C354" s="330"/>
      <c r="D354" s="330"/>
      <c r="E354" s="330"/>
      <c r="F354" s="330"/>
      <c r="G354" s="330"/>
      <c r="H354" s="330"/>
      <c r="I354" s="330"/>
      <c r="J354" s="330"/>
      <c r="K354" s="330"/>
      <c r="L354" s="330"/>
      <c r="M354" s="330"/>
      <c r="N354" s="330"/>
      <c r="O354" s="330"/>
      <c r="P354" s="330"/>
      <c r="Q354" s="330"/>
      <c r="R354" s="330"/>
      <c r="S354" s="330"/>
      <c r="T354" s="330"/>
      <c r="U354" s="330"/>
      <c r="V354" s="330"/>
      <c r="W354" s="330"/>
      <c r="X354" s="330"/>
      <c r="Y354" s="330"/>
      <c r="Z354" s="330"/>
      <c r="AA354" s="330"/>
      <c r="AB354" s="330"/>
      <c r="AC354" s="330"/>
      <c r="AD354" s="330"/>
      <c r="AE354" s="330"/>
      <c r="AF354" s="330"/>
      <c r="AG354" s="330"/>
      <c r="AH354" s="330"/>
      <c r="AI354" s="331"/>
    </row>
    <row r="355" spans="1:35">
      <c r="B355" s="332"/>
      <c r="C355" s="333"/>
      <c r="D355" s="333"/>
      <c r="E355" s="333"/>
      <c r="F355" s="333"/>
      <c r="G355" s="333"/>
      <c r="H355" s="333"/>
      <c r="I355" s="333"/>
      <c r="J355" s="333"/>
      <c r="K355" s="333"/>
      <c r="L355" s="333"/>
      <c r="M355" s="333"/>
      <c r="N355" s="333"/>
      <c r="O355" s="333"/>
      <c r="P355" s="333"/>
      <c r="Q355" s="333"/>
      <c r="R355" s="333"/>
      <c r="S355" s="333"/>
      <c r="T355" s="333"/>
      <c r="U355" s="333"/>
      <c r="V355" s="333"/>
      <c r="W355" s="333"/>
      <c r="X355" s="333"/>
      <c r="Y355" s="333"/>
      <c r="Z355" s="333"/>
      <c r="AA355" s="333"/>
      <c r="AB355" s="333"/>
      <c r="AC355" s="333"/>
      <c r="AD355" s="333"/>
      <c r="AE355" s="333"/>
      <c r="AF355" s="333"/>
      <c r="AG355" s="333"/>
      <c r="AH355" s="333"/>
      <c r="AI355" s="334"/>
    </row>
    <row r="356" spans="1:35">
      <c r="B356" s="59"/>
      <c r="C356" s="59"/>
      <c r="D356" s="59"/>
      <c r="E356" s="59"/>
      <c r="F356" s="59"/>
      <c r="G356" s="59"/>
      <c r="H356" s="59"/>
      <c r="I356" s="59"/>
      <c r="J356" s="59"/>
      <c r="K356" s="59"/>
      <c r="L356" s="59"/>
      <c r="M356" s="59"/>
      <c r="N356" s="59"/>
      <c r="O356" s="59"/>
      <c r="P356" s="59"/>
      <c r="Q356" s="59"/>
      <c r="R356" s="59"/>
    </row>
    <row r="357" spans="1:35">
      <c r="B357" s="21" t="s">
        <v>6768</v>
      </c>
    </row>
    <row r="358" spans="1:35" ht="12.95" customHeight="1">
      <c r="B358" s="404" t="s">
        <v>204</v>
      </c>
      <c r="C358" s="404"/>
      <c r="D358" s="404"/>
      <c r="E358" s="404"/>
      <c r="F358" s="404"/>
      <c r="G358" s="404"/>
      <c r="H358" s="404"/>
      <c r="I358" s="404"/>
      <c r="J358" s="404"/>
    </row>
    <row r="359" spans="1:35" ht="12.95" customHeight="1">
      <c r="B359" s="404"/>
      <c r="C359" s="404"/>
      <c r="D359" s="404"/>
      <c r="E359" s="404"/>
      <c r="F359" s="404"/>
      <c r="G359" s="404"/>
      <c r="H359" s="404"/>
      <c r="I359" s="404"/>
      <c r="J359" s="404"/>
    </row>
    <row r="360" spans="1:35" s="22" customFormat="1" ht="12.95" customHeight="1">
      <c r="A360" s="28"/>
      <c r="B360" s="227" t="s">
        <v>6399</v>
      </c>
      <c r="C360" s="21"/>
      <c r="D360" s="21"/>
      <c r="E360" s="21"/>
      <c r="F360" s="21"/>
      <c r="G360" s="21"/>
      <c r="H360" s="21"/>
      <c r="I360" s="21"/>
      <c r="J360" s="308" t="s">
        <v>6434</v>
      </c>
      <c r="K360" s="309"/>
      <c r="L360" s="310"/>
      <c r="M360" s="228"/>
      <c r="N360" s="408" t="s">
        <v>6851</v>
      </c>
      <c r="O360" s="408"/>
      <c r="P360" s="408"/>
      <c r="Q360" s="408"/>
      <c r="R360" s="408"/>
      <c r="S360" s="408"/>
      <c r="T360" s="408"/>
      <c r="U360" s="408"/>
      <c r="V360" s="408"/>
      <c r="W360" s="408"/>
      <c r="X360" s="408"/>
      <c r="Y360" s="408"/>
      <c r="Z360" s="408"/>
      <c r="AA360" s="408"/>
      <c r="AB360" s="408"/>
      <c r="AC360" s="408"/>
      <c r="AD360" s="408"/>
      <c r="AE360" s="408"/>
      <c r="AF360" s="408"/>
      <c r="AG360" s="408"/>
      <c r="AH360" s="408"/>
      <c r="AI360" s="408"/>
    </row>
    <row r="361" spans="1:35" s="22" customFormat="1">
      <c r="A361" s="28"/>
      <c r="N361" s="408"/>
      <c r="O361" s="408"/>
      <c r="P361" s="408"/>
      <c r="Q361" s="408"/>
      <c r="R361" s="408"/>
      <c r="S361" s="408"/>
      <c r="T361" s="408"/>
      <c r="U361" s="408"/>
      <c r="V361" s="408"/>
      <c r="W361" s="408"/>
      <c r="X361" s="408"/>
      <c r="Y361" s="408"/>
      <c r="Z361" s="408"/>
      <c r="AA361" s="408"/>
      <c r="AB361" s="408"/>
      <c r="AC361" s="408"/>
      <c r="AD361" s="408"/>
      <c r="AE361" s="408"/>
      <c r="AF361" s="408"/>
      <c r="AG361" s="408"/>
      <c r="AH361" s="408"/>
      <c r="AI361" s="408"/>
    </row>
    <row r="362" spans="1:35" s="22" customFormat="1">
      <c r="A362" s="28"/>
      <c r="B362" s="227" t="s">
        <v>6402</v>
      </c>
      <c r="C362" s="21"/>
      <c r="D362" s="21"/>
      <c r="E362" s="21"/>
      <c r="F362" s="21"/>
      <c r="G362" s="21"/>
      <c r="H362" s="21"/>
      <c r="I362" s="21"/>
      <c r="J362" s="308" t="s">
        <v>6434</v>
      </c>
      <c r="K362" s="309"/>
      <c r="L362" s="310"/>
      <c r="Q362" s="21"/>
      <c r="R362" s="21"/>
      <c r="S362" s="21"/>
      <c r="T362" s="21"/>
      <c r="U362" s="21"/>
      <c r="V362" s="21"/>
      <c r="W362" s="21"/>
      <c r="X362" s="21"/>
      <c r="Y362" s="22" t="s">
        <v>6434</v>
      </c>
    </row>
    <row r="363" spans="1:35" s="22" customFormat="1">
      <c r="A363" s="28"/>
      <c r="B363" s="21"/>
      <c r="C363" s="21"/>
      <c r="D363" s="21"/>
      <c r="E363" s="21"/>
      <c r="F363" s="21"/>
      <c r="G363" s="21"/>
      <c r="H363" s="21"/>
      <c r="I363" s="21"/>
      <c r="J363" s="45"/>
      <c r="K363" s="45"/>
      <c r="L363" s="45"/>
      <c r="Y363" s="36"/>
      <c r="Z363" s="36"/>
      <c r="AA363" s="45"/>
    </row>
    <row r="364" spans="1:35" s="22" customFormat="1">
      <c r="A364" s="28"/>
      <c r="B364" s="21" t="s">
        <v>6400</v>
      </c>
      <c r="J364" s="308" t="s">
        <v>6434</v>
      </c>
      <c r="K364" s="309"/>
      <c r="L364" s="310"/>
      <c r="Q364" s="21"/>
      <c r="R364" s="21"/>
      <c r="S364" s="21"/>
      <c r="T364" s="21"/>
      <c r="U364" s="21"/>
      <c r="V364" s="21"/>
      <c r="W364" s="21"/>
      <c r="X364" s="21"/>
      <c r="Y364" s="22" t="s">
        <v>6434</v>
      </c>
    </row>
    <row r="365" spans="1:35" s="22" customFormat="1">
      <c r="A365" s="28"/>
      <c r="B365" s="21"/>
      <c r="C365" s="21"/>
      <c r="D365" s="21"/>
      <c r="E365" s="21"/>
      <c r="F365" s="21"/>
      <c r="G365" s="21"/>
      <c r="H365" s="21"/>
      <c r="I365" s="21"/>
      <c r="J365" s="45"/>
      <c r="K365" s="45"/>
      <c r="L365" s="36"/>
      <c r="Q365" s="55"/>
      <c r="Y365" s="36"/>
      <c r="Z365" s="36"/>
      <c r="AA365" s="45"/>
    </row>
    <row r="366" spans="1:35" s="22" customFormat="1">
      <c r="A366" s="28"/>
      <c r="B366" s="21" t="s">
        <v>6401</v>
      </c>
      <c r="C366" s="21"/>
      <c r="D366" s="21"/>
      <c r="E366" s="21"/>
      <c r="F366" s="21"/>
      <c r="G366" s="21"/>
      <c r="H366" s="21"/>
      <c r="I366" s="21"/>
      <c r="J366" s="308" t="s">
        <v>6434</v>
      </c>
      <c r="K366" s="309"/>
      <c r="L366" s="310"/>
      <c r="Q366" s="160"/>
      <c r="R366" s="160"/>
      <c r="S366" s="160"/>
      <c r="T366" s="160"/>
      <c r="U366" s="160"/>
      <c r="V366" s="160"/>
      <c r="W366" s="160"/>
      <c r="X366" s="160"/>
      <c r="Y366" s="22" t="s">
        <v>6434</v>
      </c>
    </row>
    <row r="367" spans="1:35" s="22" customFormat="1">
      <c r="A367" s="28"/>
      <c r="B367" s="227" t="s">
        <v>6411</v>
      </c>
      <c r="C367" s="21"/>
      <c r="D367" s="21"/>
      <c r="E367" s="21"/>
      <c r="F367" s="21"/>
      <c r="G367" s="21"/>
      <c r="H367" s="21"/>
      <c r="I367" s="21"/>
      <c r="J367" s="55"/>
      <c r="K367" s="55"/>
      <c r="Q367" s="160"/>
      <c r="R367" s="160"/>
      <c r="S367" s="160"/>
      <c r="T367" s="160"/>
      <c r="U367" s="160"/>
      <c r="V367" s="160"/>
      <c r="W367" s="160"/>
      <c r="X367" s="160"/>
      <c r="Y367" s="22" t="s">
        <v>6434</v>
      </c>
    </row>
    <row r="368" spans="1:35" s="22" customFormat="1">
      <c r="A368" s="28"/>
      <c r="Q368" s="23"/>
      <c r="R368" s="23"/>
      <c r="S368" s="23"/>
      <c r="T368" s="23"/>
      <c r="U368" s="23"/>
      <c r="V368" s="23"/>
      <c r="W368" s="23"/>
      <c r="X368" s="23"/>
      <c r="Y368" s="36"/>
      <c r="Z368" s="36"/>
      <c r="AA368" s="36"/>
    </row>
    <row r="369" spans="1:40" s="22" customFormat="1" ht="12.95" customHeight="1">
      <c r="A369" s="28"/>
      <c r="B369" s="404" t="s">
        <v>6419</v>
      </c>
      <c r="C369" s="404"/>
      <c r="D369" s="404"/>
      <c r="E369" s="404"/>
      <c r="F369" s="404"/>
      <c r="G369" s="404"/>
      <c r="H369" s="404"/>
      <c r="I369" s="404"/>
      <c r="J369" s="404"/>
      <c r="Y369" s="483" t="s">
        <v>6517</v>
      </c>
      <c r="Z369" s="483"/>
      <c r="AA369" s="483"/>
      <c r="AB369" s="483"/>
      <c r="AC369" s="483"/>
      <c r="AD369" s="483"/>
      <c r="AE369" s="483"/>
      <c r="AF369" s="483"/>
      <c r="AG369" s="483"/>
      <c r="AH369" s="483"/>
      <c r="AI369" s="483"/>
      <c r="AJ369" s="28"/>
      <c r="AK369" s="28"/>
      <c r="AL369" s="28">
        <f>IF(F18="水道事業",1,0)</f>
        <v>0</v>
      </c>
      <c r="AM369" s="28"/>
      <c r="AN369" s="28">
        <f>IF(AND(AL369=1,SUM(AL371:AL373)&gt;0),1,0)</f>
        <v>0</v>
      </c>
    </row>
    <row r="370" spans="1:40" s="22" customFormat="1" ht="12.95" customHeight="1">
      <c r="A370" s="28"/>
      <c r="B370" s="404"/>
      <c r="C370" s="404"/>
      <c r="D370" s="404"/>
      <c r="E370" s="404"/>
      <c r="F370" s="404"/>
      <c r="G370" s="404"/>
      <c r="H370" s="404"/>
      <c r="I370" s="404"/>
      <c r="J370" s="404"/>
      <c r="K370" s="56"/>
      <c r="L370" s="56"/>
      <c r="M370" s="56"/>
      <c r="N370" s="56"/>
      <c r="O370" s="56"/>
      <c r="P370" s="56"/>
      <c r="Q370" s="56"/>
      <c r="R370" s="56"/>
      <c r="S370" s="56"/>
      <c r="T370" s="56"/>
      <c r="U370" s="56"/>
      <c r="V370" s="56"/>
      <c r="W370" s="56"/>
      <c r="X370" s="56"/>
      <c r="Y370" s="483"/>
      <c r="Z370" s="483"/>
      <c r="AA370" s="483"/>
      <c r="AB370" s="483"/>
      <c r="AC370" s="483"/>
      <c r="AD370" s="483"/>
      <c r="AE370" s="483"/>
      <c r="AF370" s="483"/>
      <c r="AG370" s="483"/>
      <c r="AH370" s="483"/>
      <c r="AI370" s="483"/>
      <c r="AJ370" s="28"/>
      <c r="AK370" s="28"/>
      <c r="AL370" s="28"/>
      <c r="AM370" s="28"/>
      <c r="AN370" s="28"/>
    </row>
    <row r="371" spans="1:40">
      <c r="B371" s="380" t="s">
        <v>6511</v>
      </c>
      <c r="C371" s="380"/>
      <c r="D371" s="380"/>
      <c r="E371" s="380"/>
      <c r="F371" s="380"/>
      <c r="G371" s="380"/>
      <c r="H371" s="380"/>
      <c r="I371" s="380"/>
      <c r="J371" s="380"/>
      <c r="K371" s="380"/>
      <c r="L371" s="380"/>
      <c r="M371" s="380"/>
      <c r="N371" s="380"/>
      <c r="O371" s="380"/>
      <c r="P371" s="380"/>
      <c r="Q371" s="380"/>
      <c r="R371" s="380"/>
      <c r="S371" s="323" t="s">
        <v>6434</v>
      </c>
      <c r="T371" s="324"/>
      <c r="U371" s="325"/>
      <c r="AL371" s="28">
        <f>IF(S371="●",1,0)</f>
        <v>0</v>
      </c>
    </row>
    <row r="372" spans="1:40" ht="12.95" customHeight="1">
      <c r="B372" s="380" t="s">
        <v>6512</v>
      </c>
      <c r="C372" s="380"/>
      <c r="D372" s="380"/>
      <c r="E372" s="380"/>
      <c r="F372" s="380"/>
      <c r="G372" s="380"/>
      <c r="H372" s="380"/>
      <c r="I372" s="380"/>
      <c r="J372" s="380"/>
      <c r="K372" s="380"/>
      <c r="L372" s="380"/>
      <c r="M372" s="380"/>
      <c r="N372" s="380"/>
      <c r="O372" s="380"/>
      <c r="P372" s="380"/>
      <c r="Q372" s="380"/>
      <c r="R372" s="380"/>
      <c r="S372" s="323" t="s">
        <v>6434</v>
      </c>
      <c r="T372" s="324"/>
      <c r="U372" s="325"/>
      <c r="V372" s="22"/>
      <c r="W372" s="22"/>
      <c r="X372" s="22"/>
      <c r="AL372" s="28">
        <f>IF(S372="●",1,0)</f>
        <v>0</v>
      </c>
    </row>
    <row r="373" spans="1:40" ht="12.95" customHeight="1">
      <c r="B373" s="380" t="s">
        <v>6513</v>
      </c>
      <c r="C373" s="380"/>
      <c r="D373" s="380"/>
      <c r="E373" s="380"/>
      <c r="F373" s="380"/>
      <c r="G373" s="380"/>
      <c r="H373" s="380"/>
      <c r="I373" s="380"/>
      <c r="J373" s="380"/>
      <c r="K373" s="380"/>
      <c r="L373" s="380"/>
      <c r="M373" s="380"/>
      <c r="N373" s="380"/>
      <c r="O373" s="380"/>
      <c r="P373" s="380"/>
      <c r="Q373" s="380"/>
      <c r="R373" s="380"/>
      <c r="S373" s="323"/>
      <c r="T373" s="324"/>
      <c r="U373" s="325"/>
      <c r="V373" s="22"/>
      <c r="W373" s="22"/>
      <c r="X373" s="22"/>
      <c r="AL373" s="28">
        <f>IF(S373="●",1,0)</f>
        <v>0</v>
      </c>
    </row>
    <row r="374" spans="1:40" s="22" customFormat="1">
      <c r="A374" s="28"/>
      <c r="K374" s="23"/>
      <c r="L374" s="23"/>
      <c r="M374" s="23"/>
      <c r="N374" s="23"/>
      <c r="O374" s="23"/>
      <c r="P374" s="23"/>
      <c r="Q374" s="23"/>
      <c r="R374" s="23"/>
      <c r="S374" s="23"/>
      <c r="T374" s="23"/>
      <c r="U374" s="23"/>
      <c r="V374" s="23"/>
      <c r="W374" s="23"/>
      <c r="X374" s="23"/>
      <c r="Y374" s="36"/>
      <c r="Z374" s="36"/>
      <c r="AA374" s="36"/>
    </row>
    <row r="375" spans="1:40" s="22" customFormat="1">
      <c r="A375" s="28"/>
      <c r="E375" s="47" t="s">
        <v>6465</v>
      </c>
      <c r="M375" s="23"/>
      <c r="O375" s="306" t="s">
        <v>6461</v>
      </c>
      <c r="P375" s="306"/>
      <c r="Q375" s="306"/>
      <c r="R375" s="306"/>
      <c r="S375" s="306"/>
      <c r="T375" s="306"/>
      <c r="U375" s="306"/>
      <c r="V375" s="306"/>
      <c r="W375" s="306"/>
      <c r="X375" s="306"/>
      <c r="Y375" s="308" t="s">
        <v>6434</v>
      </c>
      <c r="Z375" s="309"/>
      <c r="AA375" s="310"/>
    </row>
    <row r="376" spans="1:40" s="22" customFormat="1">
      <c r="A376" s="28"/>
      <c r="E376" s="47" t="s">
        <v>6431</v>
      </c>
      <c r="M376" s="23"/>
      <c r="O376" s="306" t="s">
        <v>6462</v>
      </c>
      <c r="P376" s="306"/>
      <c r="Q376" s="306"/>
      <c r="R376" s="306"/>
      <c r="S376" s="306"/>
      <c r="T376" s="306"/>
      <c r="U376" s="306"/>
      <c r="V376" s="306"/>
      <c r="W376" s="306"/>
      <c r="X376" s="306"/>
      <c r="Y376" s="308" t="s">
        <v>6434</v>
      </c>
      <c r="Z376" s="309"/>
      <c r="AA376" s="310"/>
    </row>
    <row r="377" spans="1:40" s="22" customFormat="1">
      <c r="A377" s="28"/>
      <c r="M377" s="23"/>
      <c r="O377" s="387" t="s">
        <v>6463</v>
      </c>
      <c r="P377" s="387"/>
      <c r="Q377" s="387"/>
      <c r="R377" s="387"/>
      <c r="S377" s="387"/>
      <c r="T377" s="387"/>
      <c r="U377" s="387"/>
      <c r="V377" s="387"/>
      <c r="W377" s="387"/>
      <c r="X377" s="387"/>
      <c r="Y377" s="308" t="s">
        <v>6434</v>
      </c>
      <c r="Z377" s="309"/>
      <c r="AA377" s="310"/>
    </row>
    <row r="378" spans="1:40" s="22" customFormat="1">
      <c r="A378" s="28"/>
      <c r="M378" s="23"/>
      <c r="O378" s="211"/>
      <c r="P378" s="211"/>
      <c r="Q378" s="211"/>
      <c r="R378" s="211"/>
      <c r="S378" s="211"/>
      <c r="T378" s="211"/>
      <c r="U378" s="211"/>
      <c r="V378" s="211"/>
      <c r="W378" s="211"/>
      <c r="X378" s="211"/>
      <c r="Y378" s="36"/>
      <c r="Z378" s="36"/>
      <c r="AA378" s="36"/>
    </row>
    <row r="379" spans="1:40" ht="12.95" customHeight="1">
      <c r="B379" s="404" t="s">
        <v>205</v>
      </c>
      <c r="C379" s="404"/>
      <c r="D379" s="404"/>
      <c r="E379" s="404"/>
      <c r="F379" s="404"/>
      <c r="G379" s="404"/>
      <c r="H379" s="404"/>
      <c r="I379" s="404"/>
      <c r="J379" s="404"/>
      <c r="K379" s="22"/>
      <c r="L379" s="22"/>
      <c r="M379" s="22"/>
      <c r="N379" s="22"/>
      <c r="O379" s="21"/>
      <c r="P379" s="22"/>
      <c r="Q379" s="22"/>
      <c r="R379" s="22"/>
      <c r="S379" s="22"/>
      <c r="T379" s="22"/>
      <c r="U379" s="22"/>
      <c r="V379" s="22"/>
      <c r="W379" s="22"/>
      <c r="X379" s="22"/>
      <c r="Y379" s="55" t="s">
        <v>6434</v>
      </c>
      <c r="Z379" s="55"/>
      <c r="AA379" s="55"/>
      <c r="AB379" s="22"/>
      <c r="AC379" s="22"/>
      <c r="AD379" s="22"/>
      <c r="AE379" s="22"/>
      <c r="AF379" s="22"/>
      <c r="AG379" s="22"/>
      <c r="AH379" s="22"/>
      <c r="AI379" s="22"/>
      <c r="AJ379" s="22"/>
    </row>
    <row r="380" spans="1:40" ht="12.95" customHeight="1">
      <c r="B380" s="404"/>
      <c r="C380" s="404"/>
      <c r="D380" s="404"/>
      <c r="E380" s="404"/>
      <c r="F380" s="404"/>
      <c r="G380" s="404"/>
      <c r="H380" s="404"/>
      <c r="I380" s="404"/>
      <c r="J380" s="404"/>
      <c r="K380" s="22"/>
      <c r="L380" s="22"/>
      <c r="M380" s="22"/>
      <c r="N380" s="22"/>
      <c r="O380" s="23"/>
      <c r="P380" s="22"/>
      <c r="Q380" s="22"/>
      <c r="R380" s="22"/>
      <c r="S380" s="22"/>
      <c r="T380" s="22"/>
      <c r="U380" s="22"/>
      <c r="V380" s="22"/>
      <c r="W380" s="22"/>
      <c r="X380" s="22"/>
      <c r="Y380" s="22"/>
      <c r="Z380" s="22"/>
      <c r="AA380" s="22"/>
      <c r="AB380" s="22"/>
      <c r="AC380" s="22"/>
      <c r="AD380" s="22"/>
      <c r="AE380" s="22"/>
      <c r="AF380" s="22"/>
      <c r="AG380" s="22"/>
      <c r="AH380" s="22"/>
      <c r="AI380" s="22"/>
      <c r="AJ380" s="22"/>
    </row>
    <row r="381" spans="1:40" ht="12.95" customHeight="1">
      <c r="B381" s="350" t="s">
        <v>6507</v>
      </c>
      <c r="C381" s="350"/>
      <c r="D381" s="350"/>
      <c r="E381" s="350"/>
      <c r="F381" s="350"/>
      <c r="G381" s="350"/>
      <c r="H381" s="350"/>
      <c r="I381" s="350"/>
      <c r="J381" s="350"/>
      <c r="K381" s="350"/>
      <c r="L381" s="350"/>
      <c r="M381" s="350"/>
      <c r="N381" s="482" t="s">
        <v>6434</v>
      </c>
      <c r="O381" s="482"/>
      <c r="P381" s="482"/>
      <c r="Q381" s="22"/>
      <c r="R381" s="22"/>
      <c r="S381" s="22"/>
      <c r="T381" s="22"/>
      <c r="X381" s="22"/>
    </row>
    <row r="382" spans="1:40" ht="12.95" customHeight="1">
      <c r="O382" s="23"/>
      <c r="P382" s="22"/>
      <c r="Q382" s="211"/>
      <c r="R382" s="211"/>
      <c r="S382" s="211"/>
      <c r="T382" s="211"/>
      <c r="U382" s="211"/>
      <c r="V382" s="211"/>
      <c r="W382" s="211"/>
      <c r="X382" s="211"/>
      <c r="Y382" s="27"/>
      <c r="Z382" s="27"/>
      <c r="AA382" s="27"/>
    </row>
    <row r="383" spans="1:40" ht="12.95" customHeight="1">
      <c r="B383" s="49"/>
      <c r="C383" s="49"/>
      <c r="D383" s="22"/>
      <c r="E383" s="47" t="s">
        <v>6466</v>
      </c>
      <c r="F383" s="49"/>
      <c r="G383" s="49"/>
      <c r="H383" s="49"/>
      <c r="I383" s="49"/>
      <c r="J383" s="49"/>
      <c r="K383" s="22"/>
      <c r="L383" s="22"/>
      <c r="M383" s="22"/>
      <c r="N383" s="22"/>
      <c r="O383" s="23"/>
      <c r="P383" s="22"/>
      <c r="Q383" s="306" t="s">
        <v>6429</v>
      </c>
      <c r="R383" s="306"/>
      <c r="S383" s="306"/>
      <c r="T383" s="306"/>
      <c r="U383" s="306"/>
      <c r="V383" s="306"/>
      <c r="W383" s="306"/>
      <c r="X383" s="306"/>
      <c r="Y383" s="308" t="s">
        <v>6434</v>
      </c>
      <c r="Z383" s="309"/>
      <c r="AA383" s="310"/>
      <c r="AB383" s="22"/>
      <c r="AC383" s="22"/>
      <c r="AD383" s="22"/>
      <c r="AE383" s="22"/>
      <c r="AF383" s="22"/>
      <c r="AG383" s="22"/>
      <c r="AH383" s="22"/>
      <c r="AI383" s="22"/>
      <c r="AJ383" s="22"/>
    </row>
    <row r="384" spans="1:40" ht="12.95" customHeight="1">
      <c r="B384" s="49"/>
      <c r="C384" s="49"/>
      <c r="D384" s="22"/>
      <c r="E384" s="47" t="s">
        <v>6431</v>
      </c>
      <c r="F384" s="49"/>
      <c r="G384" s="49"/>
      <c r="H384" s="49"/>
      <c r="I384" s="49"/>
      <c r="J384" s="49"/>
      <c r="K384" s="22"/>
      <c r="L384" s="22"/>
      <c r="M384" s="22"/>
      <c r="N384" s="22"/>
      <c r="O384" s="23"/>
      <c r="P384" s="22"/>
      <c r="Q384" s="306" t="s">
        <v>6430</v>
      </c>
      <c r="R384" s="306"/>
      <c r="S384" s="306"/>
      <c r="T384" s="306"/>
      <c r="U384" s="306"/>
      <c r="V384" s="306"/>
      <c r="W384" s="306"/>
      <c r="X384" s="306"/>
      <c r="Y384" s="308" t="s">
        <v>6434</v>
      </c>
      <c r="Z384" s="309"/>
      <c r="AA384" s="310"/>
      <c r="AB384" s="22"/>
      <c r="AC384" s="22"/>
      <c r="AD384" s="22"/>
      <c r="AE384" s="22"/>
      <c r="AF384" s="22"/>
      <c r="AG384" s="22"/>
      <c r="AH384" s="22"/>
      <c r="AI384" s="22"/>
      <c r="AJ384" s="22"/>
    </row>
    <row r="385" spans="2:36" ht="12.95" customHeight="1">
      <c r="B385" s="49"/>
      <c r="C385" s="49"/>
      <c r="D385" s="49"/>
      <c r="E385" s="49"/>
      <c r="F385" s="49"/>
      <c r="G385" s="49"/>
      <c r="H385" s="49"/>
      <c r="I385" s="49"/>
      <c r="J385" s="49"/>
      <c r="K385" s="22"/>
      <c r="L385" s="22"/>
      <c r="M385" s="22"/>
      <c r="N385" s="22"/>
      <c r="O385" s="23"/>
      <c r="P385" s="22"/>
      <c r="Q385" s="23"/>
      <c r="R385" s="23"/>
      <c r="S385" s="23"/>
      <c r="T385" s="23"/>
      <c r="U385" s="23"/>
      <c r="V385" s="23"/>
      <c r="W385" s="23"/>
      <c r="X385" s="23"/>
      <c r="Y385" s="22"/>
      <c r="Z385" s="22"/>
      <c r="AA385" s="22"/>
      <c r="AB385" s="22"/>
      <c r="AC385" s="54"/>
      <c r="AD385" s="54"/>
      <c r="AE385" s="54"/>
      <c r="AF385" s="54"/>
      <c r="AG385" s="54"/>
      <c r="AH385" s="54"/>
      <c r="AI385" s="54"/>
      <c r="AJ385" s="54"/>
    </row>
    <row r="386" spans="2:36" ht="12.95" customHeight="1">
      <c r="B386" s="49"/>
      <c r="C386" s="49"/>
      <c r="D386" s="22"/>
      <c r="E386" s="47" t="s">
        <v>6466</v>
      </c>
      <c r="F386" s="49"/>
      <c r="G386" s="49"/>
      <c r="H386" s="49"/>
      <c r="I386" s="49"/>
      <c r="J386" s="49"/>
      <c r="K386" s="22"/>
      <c r="L386" s="22"/>
      <c r="M386" s="22"/>
      <c r="N386" s="22"/>
      <c r="O386" s="23"/>
      <c r="P386" s="22"/>
      <c r="Q386" s="401" t="s">
        <v>6479</v>
      </c>
      <c r="R386" s="401"/>
      <c r="S386" s="401"/>
      <c r="T386" s="401"/>
      <c r="U386" s="401"/>
      <c r="V386" s="401"/>
      <c r="W386" s="401"/>
      <c r="X386" s="402"/>
      <c r="Y386" s="308" t="s">
        <v>6434</v>
      </c>
      <c r="Z386" s="309"/>
      <c r="AA386" s="310"/>
      <c r="AB386" s="22"/>
      <c r="AC386" s="54"/>
      <c r="AD386" s="54"/>
      <c r="AE386" s="54"/>
      <c r="AF386" s="54"/>
      <c r="AG386" s="54"/>
      <c r="AH386" s="54"/>
      <c r="AI386" s="54"/>
      <c r="AJ386" s="54"/>
    </row>
    <row r="387" spans="2:36" ht="12.95" customHeight="1">
      <c r="B387" s="49"/>
      <c r="C387" s="49"/>
      <c r="D387" s="22"/>
      <c r="E387" s="47" t="s">
        <v>6431</v>
      </c>
      <c r="F387" s="49"/>
      <c r="G387" s="49"/>
      <c r="H387" s="49"/>
      <c r="I387" s="49"/>
      <c r="J387" s="49"/>
      <c r="K387" s="22"/>
      <c r="L387" s="22"/>
      <c r="M387" s="22"/>
      <c r="N387" s="22"/>
      <c r="O387" s="23"/>
      <c r="P387" s="22"/>
      <c r="Q387" s="401" t="s">
        <v>6480</v>
      </c>
      <c r="R387" s="401"/>
      <c r="S387" s="401"/>
      <c r="T387" s="401"/>
      <c r="U387" s="401"/>
      <c r="V387" s="401"/>
      <c r="W387" s="401"/>
      <c r="X387" s="402"/>
      <c r="Y387" s="308" t="s">
        <v>6434</v>
      </c>
      <c r="Z387" s="309"/>
      <c r="AA387" s="310"/>
      <c r="AB387" s="22"/>
      <c r="AC387" s="55" t="s">
        <v>6434</v>
      </c>
      <c r="AD387" s="55"/>
      <c r="AE387" s="55"/>
      <c r="AF387" s="22"/>
      <c r="AG387" s="22"/>
      <c r="AH387" s="22"/>
      <c r="AI387" s="22"/>
      <c r="AJ387" s="22"/>
    </row>
    <row r="388" spans="2:36" ht="12.95" customHeight="1">
      <c r="B388" s="49"/>
      <c r="C388" s="49"/>
      <c r="D388" s="49"/>
      <c r="E388" s="49"/>
      <c r="F388" s="49"/>
      <c r="G388" s="49"/>
      <c r="H388" s="49"/>
      <c r="I388" s="49"/>
      <c r="J388" s="49"/>
      <c r="K388" s="22"/>
      <c r="L388" s="22"/>
      <c r="M388" s="22"/>
      <c r="N388" s="22"/>
      <c r="O388" s="23"/>
      <c r="P388" s="22"/>
      <c r="Q388" s="401" t="s">
        <v>6481</v>
      </c>
      <c r="R388" s="401"/>
      <c r="S388" s="401"/>
      <c r="T388" s="401"/>
      <c r="U388" s="401"/>
      <c r="V388" s="401"/>
      <c r="W388" s="401"/>
      <c r="X388" s="402"/>
      <c r="Y388" s="308" t="s">
        <v>6434</v>
      </c>
      <c r="Z388" s="309"/>
      <c r="AA388" s="310"/>
      <c r="AB388" s="22"/>
      <c r="AC388" s="55" t="s">
        <v>6434</v>
      </c>
      <c r="AD388" s="55"/>
      <c r="AE388" s="55"/>
      <c r="AF388" s="22"/>
      <c r="AG388" s="22"/>
      <c r="AH388" s="22"/>
      <c r="AI388" s="22"/>
      <c r="AJ388" s="22"/>
    </row>
    <row r="389" spans="2:36" ht="12.95" customHeight="1">
      <c r="B389" s="49"/>
      <c r="C389" s="49"/>
      <c r="D389" s="49"/>
      <c r="E389" s="49"/>
      <c r="F389" s="49"/>
      <c r="G389" s="49"/>
      <c r="H389" s="49"/>
      <c r="I389" s="49"/>
      <c r="J389" s="49"/>
      <c r="K389" s="22"/>
      <c r="L389" s="22"/>
      <c r="M389" s="22"/>
      <c r="N389" s="22"/>
      <c r="O389" s="23"/>
      <c r="P389" s="22"/>
      <c r="Q389" s="401" t="s">
        <v>6482</v>
      </c>
      <c r="R389" s="401"/>
      <c r="S389" s="401"/>
      <c r="T389" s="401"/>
      <c r="U389" s="401"/>
      <c r="V389" s="401"/>
      <c r="W389" s="401"/>
      <c r="X389" s="402"/>
      <c r="Y389" s="308" t="s">
        <v>6434</v>
      </c>
      <c r="Z389" s="309"/>
      <c r="AA389" s="310"/>
      <c r="AB389" s="22"/>
      <c r="AC389" s="55" t="s">
        <v>6434</v>
      </c>
      <c r="AD389" s="55"/>
      <c r="AE389" s="55"/>
      <c r="AF389" s="22"/>
      <c r="AG389" s="22"/>
      <c r="AH389" s="22"/>
      <c r="AI389" s="22"/>
      <c r="AJ389" s="22"/>
    </row>
    <row r="390" spans="2:36" ht="12.95" customHeight="1">
      <c r="B390" s="49"/>
      <c r="C390" s="49"/>
      <c r="D390" s="49"/>
      <c r="E390" s="49"/>
      <c r="F390" s="49"/>
      <c r="G390" s="49"/>
      <c r="H390" s="49"/>
      <c r="I390" s="49"/>
      <c r="J390" s="49"/>
      <c r="K390" s="22"/>
      <c r="L390" s="22"/>
      <c r="M390" s="22"/>
      <c r="N390" s="22"/>
      <c r="O390" s="23"/>
      <c r="P390" s="22"/>
      <c r="Q390" s="401" t="s">
        <v>6483</v>
      </c>
      <c r="R390" s="401"/>
      <c r="S390" s="401"/>
      <c r="T390" s="401"/>
      <c r="U390" s="401"/>
      <c r="V390" s="401"/>
      <c r="W390" s="401"/>
      <c r="X390" s="402"/>
      <c r="Y390" s="308" t="s">
        <v>6434</v>
      </c>
      <c r="Z390" s="309"/>
      <c r="AA390" s="310"/>
      <c r="AB390" s="22"/>
      <c r="AC390" s="22"/>
      <c r="AD390" s="22"/>
      <c r="AE390" s="22"/>
      <c r="AF390" s="22"/>
      <c r="AG390" s="22"/>
      <c r="AH390" s="22"/>
      <c r="AI390" s="22"/>
      <c r="AJ390" s="22"/>
    </row>
    <row r="391" spans="2:36" ht="12.95" customHeight="1">
      <c r="C391" s="49"/>
      <c r="D391" s="49"/>
      <c r="E391" s="49"/>
      <c r="F391" s="49"/>
      <c r="G391" s="49"/>
      <c r="H391" s="49"/>
      <c r="I391" s="49"/>
      <c r="J391" s="49"/>
      <c r="K391" s="22"/>
      <c r="L391" s="22"/>
      <c r="M391" s="22"/>
      <c r="N391" s="22"/>
      <c r="O391" s="23"/>
      <c r="P391" s="22"/>
      <c r="Q391" s="22"/>
      <c r="R391" s="47"/>
      <c r="S391" s="22"/>
      <c r="T391" s="22"/>
      <c r="U391" s="22"/>
      <c r="V391" s="22"/>
      <c r="W391" s="22"/>
      <c r="X391" s="22"/>
      <c r="Y391" s="22"/>
      <c r="Z391" s="22"/>
      <c r="AA391" s="22"/>
      <c r="AB391" s="22"/>
      <c r="AC391" s="22"/>
      <c r="AD391" s="22"/>
      <c r="AE391" s="22"/>
      <c r="AF391" s="22"/>
      <c r="AG391" s="22"/>
      <c r="AH391" s="22"/>
      <c r="AI391" s="22"/>
      <c r="AJ391" s="22"/>
    </row>
    <row r="392" spans="2:36" ht="12.95" customHeight="1">
      <c r="B392" s="403" t="s">
        <v>6508</v>
      </c>
      <c r="C392" s="403"/>
      <c r="D392" s="403"/>
      <c r="E392" s="403"/>
      <c r="F392" s="403"/>
      <c r="G392" s="403"/>
      <c r="H392" s="403"/>
      <c r="I392" s="403"/>
      <c r="J392" s="403"/>
      <c r="K392" s="403"/>
      <c r="L392" s="403"/>
      <c r="M392" s="403"/>
      <c r="N392" s="323" t="s">
        <v>6434</v>
      </c>
      <c r="O392" s="324"/>
      <c r="P392" s="325"/>
    </row>
    <row r="393" spans="2:36" ht="12.95" customHeight="1">
      <c r="B393" s="403" t="s">
        <v>6509</v>
      </c>
      <c r="C393" s="403"/>
      <c r="D393" s="403"/>
      <c r="E393" s="403"/>
      <c r="F393" s="403"/>
      <c r="G393" s="403"/>
      <c r="H393" s="403"/>
      <c r="I393" s="403"/>
      <c r="J393" s="403"/>
      <c r="K393" s="403"/>
      <c r="L393" s="403"/>
      <c r="M393" s="403"/>
      <c r="N393" s="323" t="s">
        <v>6434</v>
      </c>
      <c r="O393" s="324"/>
      <c r="P393" s="325"/>
    </row>
    <row r="394" spans="2:36" ht="12.95" customHeight="1">
      <c r="B394" s="403" t="s">
        <v>6510</v>
      </c>
      <c r="C394" s="403"/>
      <c r="D394" s="403"/>
      <c r="E394" s="403"/>
      <c r="F394" s="403"/>
      <c r="G394" s="403"/>
      <c r="H394" s="403"/>
      <c r="I394" s="403"/>
      <c r="J394" s="403"/>
      <c r="K394" s="403"/>
      <c r="L394" s="403"/>
      <c r="M394" s="403"/>
      <c r="N394" s="323" t="s">
        <v>6434</v>
      </c>
      <c r="O394" s="324"/>
      <c r="P394" s="325"/>
      <c r="Q394" s="56"/>
      <c r="R394" s="56"/>
      <c r="S394" s="56"/>
      <c r="T394" s="56"/>
      <c r="X394" s="56"/>
    </row>
    <row r="396" spans="2:36" ht="16.5" customHeight="1">
      <c r="B396" s="158" t="s">
        <v>6853</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row>
    <row r="398" spans="2:36">
      <c r="B398" s="21" t="s">
        <v>65</v>
      </c>
    </row>
    <row r="399" spans="2:36">
      <c r="B399" s="311"/>
      <c r="C399" s="312"/>
      <c r="D399" s="313"/>
      <c r="E399" s="308"/>
      <c r="F399" s="309"/>
      <c r="G399" s="310"/>
      <c r="H399" s="302" t="s">
        <v>196</v>
      </c>
      <c r="I399" s="303"/>
    </row>
    <row r="400" spans="2:36">
      <c r="B400" s="23"/>
      <c r="C400" s="23"/>
      <c r="D400" s="23"/>
      <c r="E400" s="308" t="s">
        <v>6434</v>
      </c>
      <c r="F400" s="309"/>
      <c r="G400" s="310"/>
      <c r="H400" s="302" t="s">
        <v>197</v>
      </c>
      <c r="I400" s="303"/>
    </row>
    <row r="401" spans="2:18">
      <c r="B401" s="22"/>
      <c r="C401" s="22"/>
      <c r="D401" s="22"/>
      <c r="E401" s="308" t="s">
        <v>6434</v>
      </c>
      <c r="F401" s="309"/>
      <c r="G401" s="310"/>
      <c r="H401" s="302" t="s">
        <v>198</v>
      </c>
      <c r="I401" s="303"/>
    </row>
    <row r="403" spans="2:18">
      <c r="B403" s="21" t="s">
        <v>6808</v>
      </c>
      <c r="C403" s="22"/>
      <c r="D403" s="22"/>
      <c r="E403" s="22"/>
      <c r="F403" s="22"/>
      <c r="G403" s="22"/>
      <c r="H403" s="22"/>
      <c r="I403" s="22"/>
      <c r="J403" s="22"/>
      <c r="K403" s="22"/>
      <c r="L403" s="22"/>
    </row>
    <row r="404" spans="2:18">
      <c r="B404" s="380" t="s">
        <v>6397</v>
      </c>
      <c r="C404" s="380"/>
      <c r="D404" s="380"/>
      <c r="E404" s="380"/>
      <c r="F404" s="380"/>
      <c r="G404" s="380"/>
      <c r="H404" s="380"/>
      <c r="I404" s="380"/>
      <c r="J404" s="380"/>
      <c r="K404" s="380"/>
      <c r="L404" s="414"/>
      <c r="M404" s="415" t="s">
        <v>6434</v>
      </c>
      <c r="N404" s="415"/>
      <c r="O404" s="415"/>
    </row>
    <row r="405" spans="2:18">
      <c r="B405" s="380" t="s">
        <v>6398</v>
      </c>
      <c r="C405" s="380"/>
      <c r="D405" s="380"/>
      <c r="E405" s="380"/>
      <c r="F405" s="380"/>
      <c r="G405" s="380"/>
      <c r="H405" s="380"/>
      <c r="I405" s="380"/>
      <c r="J405" s="380"/>
      <c r="K405" s="380"/>
      <c r="L405" s="414"/>
      <c r="M405" s="415" t="s">
        <v>6434</v>
      </c>
      <c r="N405" s="415"/>
      <c r="O405" s="415"/>
    </row>
    <row r="407" spans="2:18">
      <c r="B407" s="21" t="s">
        <v>6809</v>
      </c>
      <c r="C407" s="22"/>
      <c r="D407" s="22"/>
      <c r="E407" s="22"/>
      <c r="F407" s="22"/>
      <c r="G407" s="22"/>
      <c r="H407" s="22"/>
      <c r="I407" s="22"/>
      <c r="J407" s="22"/>
      <c r="K407" s="22"/>
      <c r="L407" s="22"/>
    </row>
    <row r="408" spans="2:18">
      <c r="B408" s="21" t="s">
        <v>6488</v>
      </c>
      <c r="C408" s="22"/>
      <c r="D408" s="22"/>
      <c r="E408" s="311"/>
      <c r="F408" s="312"/>
      <c r="G408" s="312"/>
      <c r="H408" s="313"/>
      <c r="I408" s="21" t="s">
        <v>6489</v>
      </c>
      <c r="J408" s="22"/>
      <c r="K408" s="22"/>
      <c r="L408" s="22"/>
      <c r="M408" s="22"/>
    </row>
    <row r="409" spans="2:18">
      <c r="B409" s="21" t="s">
        <v>6490</v>
      </c>
      <c r="C409" s="22"/>
      <c r="D409" s="22"/>
      <c r="E409" s="22"/>
      <c r="F409" s="22"/>
      <c r="G409" s="22"/>
      <c r="H409" s="22"/>
      <c r="I409" s="22"/>
      <c r="J409" s="22"/>
      <c r="K409" s="22"/>
      <c r="L409" s="22"/>
      <c r="M409" s="22"/>
    </row>
    <row r="410" spans="2:18">
      <c r="B410" s="314"/>
      <c r="C410" s="315"/>
      <c r="D410" s="315"/>
      <c r="E410" s="315"/>
      <c r="F410" s="315"/>
      <c r="G410" s="315"/>
      <c r="H410" s="315"/>
      <c r="I410" s="315"/>
      <c r="J410" s="315"/>
      <c r="K410" s="315"/>
      <c r="L410" s="315"/>
      <c r="M410" s="315"/>
      <c r="N410" s="315"/>
      <c r="O410" s="315"/>
      <c r="P410" s="315"/>
      <c r="Q410" s="315"/>
      <c r="R410" s="316"/>
    </row>
    <row r="411" spans="2:18">
      <c r="B411" s="317"/>
      <c r="C411" s="318"/>
      <c r="D411" s="318"/>
      <c r="E411" s="318"/>
      <c r="F411" s="318"/>
      <c r="G411" s="318"/>
      <c r="H411" s="318"/>
      <c r="I411" s="318"/>
      <c r="J411" s="318"/>
      <c r="K411" s="318"/>
      <c r="L411" s="318"/>
      <c r="M411" s="318"/>
      <c r="N411" s="318"/>
      <c r="O411" s="318"/>
      <c r="P411" s="318"/>
      <c r="Q411" s="318"/>
      <c r="R411" s="319"/>
    </row>
    <row r="412" spans="2:18">
      <c r="B412" s="317"/>
      <c r="C412" s="318"/>
      <c r="D412" s="318"/>
      <c r="E412" s="318"/>
      <c r="F412" s="318"/>
      <c r="G412" s="318"/>
      <c r="H412" s="318"/>
      <c r="I412" s="318"/>
      <c r="J412" s="318"/>
      <c r="K412" s="318"/>
      <c r="L412" s="318"/>
      <c r="M412" s="318"/>
      <c r="N412" s="318"/>
      <c r="O412" s="318"/>
      <c r="P412" s="318"/>
      <c r="Q412" s="318"/>
      <c r="R412" s="319"/>
    </row>
    <row r="413" spans="2:18">
      <c r="B413" s="320"/>
      <c r="C413" s="321"/>
      <c r="D413" s="321"/>
      <c r="E413" s="321"/>
      <c r="F413" s="321"/>
      <c r="G413" s="321"/>
      <c r="H413" s="321"/>
      <c r="I413" s="321"/>
      <c r="J413" s="321"/>
      <c r="K413" s="321"/>
      <c r="L413" s="321"/>
      <c r="M413" s="321"/>
      <c r="N413" s="321"/>
      <c r="O413" s="321"/>
      <c r="P413" s="321"/>
      <c r="Q413" s="321"/>
      <c r="R413" s="322"/>
    </row>
    <row r="418" spans="1:36">
      <c r="B418" s="304" t="s">
        <v>6746</v>
      </c>
      <c r="C418" s="304"/>
      <c r="D418" s="304"/>
      <c r="E418" s="304"/>
      <c r="F418" s="304"/>
      <c r="G418" s="304"/>
      <c r="H418" s="304"/>
      <c r="I418" s="304"/>
      <c r="J418" s="304"/>
      <c r="K418" s="304"/>
      <c r="L418" s="304"/>
      <c r="M418" s="304"/>
      <c r="N418" s="304"/>
      <c r="O418" s="304"/>
      <c r="P418" s="304"/>
      <c r="Q418" s="304"/>
      <c r="R418" s="304"/>
      <c r="S418" s="304"/>
      <c r="T418" s="304"/>
      <c r="U418" s="304"/>
      <c r="V418" s="304"/>
      <c r="W418" s="304"/>
      <c r="X418" s="304"/>
      <c r="Y418" s="304"/>
      <c r="Z418" s="304"/>
      <c r="AA418" s="304"/>
      <c r="AB418" s="304"/>
      <c r="AC418" s="304"/>
      <c r="AD418" s="304"/>
      <c r="AE418" s="304"/>
      <c r="AF418" s="304"/>
      <c r="AG418" s="304"/>
      <c r="AH418" s="304"/>
      <c r="AI418" s="304"/>
    </row>
    <row r="419" spans="1:36">
      <c r="B419" s="304"/>
      <c r="C419" s="304"/>
      <c r="D419" s="304"/>
      <c r="E419" s="304"/>
      <c r="F419" s="304"/>
      <c r="G419" s="304"/>
      <c r="H419" s="304"/>
      <c r="I419" s="304"/>
      <c r="J419" s="304"/>
      <c r="K419" s="304"/>
      <c r="L419" s="304"/>
      <c r="M419" s="304"/>
      <c r="N419" s="304"/>
      <c r="O419" s="304"/>
      <c r="P419" s="304"/>
      <c r="Q419" s="304"/>
      <c r="R419" s="304"/>
      <c r="S419" s="304"/>
      <c r="T419" s="304"/>
      <c r="U419" s="304"/>
      <c r="V419" s="304"/>
      <c r="W419" s="304"/>
      <c r="X419" s="304"/>
      <c r="Y419" s="304"/>
      <c r="Z419" s="304"/>
      <c r="AA419" s="304"/>
      <c r="AB419" s="304"/>
      <c r="AC419" s="304"/>
      <c r="AD419" s="304"/>
      <c r="AE419" s="304"/>
      <c r="AF419" s="304"/>
      <c r="AG419" s="304"/>
      <c r="AH419" s="304"/>
      <c r="AI419" s="304"/>
    </row>
    <row r="420" spans="1:36">
      <c r="B420" s="21" t="s">
        <v>6769</v>
      </c>
    </row>
    <row r="421" spans="1:36">
      <c r="B421" s="326"/>
      <c r="C421" s="327"/>
      <c r="D421" s="327"/>
      <c r="E421" s="327"/>
      <c r="F421" s="327"/>
      <c r="G421" s="327"/>
      <c r="H421" s="327"/>
      <c r="I421" s="327"/>
      <c r="J421" s="327"/>
      <c r="K421" s="327"/>
      <c r="L421" s="327"/>
      <c r="M421" s="327"/>
      <c r="N421" s="327"/>
      <c r="O421" s="327"/>
      <c r="P421" s="327"/>
      <c r="Q421" s="327"/>
      <c r="R421" s="327"/>
      <c r="S421" s="327"/>
      <c r="T421" s="327"/>
      <c r="U421" s="327"/>
      <c r="V421" s="327"/>
      <c r="W421" s="327"/>
      <c r="X421" s="327"/>
      <c r="Y421" s="327"/>
      <c r="Z421" s="327"/>
      <c r="AA421" s="327"/>
      <c r="AB421" s="327"/>
      <c r="AC421" s="327"/>
      <c r="AD421" s="327"/>
      <c r="AE421" s="327"/>
      <c r="AF421" s="327"/>
      <c r="AG421" s="327"/>
      <c r="AH421" s="327"/>
      <c r="AI421" s="328"/>
    </row>
    <row r="422" spans="1:36">
      <c r="B422" s="329"/>
      <c r="C422" s="330"/>
      <c r="D422" s="330"/>
      <c r="E422" s="330"/>
      <c r="F422" s="330"/>
      <c r="G422" s="330"/>
      <c r="H422" s="330"/>
      <c r="I422" s="330"/>
      <c r="J422" s="330"/>
      <c r="K422" s="330"/>
      <c r="L422" s="330"/>
      <c r="M422" s="330"/>
      <c r="N422" s="330"/>
      <c r="O422" s="330"/>
      <c r="P422" s="330"/>
      <c r="Q422" s="330"/>
      <c r="R422" s="330"/>
      <c r="S422" s="330"/>
      <c r="T422" s="330"/>
      <c r="U422" s="330"/>
      <c r="V422" s="330"/>
      <c r="W422" s="330"/>
      <c r="X422" s="330"/>
      <c r="Y422" s="330"/>
      <c r="Z422" s="330"/>
      <c r="AA422" s="330"/>
      <c r="AB422" s="330"/>
      <c r="AC422" s="330"/>
      <c r="AD422" s="330"/>
      <c r="AE422" s="330"/>
      <c r="AF422" s="330"/>
      <c r="AG422" s="330"/>
      <c r="AH422" s="330"/>
      <c r="AI422" s="331"/>
    </row>
    <row r="423" spans="1:36">
      <c r="B423" s="329"/>
      <c r="C423" s="330"/>
      <c r="D423" s="330"/>
      <c r="E423" s="330"/>
      <c r="F423" s="330"/>
      <c r="G423" s="330"/>
      <c r="H423" s="330"/>
      <c r="I423" s="330"/>
      <c r="J423" s="330"/>
      <c r="K423" s="330"/>
      <c r="L423" s="330"/>
      <c r="M423" s="330"/>
      <c r="N423" s="330"/>
      <c r="O423" s="330"/>
      <c r="P423" s="330"/>
      <c r="Q423" s="330"/>
      <c r="R423" s="330"/>
      <c r="S423" s="330"/>
      <c r="T423" s="330"/>
      <c r="U423" s="330"/>
      <c r="V423" s="330"/>
      <c r="W423" s="330"/>
      <c r="X423" s="330"/>
      <c r="Y423" s="330"/>
      <c r="Z423" s="330"/>
      <c r="AA423" s="330"/>
      <c r="AB423" s="330"/>
      <c r="AC423" s="330"/>
      <c r="AD423" s="330"/>
      <c r="AE423" s="330"/>
      <c r="AF423" s="330"/>
      <c r="AG423" s="330"/>
      <c r="AH423" s="330"/>
      <c r="AI423" s="331"/>
    </row>
    <row r="424" spans="1:36">
      <c r="B424" s="332"/>
      <c r="C424" s="333"/>
      <c r="D424" s="333"/>
      <c r="E424" s="333"/>
      <c r="F424" s="333"/>
      <c r="G424" s="333"/>
      <c r="H424" s="333"/>
      <c r="I424" s="333"/>
      <c r="J424" s="333"/>
      <c r="K424" s="333"/>
      <c r="L424" s="333"/>
      <c r="M424" s="333"/>
      <c r="N424" s="333"/>
      <c r="O424" s="333"/>
      <c r="P424" s="333"/>
      <c r="Q424" s="333"/>
      <c r="R424" s="333"/>
      <c r="S424" s="333"/>
      <c r="T424" s="333"/>
      <c r="U424" s="333"/>
      <c r="V424" s="333"/>
      <c r="W424" s="333"/>
      <c r="X424" s="333"/>
      <c r="Y424" s="333"/>
      <c r="Z424" s="333"/>
      <c r="AA424" s="333"/>
      <c r="AB424" s="333"/>
      <c r="AC424" s="333"/>
      <c r="AD424" s="333"/>
      <c r="AE424" s="333"/>
      <c r="AF424" s="333"/>
      <c r="AG424" s="333"/>
      <c r="AH424" s="333"/>
      <c r="AI424" s="334"/>
    </row>
    <row r="426" spans="1:36">
      <c r="B426" s="21" t="s">
        <v>210</v>
      </c>
    </row>
    <row r="427" spans="1:36">
      <c r="B427" s="326"/>
      <c r="C427" s="327"/>
      <c r="D427" s="327"/>
      <c r="E427" s="327"/>
      <c r="F427" s="327"/>
      <c r="G427" s="327"/>
      <c r="H427" s="327"/>
      <c r="I427" s="327"/>
      <c r="J427" s="327"/>
      <c r="K427" s="327"/>
      <c r="L427" s="327"/>
      <c r="M427" s="327"/>
      <c r="N427" s="327"/>
      <c r="O427" s="327"/>
      <c r="P427" s="327"/>
      <c r="Q427" s="327"/>
      <c r="R427" s="327"/>
      <c r="S427" s="327"/>
      <c r="T427" s="327"/>
      <c r="U427" s="327"/>
      <c r="V427" s="327"/>
      <c r="W427" s="327"/>
      <c r="X427" s="327"/>
      <c r="Y427" s="327"/>
      <c r="Z427" s="327"/>
      <c r="AA427" s="327"/>
      <c r="AB427" s="327"/>
      <c r="AC427" s="327"/>
      <c r="AD427" s="327"/>
      <c r="AE427" s="327"/>
      <c r="AF427" s="327"/>
      <c r="AG427" s="327"/>
      <c r="AH427" s="327"/>
      <c r="AI427" s="328"/>
    </row>
    <row r="428" spans="1:36">
      <c r="B428" s="329"/>
      <c r="C428" s="330"/>
      <c r="D428" s="330"/>
      <c r="E428" s="330"/>
      <c r="F428" s="330"/>
      <c r="G428" s="330"/>
      <c r="H428" s="330"/>
      <c r="I428" s="330"/>
      <c r="J428" s="330"/>
      <c r="K428" s="330"/>
      <c r="L428" s="330"/>
      <c r="M428" s="330"/>
      <c r="N428" s="330"/>
      <c r="O428" s="330"/>
      <c r="P428" s="330"/>
      <c r="Q428" s="330"/>
      <c r="R428" s="330"/>
      <c r="S428" s="330"/>
      <c r="T428" s="330"/>
      <c r="U428" s="330"/>
      <c r="V428" s="330"/>
      <c r="W428" s="330"/>
      <c r="X428" s="330"/>
      <c r="Y428" s="330"/>
      <c r="Z428" s="330"/>
      <c r="AA428" s="330"/>
      <c r="AB428" s="330"/>
      <c r="AC428" s="330"/>
      <c r="AD428" s="330"/>
      <c r="AE428" s="330"/>
      <c r="AF428" s="330"/>
      <c r="AG428" s="330"/>
      <c r="AH428" s="330"/>
      <c r="AI428" s="331"/>
    </row>
    <row r="429" spans="1:36">
      <c r="B429" s="329"/>
      <c r="C429" s="330"/>
      <c r="D429" s="330"/>
      <c r="E429" s="330"/>
      <c r="F429" s="330"/>
      <c r="G429" s="330"/>
      <c r="H429" s="330"/>
      <c r="I429" s="330"/>
      <c r="J429" s="330"/>
      <c r="K429" s="330"/>
      <c r="L429" s="330"/>
      <c r="M429" s="330"/>
      <c r="N429" s="330"/>
      <c r="O429" s="330"/>
      <c r="P429" s="330"/>
      <c r="Q429" s="330"/>
      <c r="R429" s="330"/>
      <c r="S429" s="330"/>
      <c r="T429" s="330"/>
      <c r="U429" s="330"/>
      <c r="V429" s="330"/>
      <c r="W429" s="330"/>
      <c r="X429" s="330"/>
      <c r="Y429" s="330"/>
      <c r="Z429" s="330"/>
      <c r="AA429" s="330"/>
      <c r="AB429" s="330"/>
      <c r="AC429" s="330"/>
      <c r="AD429" s="330"/>
      <c r="AE429" s="330"/>
      <c r="AF429" s="330"/>
      <c r="AG429" s="330"/>
      <c r="AH429" s="330"/>
      <c r="AI429" s="331"/>
    </row>
    <row r="430" spans="1:36">
      <c r="B430" s="332"/>
      <c r="C430" s="333"/>
      <c r="D430" s="333"/>
      <c r="E430" s="333"/>
      <c r="F430" s="333"/>
      <c r="G430" s="333"/>
      <c r="H430" s="333"/>
      <c r="I430" s="333"/>
      <c r="J430" s="333"/>
      <c r="K430" s="333"/>
      <c r="L430" s="333"/>
      <c r="M430" s="333"/>
      <c r="N430" s="333"/>
      <c r="O430" s="333"/>
      <c r="P430" s="333"/>
      <c r="Q430" s="333"/>
      <c r="R430" s="333"/>
      <c r="S430" s="333"/>
      <c r="T430" s="333"/>
      <c r="U430" s="333"/>
      <c r="V430" s="333"/>
      <c r="W430" s="333"/>
      <c r="X430" s="333"/>
      <c r="Y430" s="333"/>
      <c r="Z430" s="333"/>
      <c r="AA430" s="333"/>
      <c r="AB430" s="333"/>
      <c r="AC430" s="333"/>
      <c r="AD430" s="333"/>
      <c r="AE430" s="333"/>
      <c r="AF430" s="333"/>
      <c r="AG430" s="333"/>
      <c r="AH430" s="333"/>
      <c r="AI430" s="334"/>
    </row>
    <row r="431" spans="1:36" ht="12.95" customHeight="1">
      <c r="B431" s="216"/>
      <c r="C431" s="216"/>
    </row>
    <row r="432" spans="1:36">
      <c r="A432" s="229"/>
      <c r="B432" s="305" t="s">
        <v>6747</v>
      </c>
      <c r="C432" s="305"/>
      <c r="D432" s="305"/>
      <c r="E432" s="305"/>
      <c r="F432" s="305"/>
      <c r="G432" s="305"/>
      <c r="H432" s="305"/>
      <c r="I432" s="305"/>
      <c r="J432" s="305"/>
      <c r="K432" s="305"/>
      <c r="L432" s="305"/>
      <c r="M432" s="305"/>
      <c r="N432" s="305"/>
      <c r="O432" s="305"/>
      <c r="P432" s="305"/>
      <c r="Q432" s="305"/>
      <c r="R432" s="305"/>
      <c r="S432" s="305"/>
      <c r="T432" s="305"/>
      <c r="U432" s="305"/>
      <c r="V432" s="305"/>
      <c r="W432" s="305"/>
      <c r="X432" s="305"/>
      <c r="Y432" s="305"/>
      <c r="Z432" s="305"/>
      <c r="AA432" s="305"/>
      <c r="AB432" s="305"/>
      <c r="AC432" s="305"/>
      <c r="AD432" s="305"/>
      <c r="AE432" s="305"/>
      <c r="AF432" s="305"/>
      <c r="AG432" s="305"/>
      <c r="AH432" s="305"/>
      <c r="AI432" s="305"/>
      <c r="AJ432" s="229"/>
    </row>
    <row r="433" spans="1:36">
      <c r="A433" s="229"/>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c r="AA433" s="305"/>
      <c r="AB433" s="305"/>
      <c r="AC433" s="305"/>
      <c r="AD433" s="305"/>
      <c r="AE433" s="305"/>
      <c r="AF433" s="305"/>
      <c r="AG433" s="305"/>
      <c r="AH433" s="305"/>
      <c r="AI433" s="305"/>
      <c r="AJ433" s="229"/>
    </row>
    <row r="434" spans="1:36" ht="12.95" customHeight="1"/>
    <row r="435" spans="1:36">
      <c r="B435" s="304" t="s">
        <v>6748</v>
      </c>
      <c r="C435" s="304"/>
      <c r="D435" s="304"/>
      <c r="E435" s="304"/>
      <c r="F435" s="304"/>
      <c r="G435" s="304"/>
      <c r="H435" s="304"/>
      <c r="I435" s="304"/>
      <c r="J435" s="304"/>
      <c r="K435" s="304"/>
      <c r="L435" s="304"/>
      <c r="M435" s="304"/>
      <c r="N435" s="304"/>
      <c r="O435" s="304"/>
      <c r="P435" s="304"/>
      <c r="Q435" s="304"/>
      <c r="R435" s="304"/>
      <c r="S435" s="304"/>
      <c r="T435" s="304"/>
      <c r="U435" s="304"/>
      <c r="V435" s="304"/>
      <c r="W435" s="304"/>
      <c r="X435" s="304"/>
      <c r="Y435" s="304"/>
      <c r="Z435" s="304"/>
      <c r="AA435" s="304"/>
      <c r="AB435" s="304"/>
      <c r="AC435" s="304"/>
      <c r="AD435" s="304"/>
      <c r="AE435" s="304"/>
      <c r="AF435" s="304"/>
      <c r="AG435" s="304"/>
      <c r="AH435" s="304"/>
      <c r="AI435" s="304"/>
    </row>
    <row r="436" spans="1:36">
      <c r="B436" s="304"/>
      <c r="C436" s="304"/>
      <c r="D436" s="304"/>
      <c r="E436" s="304"/>
      <c r="F436" s="304"/>
      <c r="G436" s="304"/>
      <c r="H436" s="304"/>
      <c r="I436" s="304"/>
      <c r="J436" s="304"/>
      <c r="K436" s="304"/>
      <c r="L436" s="304"/>
      <c r="M436" s="304"/>
      <c r="N436" s="304"/>
      <c r="O436" s="304"/>
      <c r="P436" s="304"/>
      <c r="Q436" s="304"/>
      <c r="R436" s="304"/>
      <c r="S436" s="304"/>
      <c r="T436" s="304"/>
      <c r="U436" s="304"/>
      <c r="V436" s="304"/>
      <c r="W436" s="304"/>
      <c r="X436" s="304"/>
      <c r="Y436" s="304"/>
      <c r="Z436" s="304"/>
      <c r="AA436" s="304"/>
      <c r="AB436" s="304"/>
      <c r="AC436" s="304"/>
      <c r="AD436" s="304"/>
      <c r="AE436" s="304"/>
      <c r="AF436" s="304"/>
      <c r="AG436" s="304"/>
      <c r="AH436" s="304"/>
      <c r="AI436" s="304"/>
    </row>
    <row r="437" spans="1:36">
      <c r="B437" s="21" t="s">
        <v>6500</v>
      </c>
    </row>
    <row r="438" spans="1:36">
      <c r="B438" s="326"/>
      <c r="C438" s="327"/>
      <c r="D438" s="327"/>
      <c r="E438" s="327"/>
      <c r="F438" s="327"/>
      <c r="G438" s="327"/>
      <c r="H438" s="327"/>
      <c r="I438" s="327"/>
      <c r="J438" s="327"/>
      <c r="K438" s="327"/>
      <c r="L438" s="327"/>
      <c r="M438" s="327"/>
      <c r="N438" s="327"/>
      <c r="O438" s="327"/>
      <c r="P438" s="327"/>
      <c r="Q438" s="327"/>
      <c r="R438" s="327"/>
      <c r="S438" s="327"/>
      <c r="T438" s="327"/>
      <c r="U438" s="327"/>
      <c r="V438" s="327"/>
      <c r="W438" s="327"/>
      <c r="X438" s="327"/>
      <c r="Y438" s="327"/>
      <c r="Z438" s="327"/>
      <c r="AA438" s="327"/>
      <c r="AB438" s="327"/>
      <c r="AC438" s="327"/>
      <c r="AD438" s="327"/>
      <c r="AE438" s="327"/>
      <c r="AF438" s="327"/>
      <c r="AG438" s="327"/>
      <c r="AH438" s="327"/>
      <c r="AI438" s="328"/>
    </row>
    <row r="439" spans="1:36">
      <c r="B439" s="329"/>
      <c r="C439" s="330"/>
      <c r="D439" s="330"/>
      <c r="E439" s="330"/>
      <c r="F439" s="330"/>
      <c r="G439" s="330"/>
      <c r="H439" s="330"/>
      <c r="I439" s="330"/>
      <c r="J439" s="330"/>
      <c r="K439" s="330"/>
      <c r="L439" s="330"/>
      <c r="M439" s="330"/>
      <c r="N439" s="330"/>
      <c r="O439" s="330"/>
      <c r="P439" s="330"/>
      <c r="Q439" s="330"/>
      <c r="R439" s="330"/>
      <c r="S439" s="330"/>
      <c r="T439" s="330"/>
      <c r="U439" s="330"/>
      <c r="V439" s="330"/>
      <c r="W439" s="330"/>
      <c r="X439" s="330"/>
      <c r="Y439" s="330"/>
      <c r="Z439" s="330"/>
      <c r="AA439" s="330"/>
      <c r="AB439" s="330"/>
      <c r="AC439" s="330"/>
      <c r="AD439" s="330"/>
      <c r="AE439" s="330"/>
      <c r="AF439" s="330"/>
      <c r="AG439" s="330"/>
      <c r="AH439" s="330"/>
      <c r="AI439" s="331"/>
    </row>
    <row r="440" spans="1:36">
      <c r="B440" s="329"/>
      <c r="C440" s="330"/>
      <c r="D440" s="330"/>
      <c r="E440" s="330"/>
      <c r="F440" s="330"/>
      <c r="G440" s="330"/>
      <c r="H440" s="330"/>
      <c r="I440" s="330"/>
      <c r="J440" s="330"/>
      <c r="K440" s="330"/>
      <c r="L440" s="330"/>
      <c r="M440" s="330"/>
      <c r="N440" s="330"/>
      <c r="O440" s="330"/>
      <c r="P440" s="330"/>
      <c r="Q440" s="330"/>
      <c r="R440" s="330"/>
      <c r="S440" s="330"/>
      <c r="T440" s="330"/>
      <c r="U440" s="330"/>
      <c r="V440" s="330"/>
      <c r="W440" s="330"/>
      <c r="X440" s="330"/>
      <c r="Y440" s="330"/>
      <c r="Z440" s="330"/>
      <c r="AA440" s="330"/>
      <c r="AB440" s="330"/>
      <c r="AC440" s="330"/>
      <c r="AD440" s="330"/>
      <c r="AE440" s="330"/>
      <c r="AF440" s="330"/>
      <c r="AG440" s="330"/>
      <c r="AH440" s="330"/>
      <c r="AI440" s="331"/>
    </row>
    <row r="441" spans="1:36">
      <c r="B441" s="332"/>
      <c r="C441" s="333"/>
      <c r="D441" s="333"/>
      <c r="E441" s="333"/>
      <c r="F441" s="333"/>
      <c r="G441" s="333"/>
      <c r="H441" s="333"/>
      <c r="I441" s="333"/>
      <c r="J441" s="333"/>
      <c r="K441" s="333"/>
      <c r="L441" s="333"/>
      <c r="M441" s="333"/>
      <c r="N441" s="333"/>
      <c r="O441" s="333"/>
      <c r="P441" s="333"/>
      <c r="Q441" s="333"/>
      <c r="R441" s="333"/>
      <c r="S441" s="333"/>
      <c r="T441" s="333"/>
      <c r="U441" s="333"/>
      <c r="V441" s="333"/>
      <c r="W441" s="333"/>
      <c r="X441" s="333"/>
      <c r="Y441" s="333"/>
      <c r="Z441" s="333"/>
      <c r="AA441" s="333"/>
      <c r="AB441" s="333"/>
      <c r="AC441" s="333"/>
      <c r="AD441" s="333"/>
      <c r="AE441" s="333"/>
      <c r="AF441" s="333"/>
      <c r="AG441" s="333"/>
      <c r="AH441" s="333"/>
      <c r="AI441" s="334"/>
    </row>
    <row r="443" spans="1:36">
      <c r="B443" s="21" t="s">
        <v>6770</v>
      </c>
      <c r="U443" s="21" t="s">
        <v>6324</v>
      </c>
    </row>
    <row r="444" spans="1:36">
      <c r="B444" s="306" t="s">
        <v>58</v>
      </c>
      <c r="C444" s="306"/>
      <c r="D444" s="306"/>
      <c r="E444" s="306"/>
      <c r="F444" s="307"/>
      <c r="G444" s="323" t="s">
        <v>6434</v>
      </c>
      <c r="H444" s="309"/>
      <c r="I444" s="310"/>
      <c r="U444" s="311"/>
      <c r="V444" s="312"/>
      <c r="W444" s="313"/>
      <c r="X444" s="308" t="s">
        <v>6434</v>
      </c>
      <c r="Y444" s="335"/>
      <c r="Z444" s="336"/>
      <c r="AA444" s="302" t="s">
        <v>196</v>
      </c>
      <c r="AB444" s="303"/>
    </row>
    <row r="445" spans="1:36">
      <c r="B445" s="306" t="s">
        <v>0</v>
      </c>
      <c r="C445" s="306"/>
      <c r="D445" s="306"/>
      <c r="E445" s="306"/>
      <c r="F445" s="307"/>
      <c r="G445" s="308" t="s">
        <v>6434</v>
      </c>
      <c r="H445" s="309"/>
      <c r="I445" s="310"/>
      <c r="U445" s="23"/>
      <c r="V445" s="23"/>
      <c r="W445" s="23"/>
      <c r="X445" s="308" t="s">
        <v>6434</v>
      </c>
      <c r="Y445" s="335"/>
      <c r="Z445" s="336"/>
      <c r="AA445" s="302" t="s">
        <v>197</v>
      </c>
      <c r="AB445" s="303"/>
    </row>
    <row r="446" spans="1:36">
      <c r="U446" s="22"/>
      <c r="V446" s="22"/>
      <c r="W446" s="22"/>
      <c r="X446" s="308" t="s">
        <v>6434</v>
      </c>
      <c r="Y446" s="335"/>
      <c r="Z446" s="336"/>
      <c r="AA446" s="302" t="s">
        <v>198</v>
      </c>
      <c r="AB446" s="303"/>
    </row>
    <row r="448" spans="1:36">
      <c r="B448" s="21" t="s">
        <v>7317</v>
      </c>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row>
    <row r="449" spans="1:35" ht="12.95" customHeight="1">
      <c r="B449" s="479" t="s">
        <v>6535</v>
      </c>
      <c r="C449" s="479"/>
      <c r="D449" s="479"/>
      <c r="E449" s="479"/>
      <c r="F449" s="479"/>
      <c r="G449" s="479"/>
      <c r="H449" s="479"/>
      <c r="I449" s="479"/>
      <c r="J449" s="479"/>
      <c r="K449" s="479"/>
      <c r="L449" s="479"/>
      <c r="M449" s="479"/>
      <c r="N449" s="479"/>
      <c r="O449" s="479"/>
      <c r="P449" s="479"/>
      <c r="Q449" s="479"/>
      <c r="R449" s="479"/>
      <c r="S449" s="479"/>
      <c r="T449" s="479"/>
      <c r="U449" s="479"/>
      <c r="V449" s="479"/>
      <c r="W449" s="479"/>
      <c r="X449" s="479"/>
      <c r="Y449" s="479"/>
      <c r="Z449" s="479"/>
      <c r="AA449" s="479"/>
      <c r="AB449" s="479"/>
      <c r="AC449" s="479"/>
      <c r="AD449" s="479"/>
      <c r="AE449" s="479"/>
      <c r="AH449" s="492" t="s">
        <v>6434</v>
      </c>
      <c r="AI449" s="492"/>
    </row>
    <row r="450" spans="1:35">
      <c r="B450" s="479"/>
      <c r="C450" s="479"/>
      <c r="D450" s="479"/>
      <c r="E450" s="479"/>
      <c r="F450" s="479"/>
      <c r="G450" s="479"/>
      <c r="H450" s="479"/>
      <c r="I450" s="479"/>
      <c r="J450" s="479"/>
      <c r="K450" s="479"/>
      <c r="L450" s="479"/>
      <c r="M450" s="479"/>
      <c r="N450" s="479"/>
      <c r="O450" s="479"/>
      <c r="P450" s="479"/>
      <c r="Q450" s="479"/>
      <c r="R450" s="479"/>
      <c r="S450" s="479"/>
      <c r="T450" s="479"/>
      <c r="U450" s="479"/>
      <c r="V450" s="479"/>
      <c r="W450" s="479"/>
      <c r="X450" s="479"/>
      <c r="Y450" s="479"/>
      <c r="Z450" s="479"/>
      <c r="AA450" s="479"/>
      <c r="AB450" s="479"/>
      <c r="AC450" s="479"/>
      <c r="AD450" s="479"/>
      <c r="AE450" s="479"/>
      <c r="AH450" s="492"/>
      <c r="AI450" s="492"/>
    </row>
    <row r="452" spans="1:35">
      <c r="A452" s="22"/>
      <c r="B452" s="21" t="s">
        <v>6810</v>
      </c>
      <c r="C452" s="22"/>
      <c r="D452" s="22"/>
      <c r="E452" s="22"/>
      <c r="F452" s="22"/>
      <c r="G452" s="22"/>
      <c r="H452" s="22"/>
      <c r="I452" s="22"/>
      <c r="J452" s="22"/>
      <c r="K452" s="22"/>
      <c r="L452" s="22"/>
      <c r="M452" s="22"/>
      <c r="N452" s="22"/>
      <c r="O452" s="22"/>
      <c r="P452" s="22"/>
    </row>
    <row r="453" spans="1:35">
      <c r="A453" s="22"/>
      <c r="B453" s="21" t="s">
        <v>6488</v>
      </c>
      <c r="C453" s="22"/>
      <c r="D453" s="22"/>
      <c r="E453" s="311"/>
      <c r="F453" s="312"/>
      <c r="G453" s="312"/>
      <c r="H453" s="313"/>
      <c r="I453" s="21" t="s">
        <v>6489</v>
      </c>
      <c r="J453" s="22"/>
      <c r="K453" s="22"/>
      <c r="L453" s="22"/>
      <c r="M453" s="22"/>
      <c r="N453" s="22"/>
      <c r="O453" s="22"/>
      <c r="P453" s="22"/>
    </row>
    <row r="454" spans="1:35">
      <c r="A454" s="22"/>
      <c r="B454" s="21" t="s">
        <v>6490</v>
      </c>
      <c r="C454" s="22"/>
      <c r="D454" s="22"/>
      <c r="E454" s="22"/>
      <c r="F454" s="22"/>
      <c r="G454" s="22"/>
      <c r="H454" s="22"/>
      <c r="I454" s="22"/>
      <c r="J454" s="22"/>
      <c r="K454" s="22"/>
      <c r="L454" s="22"/>
      <c r="M454" s="22"/>
      <c r="N454" s="22"/>
      <c r="O454" s="22"/>
      <c r="P454" s="22"/>
    </row>
    <row r="455" spans="1:35">
      <c r="B455" s="314"/>
      <c r="C455" s="315"/>
      <c r="D455" s="315"/>
      <c r="E455" s="315"/>
      <c r="F455" s="315"/>
      <c r="G455" s="315"/>
      <c r="H455" s="315"/>
      <c r="I455" s="315"/>
      <c r="J455" s="315"/>
      <c r="K455" s="315"/>
      <c r="L455" s="315"/>
      <c r="M455" s="315"/>
      <c r="N455" s="315"/>
      <c r="O455" s="315"/>
      <c r="P455" s="315"/>
      <c r="Q455" s="315"/>
      <c r="R455" s="316"/>
    </row>
    <row r="456" spans="1:35">
      <c r="B456" s="317"/>
      <c r="C456" s="318"/>
      <c r="D456" s="318"/>
      <c r="E456" s="318"/>
      <c r="F456" s="318"/>
      <c r="G456" s="318"/>
      <c r="H456" s="318"/>
      <c r="I456" s="318"/>
      <c r="J456" s="318"/>
      <c r="K456" s="318"/>
      <c r="L456" s="318"/>
      <c r="M456" s="318"/>
      <c r="N456" s="318"/>
      <c r="O456" s="318"/>
      <c r="P456" s="318"/>
      <c r="Q456" s="318"/>
      <c r="R456" s="319"/>
    </row>
    <row r="457" spans="1:35">
      <c r="B457" s="317"/>
      <c r="C457" s="318"/>
      <c r="D457" s="318"/>
      <c r="E457" s="318"/>
      <c r="F457" s="318"/>
      <c r="G457" s="318"/>
      <c r="H457" s="318"/>
      <c r="I457" s="318"/>
      <c r="J457" s="318"/>
      <c r="K457" s="318"/>
      <c r="L457" s="318"/>
      <c r="M457" s="318"/>
      <c r="N457" s="318"/>
      <c r="O457" s="318"/>
      <c r="P457" s="318"/>
      <c r="Q457" s="318"/>
      <c r="R457" s="319"/>
    </row>
    <row r="458" spans="1:35">
      <c r="B458" s="320"/>
      <c r="C458" s="321"/>
      <c r="D458" s="321"/>
      <c r="E458" s="321"/>
      <c r="F458" s="321"/>
      <c r="G458" s="321"/>
      <c r="H458" s="321"/>
      <c r="I458" s="321"/>
      <c r="J458" s="321"/>
      <c r="K458" s="321"/>
      <c r="L458" s="321"/>
      <c r="M458" s="321"/>
      <c r="N458" s="321"/>
      <c r="O458" s="321"/>
      <c r="P458" s="321"/>
      <c r="Q458" s="321"/>
      <c r="R458" s="322"/>
    </row>
    <row r="463" spans="1:35">
      <c r="B463" s="304" t="s">
        <v>6749</v>
      </c>
      <c r="C463" s="304"/>
      <c r="D463" s="304"/>
      <c r="E463" s="304"/>
      <c r="F463" s="304"/>
      <c r="G463" s="304"/>
      <c r="H463" s="304"/>
      <c r="I463" s="304"/>
      <c r="J463" s="304"/>
      <c r="K463" s="304"/>
      <c r="L463" s="304"/>
      <c r="M463" s="304"/>
      <c r="N463" s="304"/>
      <c r="O463" s="304"/>
      <c r="P463" s="304"/>
      <c r="Q463" s="304"/>
      <c r="R463" s="304"/>
      <c r="S463" s="304"/>
      <c r="T463" s="304"/>
      <c r="U463" s="304"/>
      <c r="V463" s="304"/>
      <c r="W463" s="304"/>
      <c r="X463" s="304"/>
      <c r="Y463" s="304"/>
      <c r="Z463" s="304"/>
      <c r="AA463" s="304"/>
      <c r="AB463" s="304"/>
      <c r="AC463" s="304"/>
      <c r="AD463" s="304"/>
      <c r="AE463" s="304"/>
      <c r="AF463" s="304"/>
      <c r="AG463" s="304"/>
      <c r="AH463" s="304"/>
      <c r="AI463" s="304"/>
    </row>
    <row r="464" spans="1:35">
      <c r="B464" s="304"/>
      <c r="C464" s="304"/>
      <c r="D464" s="304"/>
      <c r="E464" s="304"/>
      <c r="F464" s="304"/>
      <c r="G464" s="304"/>
      <c r="H464" s="304"/>
      <c r="I464" s="304"/>
      <c r="J464" s="304"/>
      <c r="K464" s="304"/>
      <c r="L464" s="304"/>
      <c r="M464" s="304"/>
      <c r="N464" s="304"/>
      <c r="O464" s="304"/>
      <c r="P464" s="304"/>
      <c r="Q464" s="304"/>
      <c r="R464" s="304"/>
      <c r="S464" s="304"/>
      <c r="T464" s="304"/>
      <c r="U464" s="304"/>
      <c r="V464" s="304"/>
      <c r="W464" s="304"/>
      <c r="X464" s="304"/>
      <c r="Y464" s="304"/>
      <c r="Z464" s="304"/>
      <c r="AA464" s="304"/>
      <c r="AB464" s="304"/>
      <c r="AC464" s="304"/>
      <c r="AD464" s="304"/>
      <c r="AE464" s="304"/>
      <c r="AF464" s="304"/>
      <c r="AG464" s="304"/>
      <c r="AH464" s="304"/>
      <c r="AI464" s="304"/>
    </row>
    <row r="465" spans="1:35">
      <c r="B465" s="21" t="s">
        <v>6771</v>
      </c>
    </row>
    <row r="466" spans="1:35">
      <c r="B466" s="326"/>
      <c r="C466" s="327"/>
      <c r="D466" s="327"/>
      <c r="E466" s="327"/>
      <c r="F466" s="327"/>
      <c r="G466" s="327"/>
      <c r="H466" s="327"/>
      <c r="I466" s="327"/>
      <c r="J466" s="327"/>
      <c r="K466" s="327"/>
      <c r="L466" s="327"/>
      <c r="M466" s="327"/>
      <c r="N466" s="327"/>
      <c r="O466" s="327"/>
      <c r="P466" s="327"/>
      <c r="Q466" s="327"/>
      <c r="R466" s="327"/>
      <c r="S466" s="327"/>
      <c r="T466" s="327"/>
      <c r="U466" s="327"/>
      <c r="V466" s="327"/>
      <c r="W466" s="327"/>
      <c r="X466" s="327"/>
      <c r="Y466" s="327"/>
      <c r="Z466" s="327"/>
      <c r="AA466" s="327"/>
      <c r="AB466" s="327"/>
      <c r="AC466" s="327"/>
      <c r="AD466" s="327"/>
      <c r="AE466" s="327"/>
      <c r="AF466" s="327"/>
      <c r="AG466" s="327"/>
      <c r="AH466" s="327"/>
      <c r="AI466" s="328"/>
    </row>
    <row r="467" spans="1:35">
      <c r="B467" s="329"/>
      <c r="C467" s="330"/>
      <c r="D467" s="330"/>
      <c r="E467" s="330"/>
      <c r="F467" s="330"/>
      <c r="G467" s="330"/>
      <c r="H467" s="330"/>
      <c r="I467" s="330"/>
      <c r="J467" s="330"/>
      <c r="K467" s="330"/>
      <c r="L467" s="330"/>
      <c r="M467" s="330"/>
      <c r="N467" s="330"/>
      <c r="O467" s="330"/>
      <c r="P467" s="330"/>
      <c r="Q467" s="330"/>
      <c r="R467" s="330"/>
      <c r="S467" s="330"/>
      <c r="T467" s="330"/>
      <c r="U467" s="330"/>
      <c r="V467" s="330"/>
      <c r="W467" s="330"/>
      <c r="X467" s="330"/>
      <c r="Y467" s="330"/>
      <c r="Z467" s="330"/>
      <c r="AA467" s="330"/>
      <c r="AB467" s="330"/>
      <c r="AC467" s="330"/>
      <c r="AD467" s="330"/>
      <c r="AE467" s="330"/>
      <c r="AF467" s="330"/>
      <c r="AG467" s="330"/>
      <c r="AH467" s="330"/>
      <c r="AI467" s="331"/>
    </row>
    <row r="468" spans="1:35">
      <c r="B468" s="329"/>
      <c r="C468" s="330"/>
      <c r="D468" s="330"/>
      <c r="E468" s="330"/>
      <c r="F468" s="330"/>
      <c r="G468" s="330"/>
      <c r="H468" s="330"/>
      <c r="I468" s="330"/>
      <c r="J468" s="330"/>
      <c r="K468" s="330"/>
      <c r="L468" s="330"/>
      <c r="M468" s="330"/>
      <c r="N468" s="330"/>
      <c r="O468" s="330"/>
      <c r="P468" s="330"/>
      <c r="Q468" s="330"/>
      <c r="R468" s="330"/>
      <c r="S468" s="330"/>
      <c r="T468" s="330"/>
      <c r="U468" s="330"/>
      <c r="V468" s="330"/>
      <c r="W468" s="330"/>
      <c r="X468" s="330"/>
      <c r="Y468" s="330"/>
      <c r="Z468" s="330"/>
      <c r="AA468" s="330"/>
      <c r="AB468" s="330"/>
      <c r="AC468" s="330"/>
      <c r="AD468" s="330"/>
      <c r="AE468" s="330"/>
      <c r="AF468" s="330"/>
      <c r="AG468" s="330"/>
      <c r="AH468" s="330"/>
      <c r="AI468" s="331"/>
    </row>
    <row r="469" spans="1:35">
      <c r="B469" s="332"/>
      <c r="C469" s="333"/>
      <c r="D469" s="333"/>
      <c r="E469" s="333"/>
      <c r="F469" s="333"/>
      <c r="G469" s="333"/>
      <c r="H469" s="333"/>
      <c r="I469" s="333"/>
      <c r="J469" s="333"/>
      <c r="K469" s="333"/>
      <c r="L469" s="333"/>
      <c r="M469" s="333"/>
      <c r="N469" s="333"/>
      <c r="O469" s="333"/>
      <c r="P469" s="333"/>
      <c r="Q469" s="333"/>
      <c r="R469" s="333"/>
      <c r="S469" s="333"/>
      <c r="T469" s="333"/>
      <c r="U469" s="333"/>
      <c r="V469" s="333"/>
      <c r="W469" s="333"/>
      <c r="X469" s="333"/>
      <c r="Y469" s="333"/>
      <c r="Z469" s="333"/>
      <c r="AA469" s="333"/>
      <c r="AB469" s="333"/>
      <c r="AC469" s="333"/>
      <c r="AD469" s="333"/>
      <c r="AE469" s="333"/>
      <c r="AF469" s="333"/>
      <c r="AG469" s="333"/>
      <c r="AH469" s="333"/>
      <c r="AI469" s="334"/>
    </row>
    <row r="471" spans="1:35">
      <c r="B471" s="21" t="s">
        <v>6772</v>
      </c>
      <c r="U471" s="21" t="s">
        <v>6773</v>
      </c>
    </row>
    <row r="472" spans="1:35">
      <c r="B472" s="306" t="s">
        <v>58</v>
      </c>
      <c r="C472" s="306"/>
      <c r="D472" s="306"/>
      <c r="E472" s="306"/>
      <c r="F472" s="307"/>
      <c r="G472" s="323" t="s">
        <v>6841</v>
      </c>
      <c r="H472" s="324"/>
      <c r="I472" s="325"/>
      <c r="U472" s="311"/>
      <c r="V472" s="312"/>
      <c r="W472" s="313"/>
      <c r="X472" s="308" t="s">
        <v>6841</v>
      </c>
      <c r="Y472" s="335"/>
      <c r="Z472" s="336"/>
      <c r="AA472" s="302" t="s">
        <v>196</v>
      </c>
      <c r="AB472" s="303"/>
    </row>
    <row r="473" spans="1:35">
      <c r="B473" s="306" t="s">
        <v>0</v>
      </c>
      <c r="C473" s="306"/>
      <c r="D473" s="306"/>
      <c r="E473" s="306"/>
      <c r="F473" s="307"/>
      <c r="G473" s="323" t="s">
        <v>6434</v>
      </c>
      <c r="H473" s="324"/>
      <c r="I473" s="325"/>
      <c r="U473" s="23"/>
      <c r="V473" s="23"/>
      <c r="W473" s="23"/>
      <c r="X473" s="308" t="s">
        <v>6434</v>
      </c>
      <c r="Y473" s="335"/>
      <c r="Z473" s="336"/>
      <c r="AA473" s="302" t="s">
        <v>197</v>
      </c>
      <c r="AB473" s="303"/>
    </row>
    <row r="474" spans="1:35">
      <c r="U474" s="22"/>
      <c r="V474" s="22"/>
      <c r="W474" s="22"/>
      <c r="X474" s="308" t="s">
        <v>6434</v>
      </c>
      <c r="Y474" s="335"/>
      <c r="Z474" s="336"/>
      <c r="AA474" s="302" t="s">
        <v>198</v>
      </c>
      <c r="AB474" s="303"/>
    </row>
    <row r="476" spans="1:35">
      <c r="B476" s="21" t="s">
        <v>6811</v>
      </c>
      <c r="C476" s="22"/>
      <c r="D476" s="22"/>
      <c r="E476" s="22"/>
      <c r="F476" s="22"/>
      <c r="G476" s="22"/>
      <c r="H476" s="22"/>
      <c r="I476" s="22"/>
      <c r="J476" s="22"/>
      <c r="K476" s="22"/>
      <c r="L476" s="22"/>
    </row>
    <row r="477" spans="1:35">
      <c r="A477" s="22"/>
      <c r="B477" s="21" t="s">
        <v>6488</v>
      </c>
      <c r="C477" s="22"/>
      <c r="D477" s="22"/>
      <c r="E477" s="311"/>
      <c r="F477" s="312"/>
      <c r="G477" s="312"/>
      <c r="H477" s="313"/>
      <c r="I477" s="21" t="s">
        <v>6489</v>
      </c>
      <c r="J477" s="22"/>
      <c r="K477" s="22"/>
      <c r="L477" s="22"/>
      <c r="M477" s="22"/>
      <c r="N477" s="22"/>
      <c r="O477" s="22"/>
      <c r="P477" s="22"/>
      <c r="Q477" s="22"/>
      <c r="R477" s="22"/>
    </row>
    <row r="478" spans="1:35">
      <c r="A478" s="22"/>
      <c r="B478" s="21" t="s">
        <v>6490</v>
      </c>
      <c r="C478" s="22"/>
      <c r="D478" s="22"/>
      <c r="E478" s="22"/>
      <c r="F478" s="22"/>
      <c r="G478" s="22"/>
      <c r="H478" s="22"/>
      <c r="I478" s="22"/>
      <c r="J478" s="22"/>
      <c r="K478" s="22"/>
      <c r="L478" s="22"/>
      <c r="M478" s="22"/>
      <c r="N478" s="22"/>
      <c r="O478" s="22"/>
      <c r="P478" s="22"/>
      <c r="Q478" s="22"/>
      <c r="R478" s="22"/>
    </row>
    <row r="479" spans="1:35">
      <c r="A479" s="22"/>
      <c r="B479" s="314"/>
      <c r="C479" s="315"/>
      <c r="D479" s="315"/>
      <c r="E479" s="315"/>
      <c r="F479" s="315"/>
      <c r="G479" s="315"/>
      <c r="H479" s="315"/>
      <c r="I479" s="315"/>
      <c r="J479" s="315"/>
      <c r="K479" s="315"/>
      <c r="L479" s="315"/>
      <c r="M479" s="315"/>
      <c r="N479" s="315"/>
      <c r="O479" s="315"/>
      <c r="P479" s="315"/>
      <c r="Q479" s="315"/>
      <c r="R479" s="316"/>
    </row>
    <row r="480" spans="1:35">
      <c r="A480" s="22"/>
      <c r="B480" s="317"/>
      <c r="C480" s="318"/>
      <c r="D480" s="318"/>
      <c r="E480" s="318"/>
      <c r="F480" s="318"/>
      <c r="G480" s="318"/>
      <c r="H480" s="318"/>
      <c r="I480" s="318"/>
      <c r="J480" s="318"/>
      <c r="K480" s="318"/>
      <c r="L480" s="318"/>
      <c r="M480" s="318"/>
      <c r="N480" s="318"/>
      <c r="O480" s="318"/>
      <c r="P480" s="318"/>
      <c r="Q480" s="318"/>
      <c r="R480" s="319"/>
    </row>
    <row r="481" spans="1:35">
      <c r="A481" s="22"/>
      <c r="B481" s="317"/>
      <c r="C481" s="318"/>
      <c r="D481" s="318"/>
      <c r="E481" s="318"/>
      <c r="F481" s="318"/>
      <c r="G481" s="318"/>
      <c r="H481" s="318"/>
      <c r="I481" s="318"/>
      <c r="J481" s="318"/>
      <c r="K481" s="318"/>
      <c r="L481" s="318"/>
      <c r="M481" s="318"/>
      <c r="N481" s="318"/>
      <c r="O481" s="318"/>
      <c r="P481" s="318"/>
      <c r="Q481" s="318"/>
      <c r="R481" s="319"/>
    </row>
    <row r="482" spans="1:35">
      <c r="A482" s="22"/>
      <c r="B482" s="320"/>
      <c r="C482" s="321"/>
      <c r="D482" s="321"/>
      <c r="E482" s="321"/>
      <c r="F482" s="321"/>
      <c r="G482" s="321"/>
      <c r="H482" s="321"/>
      <c r="I482" s="321"/>
      <c r="J482" s="321"/>
      <c r="K482" s="321"/>
      <c r="L482" s="321"/>
      <c r="M482" s="321"/>
      <c r="N482" s="321"/>
      <c r="O482" s="321"/>
      <c r="P482" s="321"/>
      <c r="Q482" s="321"/>
      <c r="R482" s="322"/>
    </row>
    <row r="487" spans="1:35">
      <c r="B487" s="304" t="s">
        <v>6750</v>
      </c>
      <c r="C487" s="304"/>
      <c r="D487" s="304"/>
      <c r="E487" s="304"/>
      <c r="F487" s="304"/>
      <c r="G487" s="304"/>
      <c r="H487" s="304"/>
      <c r="I487" s="304"/>
      <c r="J487" s="304"/>
      <c r="K487" s="304"/>
      <c r="L487" s="304"/>
      <c r="M487" s="304"/>
      <c r="N487" s="304"/>
      <c r="O487" s="304"/>
      <c r="P487" s="304"/>
      <c r="Q487" s="304"/>
      <c r="R487" s="304"/>
      <c r="S487" s="304"/>
      <c r="T487" s="304"/>
      <c r="U487" s="304"/>
      <c r="V487" s="304"/>
      <c r="W487" s="304"/>
      <c r="X487" s="304"/>
      <c r="Y487" s="304"/>
      <c r="Z487" s="304"/>
      <c r="AA487" s="304"/>
      <c r="AB487" s="304"/>
      <c r="AC487" s="304"/>
      <c r="AD487" s="304"/>
      <c r="AE487" s="304"/>
      <c r="AF487" s="304"/>
      <c r="AG487" s="304"/>
      <c r="AH487" s="304"/>
      <c r="AI487" s="304"/>
    </row>
    <row r="488" spans="1:35">
      <c r="B488" s="304"/>
      <c r="C488" s="304"/>
      <c r="D488" s="304"/>
      <c r="E488" s="304"/>
      <c r="F488" s="304"/>
      <c r="G488" s="304"/>
      <c r="H488" s="304"/>
      <c r="I488" s="304"/>
      <c r="J488" s="304"/>
      <c r="K488" s="304"/>
      <c r="L488" s="304"/>
      <c r="M488" s="304"/>
      <c r="N488" s="304"/>
      <c r="O488" s="304"/>
      <c r="P488" s="304"/>
      <c r="Q488" s="304"/>
      <c r="R488" s="304"/>
      <c r="S488" s="304"/>
      <c r="T488" s="304"/>
      <c r="U488" s="304"/>
      <c r="V488" s="304"/>
      <c r="W488" s="304"/>
      <c r="X488" s="304"/>
      <c r="Y488" s="304"/>
      <c r="Z488" s="304"/>
      <c r="AA488" s="304"/>
      <c r="AB488" s="304"/>
      <c r="AC488" s="304"/>
      <c r="AD488" s="304"/>
      <c r="AE488" s="304"/>
      <c r="AF488" s="304"/>
      <c r="AG488" s="304"/>
      <c r="AH488" s="304"/>
      <c r="AI488" s="304"/>
    </row>
    <row r="489" spans="1:35">
      <c r="B489" s="21" t="s">
        <v>6536</v>
      </c>
    </row>
    <row r="490" spans="1:35">
      <c r="B490" s="326"/>
      <c r="C490" s="327"/>
      <c r="D490" s="327"/>
      <c r="E490" s="327"/>
      <c r="F490" s="327"/>
      <c r="G490" s="327"/>
      <c r="H490" s="327"/>
      <c r="I490" s="327"/>
      <c r="J490" s="327"/>
      <c r="K490" s="327"/>
      <c r="L490" s="327"/>
      <c r="M490" s="327"/>
      <c r="N490" s="327"/>
      <c r="O490" s="327"/>
      <c r="P490" s="327"/>
      <c r="Q490" s="327"/>
      <c r="R490" s="327"/>
      <c r="S490" s="327"/>
      <c r="T490" s="327"/>
      <c r="U490" s="327"/>
      <c r="V490" s="327"/>
      <c r="W490" s="327"/>
      <c r="X490" s="327"/>
      <c r="Y490" s="327"/>
      <c r="Z490" s="327"/>
      <c r="AA490" s="327"/>
      <c r="AB490" s="327"/>
      <c r="AC490" s="327"/>
      <c r="AD490" s="327"/>
      <c r="AE490" s="327"/>
      <c r="AF490" s="327"/>
      <c r="AG490" s="327"/>
      <c r="AH490" s="327"/>
      <c r="AI490" s="328"/>
    </row>
    <row r="491" spans="1:35">
      <c r="B491" s="329"/>
      <c r="C491" s="330"/>
      <c r="D491" s="330"/>
      <c r="E491" s="330"/>
      <c r="F491" s="330"/>
      <c r="G491" s="330"/>
      <c r="H491" s="330"/>
      <c r="I491" s="330"/>
      <c r="J491" s="330"/>
      <c r="K491" s="330"/>
      <c r="L491" s="330"/>
      <c r="M491" s="330"/>
      <c r="N491" s="330"/>
      <c r="O491" s="330"/>
      <c r="P491" s="330"/>
      <c r="Q491" s="330"/>
      <c r="R491" s="330"/>
      <c r="S491" s="330"/>
      <c r="T491" s="330"/>
      <c r="U491" s="330"/>
      <c r="V491" s="330"/>
      <c r="W491" s="330"/>
      <c r="X491" s="330"/>
      <c r="Y491" s="330"/>
      <c r="Z491" s="330"/>
      <c r="AA491" s="330"/>
      <c r="AB491" s="330"/>
      <c r="AC491" s="330"/>
      <c r="AD491" s="330"/>
      <c r="AE491" s="330"/>
      <c r="AF491" s="330"/>
      <c r="AG491" s="330"/>
      <c r="AH491" s="330"/>
      <c r="AI491" s="331"/>
    </row>
    <row r="492" spans="1:35">
      <c r="B492" s="329"/>
      <c r="C492" s="330"/>
      <c r="D492" s="330"/>
      <c r="E492" s="330"/>
      <c r="F492" s="330"/>
      <c r="G492" s="330"/>
      <c r="H492" s="330"/>
      <c r="I492" s="330"/>
      <c r="J492" s="330"/>
      <c r="K492" s="330"/>
      <c r="L492" s="330"/>
      <c r="M492" s="330"/>
      <c r="N492" s="330"/>
      <c r="O492" s="330"/>
      <c r="P492" s="330"/>
      <c r="Q492" s="330"/>
      <c r="R492" s="330"/>
      <c r="S492" s="330"/>
      <c r="T492" s="330"/>
      <c r="U492" s="330"/>
      <c r="V492" s="330"/>
      <c r="W492" s="330"/>
      <c r="X492" s="330"/>
      <c r="Y492" s="330"/>
      <c r="Z492" s="330"/>
      <c r="AA492" s="330"/>
      <c r="AB492" s="330"/>
      <c r="AC492" s="330"/>
      <c r="AD492" s="330"/>
      <c r="AE492" s="330"/>
      <c r="AF492" s="330"/>
      <c r="AG492" s="330"/>
      <c r="AH492" s="330"/>
      <c r="AI492" s="331"/>
    </row>
    <row r="493" spans="1:35">
      <c r="B493" s="332"/>
      <c r="C493" s="333"/>
      <c r="D493" s="333"/>
      <c r="E493" s="333"/>
      <c r="F493" s="333"/>
      <c r="G493" s="333"/>
      <c r="H493" s="333"/>
      <c r="I493" s="333"/>
      <c r="J493" s="333"/>
      <c r="K493" s="333"/>
      <c r="L493" s="333"/>
      <c r="M493" s="333"/>
      <c r="N493" s="333"/>
      <c r="O493" s="333"/>
      <c r="P493" s="333"/>
      <c r="Q493" s="333"/>
      <c r="R493" s="333"/>
      <c r="S493" s="333"/>
      <c r="T493" s="333"/>
      <c r="U493" s="333"/>
      <c r="V493" s="333"/>
      <c r="W493" s="333"/>
      <c r="X493" s="333"/>
      <c r="Y493" s="333"/>
      <c r="Z493" s="333"/>
      <c r="AA493" s="333"/>
      <c r="AB493" s="333"/>
      <c r="AC493" s="333"/>
      <c r="AD493" s="333"/>
      <c r="AE493" s="333"/>
      <c r="AF493" s="333"/>
      <c r="AG493" s="333"/>
      <c r="AH493" s="333"/>
      <c r="AI493" s="334"/>
    </row>
    <row r="495" spans="1:35">
      <c r="B495" s="21" t="s">
        <v>211</v>
      </c>
    </row>
    <row r="496" spans="1:35">
      <c r="B496" s="326"/>
      <c r="C496" s="327"/>
      <c r="D496" s="327"/>
      <c r="E496" s="327"/>
      <c r="F496" s="327"/>
      <c r="G496" s="327"/>
      <c r="H496" s="327"/>
      <c r="I496" s="327"/>
      <c r="J496" s="327"/>
      <c r="K496" s="327"/>
      <c r="L496" s="327"/>
      <c r="M496" s="327"/>
      <c r="N496" s="327"/>
      <c r="O496" s="327"/>
      <c r="P496" s="327"/>
      <c r="Q496" s="327"/>
      <c r="R496" s="327"/>
      <c r="S496" s="327"/>
      <c r="T496" s="327"/>
      <c r="U496" s="327"/>
      <c r="V496" s="327"/>
      <c r="W496" s="327"/>
      <c r="X496" s="327"/>
      <c r="Y496" s="327"/>
      <c r="Z496" s="327"/>
      <c r="AA496" s="327"/>
      <c r="AB496" s="327"/>
      <c r="AC496" s="327"/>
      <c r="AD496" s="327"/>
      <c r="AE496" s="327"/>
      <c r="AF496" s="327"/>
      <c r="AG496" s="327"/>
      <c r="AH496" s="327"/>
      <c r="AI496" s="328"/>
    </row>
    <row r="497" spans="2:35">
      <c r="B497" s="329"/>
      <c r="C497" s="330"/>
      <c r="D497" s="330"/>
      <c r="E497" s="330"/>
      <c r="F497" s="330"/>
      <c r="G497" s="330"/>
      <c r="H497" s="330"/>
      <c r="I497" s="330"/>
      <c r="J497" s="330"/>
      <c r="K497" s="330"/>
      <c r="L497" s="330"/>
      <c r="M497" s="330"/>
      <c r="N497" s="330"/>
      <c r="O497" s="330"/>
      <c r="P497" s="330"/>
      <c r="Q497" s="330"/>
      <c r="R497" s="330"/>
      <c r="S497" s="330"/>
      <c r="T497" s="330"/>
      <c r="U497" s="330"/>
      <c r="V497" s="330"/>
      <c r="W497" s="330"/>
      <c r="X497" s="330"/>
      <c r="Y497" s="330"/>
      <c r="Z497" s="330"/>
      <c r="AA497" s="330"/>
      <c r="AB497" s="330"/>
      <c r="AC497" s="330"/>
      <c r="AD497" s="330"/>
      <c r="AE497" s="330"/>
      <c r="AF497" s="330"/>
      <c r="AG497" s="330"/>
      <c r="AH497" s="330"/>
      <c r="AI497" s="331"/>
    </row>
    <row r="498" spans="2:35">
      <c r="B498" s="329"/>
      <c r="C498" s="330"/>
      <c r="D498" s="330"/>
      <c r="E498" s="330"/>
      <c r="F498" s="330"/>
      <c r="G498" s="330"/>
      <c r="H498" s="330"/>
      <c r="I498" s="330"/>
      <c r="J498" s="330"/>
      <c r="K498" s="330"/>
      <c r="L498" s="330"/>
      <c r="M498" s="330"/>
      <c r="N498" s="330"/>
      <c r="O498" s="330"/>
      <c r="P498" s="330"/>
      <c r="Q498" s="330"/>
      <c r="R498" s="330"/>
      <c r="S498" s="330"/>
      <c r="T498" s="330"/>
      <c r="U498" s="330"/>
      <c r="V498" s="330"/>
      <c r="W498" s="330"/>
      <c r="X498" s="330"/>
      <c r="Y498" s="330"/>
      <c r="Z498" s="330"/>
      <c r="AA498" s="330"/>
      <c r="AB498" s="330"/>
      <c r="AC498" s="330"/>
      <c r="AD498" s="330"/>
      <c r="AE498" s="330"/>
      <c r="AF498" s="330"/>
      <c r="AG498" s="330"/>
      <c r="AH498" s="330"/>
      <c r="AI498" s="331"/>
    </row>
    <row r="499" spans="2:35">
      <c r="B499" s="332"/>
      <c r="C499" s="333"/>
      <c r="D499" s="333"/>
      <c r="E499" s="333"/>
      <c r="F499" s="333"/>
      <c r="G499" s="333"/>
      <c r="H499" s="333"/>
      <c r="I499" s="333"/>
      <c r="J499" s="333"/>
      <c r="K499" s="333"/>
      <c r="L499" s="333"/>
      <c r="M499" s="333"/>
      <c r="N499" s="333"/>
      <c r="O499" s="333"/>
      <c r="P499" s="333"/>
      <c r="Q499" s="333"/>
      <c r="R499" s="333"/>
      <c r="S499" s="333"/>
      <c r="T499" s="333"/>
      <c r="U499" s="333"/>
      <c r="V499" s="333"/>
      <c r="W499" s="333"/>
      <c r="X499" s="333"/>
      <c r="Y499" s="333"/>
      <c r="Z499" s="333"/>
      <c r="AA499" s="333"/>
      <c r="AB499" s="333"/>
      <c r="AC499" s="333"/>
      <c r="AD499" s="333"/>
      <c r="AE499" s="333"/>
      <c r="AF499" s="333"/>
      <c r="AG499" s="333"/>
      <c r="AH499" s="333"/>
      <c r="AI499" s="334"/>
    </row>
    <row r="500" spans="2:35" ht="12.95" customHeight="1"/>
    <row r="501" spans="2:35" ht="12.95" customHeight="1">
      <c r="B501" s="305" t="s">
        <v>6751</v>
      </c>
      <c r="C501" s="305"/>
      <c r="D501" s="305"/>
      <c r="E501" s="305"/>
      <c r="F501" s="305"/>
      <c r="G501" s="305"/>
      <c r="H501" s="305"/>
      <c r="I501" s="305"/>
      <c r="J501" s="305"/>
      <c r="K501" s="305"/>
      <c r="L501" s="305"/>
      <c r="M501" s="305"/>
      <c r="N501" s="305"/>
      <c r="O501" s="305"/>
      <c r="P501" s="305"/>
      <c r="Q501" s="305"/>
      <c r="R501" s="305"/>
      <c r="S501" s="305"/>
      <c r="T501" s="305"/>
      <c r="U501" s="305"/>
      <c r="V501" s="305"/>
      <c r="W501" s="305"/>
      <c r="X501" s="305"/>
      <c r="Y501" s="305"/>
      <c r="Z501" s="305"/>
      <c r="AA501" s="305"/>
      <c r="AB501" s="305"/>
      <c r="AC501" s="305"/>
      <c r="AD501" s="305"/>
      <c r="AE501" s="305"/>
      <c r="AF501" s="305"/>
      <c r="AG501" s="305"/>
      <c r="AH501" s="305"/>
      <c r="AI501" s="305"/>
    </row>
    <row r="502" spans="2:3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305"/>
      <c r="X502" s="305"/>
      <c r="Y502" s="305"/>
      <c r="Z502" s="305"/>
      <c r="AA502" s="305"/>
      <c r="AB502" s="305"/>
      <c r="AC502" s="305"/>
      <c r="AD502" s="305"/>
      <c r="AE502" s="305"/>
      <c r="AF502" s="305"/>
      <c r="AG502" s="305"/>
      <c r="AH502" s="305"/>
      <c r="AI502" s="305"/>
    </row>
    <row r="503" spans="2:35" ht="9.9499999999999993" customHeight="1"/>
    <row r="504" spans="2:35">
      <c r="B504" s="304" t="s">
        <v>6752</v>
      </c>
      <c r="C504" s="304"/>
      <c r="D504" s="304"/>
      <c r="E504" s="304"/>
      <c r="F504" s="304"/>
      <c r="G504" s="304"/>
      <c r="H504" s="304"/>
      <c r="I504" s="304"/>
      <c r="J504" s="304"/>
      <c r="K504" s="304"/>
      <c r="L504" s="304"/>
      <c r="M504" s="304"/>
      <c r="N504" s="304"/>
      <c r="O504" s="304"/>
      <c r="P504" s="304"/>
      <c r="Q504" s="304"/>
      <c r="R504" s="304"/>
      <c r="S504" s="304"/>
      <c r="T504" s="304"/>
      <c r="U504" s="304"/>
      <c r="V504" s="304"/>
      <c r="W504" s="304"/>
      <c r="X504" s="304"/>
      <c r="Y504" s="304"/>
      <c r="Z504" s="304"/>
      <c r="AA504" s="304"/>
      <c r="AB504" s="304"/>
      <c r="AC504" s="304"/>
      <c r="AD504" s="304"/>
      <c r="AE504" s="304"/>
      <c r="AF504" s="304"/>
      <c r="AG504" s="304"/>
      <c r="AH504" s="304"/>
      <c r="AI504" s="304"/>
    </row>
    <row r="505" spans="2:35">
      <c r="B505" s="304"/>
      <c r="C505" s="304"/>
      <c r="D505" s="304"/>
      <c r="E505" s="304"/>
      <c r="F505" s="304"/>
      <c r="G505" s="304"/>
      <c r="H505" s="304"/>
      <c r="I505" s="304"/>
      <c r="J505" s="304"/>
      <c r="K505" s="304"/>
      <c r="L505" s="304"/>
      <c r="M505" s="304"/>
      <c r="N505" s="304"/>
      <c r="O505" s="304"/>
      <c r="P505" s="304"/>
      <c r="Q505" s="304"/>
      <c r="R505" s="304"/>
      <c r="S505" s="304"/>
      <c r="T505" s="304"/>
      <c r="U505" s="304"/>
      <c r="V505" s="304"/>
      <c r="W505" s="304"/>
      <c r="X505" s="304"/>
      <c r="Y505" s="304"/>
      <c r="Z505" s="304"/>
      <c r="AA505" s="304"/>
      <c r="AB505" s="304"/>
      <c r="AC505" s="304"/>
      <c r="AD505" s="304"/>
      <c r="AE505" s="304"/>
      <c r="AF505" s="304"/>
      <c r="AG505" s="304"/>
      <c r="AH505" s="304"/>
      <c r="AI505" s="304"/>
    </row>
    <row r="506" spans="2:35">
      <c r="B506" s="21" t="s">
        <v>6501</v>
      </c>
    </row>
    <row r="507" spans="2:35">
      <c r="B507" s="326"/>
      <c r="C507" s="327"/>
      <c r="D507" s="327"/>
      <c r="E507" s="327"/>
      <c r="F507" s="327"/>
      <c r="G507" s="327"/>
      <c r="H507" s="327"/>
      <c r="I507" s="327"/>
      <c r="J507" s="327"/>
      <c r="K507" s="327"/>
      <c r="L507" s="327"/>
      <c r="M507" s="327"/>
      <c r="N507" s="327"/>
      <c r="O507" s="327"/>
      <c r="P507" s="327"/>
      <c r="Q507" s="327"/>
      <c r="R507" s="327"/>
      <c r="S507" s="327"/>
      <c r="T507" s="327"/>
      <c r="U507" s="327"/>
      <c r="V507" s="327"/>
      <c r="W507" s="327"/>
      <c r="X507" s="327"/>
      <c r="Y507" s="327"/>
      <c r="Z507" s="327"/>
      <c r="AA507" s="327"/>
      <c r="AB507" s="327"/>
      <c r="AC507" s="327"/>
      <c r="AD507" s="327"/>
      <c r="AE507" s="327"/>
      <c r="AF507" s="327"/>
      <c r="AG507" s="327"/>
      <c r="AH507" s="327"/>
      <c r="AI507" s="328"/>
    </row>
    <row r="508" spans="2:35">
      <c r="B508" s="329"/>
      <c r="C508" s="330"/>
      <c r="D508" s="330"/>
      <c r="E508" s="330"/>
      <c r="F508" s="330"/>
      <c r="G508" s="330"/>
      <c r="H508" s="330"/>
      <c r="I508" s="330"/>
      <c r="J508" s="330"/>
      <c r="K508" s="330"/>
      <c r="L508" s="330"/>
      <c r="M508" s="330"/>
      <c r="N508" s="330"/>
      <c r="O508" s="330"/>
      <c r="P508" s="330"/>
      <c r="Q508" s="330"/>
      <c r="R508" s="330"/>
      <c r="S508" s="330"/>
      <c r="T508" s="330"/>
      <c r="U508" s="330"/>
      <c r="V508" s="330"/>
      <c r="W508" s="330"/>
      <c r="X508" s="330"/>
      <c r="Y508" s="330"/>
      <c r="Z508" s="330"/>
      <c r="AA508" s="330"/>
      <c r="AB508" s="330"/>
      <c r="AC508" s="330"/>
      <c r="AD508" s="330"/>
      <c r="AE508" s="330"/>
      <c r="AF508" s="330"/>
      <c r="AG508" s="330"/>
      <c r="AH508" s="330"/>
      <c r="AI508" s="331"/>
    </row>
    <row r="509" spans="2:35">
      <c r="B509" s="329"/>
      <c r="C509" s="330"/>
      <c r="D509" s="330"/>
      <c r="E509" s="330"/>
      <c r="F509" s="330"/>
      <c r="G509" s="330"/>
      <c r="H509" s="330"/>
      <c r="I509" s="330"/>
      <c r="J509" s="330"/>
      <c r="K509" s="330"/>
      <c r="L509" s="330"/>
      <c r="M509" s="330"/>
      <c r="N509" s="330"/>
      <c r="O509" s="330"/>
      <c r="P509" s="330"/>
      <c r="Q509" s="330"/>
      <c r="R509" s="330"/>
      <c r="S509" s="330"/>
      <c r="T509" s="330"/>
      <c r="U509" s="330"/>
      <c r="V509" s="330"/>
      <c r="W509" s="330"/>
      <c r="X509" s="330"/>
      <c r="Y509" s="330"/>
      <c r="Z509" s="330"/>
      <c r="AA509" s="330"/>
      <c r="AB509" s="330"/>
      <c r="AC509" s="330"/>
      <c r="AD509" s="330"/>
      <c r="AE509" s="330"/>
      <c r="AF509" s="330"/>
      <c r="AG509" s="330"/>
      <c r="AH509" s="330"/>
      <c r="AI509" s="331"/>
    </row>
    <row r="510" spans="2:35">
      <c r="B510" s="332"/>
      <c r="C510" s="333"/>
      <c r="D510" s="333"/>
      <c r="E510" s="333"/>
      <c r="F510" s="333"/>
      <c r="G510" s="333"/>
      <c r="H510" s="333"/>
      <c r="I510" s="333"/>
      <c r="J510" s="333"/>
      <c r="K510" s="333"/>
      <c r="L510" s="333"/>
      <c r="M510" s="333"/>
      <c r="N510" s="333"/>
      <c r="O510" s="333"/>
      <c r="P510" s="333"/>
      <c r="Q510" s="333"/>
      <c r="R510" s="333"/>
      <c r="S510" s="333"/>
      <c r="T510" s="333"/>
      <c r="U510" s="333"/>
      <c r="V510" s="333"/>
      <c r="W510" s="333"/>
      <c r="X510" s="333"/>
      <c r="Y510" s="333"/>
      <c r="Z510" s="333"/>
      <c r="AA510" s="333"/>
      <c r="AB510" s="333"/>
      <c r="AC510" s="333"/>
      <c r="AD510" s="333"/>
      <c r="AE510" s="333"/>
      <c r="AF510" s="333"/>
      <c r="AG510" s="333"/>
      <c r="AH510" s="333"/>
      <c r="AI510" s="334"/>
    </row>
    <row r="512" spans="2:35">
      <c r="B512" s="21" t="s">
        <v>6774</v>
      </c>
    </row>
    <row r="513" spans="1:35">
      <c r="B513" s="326"/>
      <c r="C513" s="327"/>
      <c r="D513" s="327"/>
      <c r="E513" s="327"/>
      <c r="F513" s="327"/>
      <c r="G513" s="327"/>
      <c r="H513" s="327"/>
      <c r="I513" s="327"/>
      <c r="J513" s="327"/>
      <c r="K513" s="327"/>
      <c r="L513" s="327"/>
      <c r="M513" s="327"/>
      <c r="N513" s="327"/>
      <c r="O513" s="327"/>
      <c r="P513" s="327"/>
      <c r="Q513" s="327"/>
      <c r="R513" s="327"/>
      <c r="S513" s="327"/>
      <c r="T513" s="327"/>
      <c r="U513" s="327"/>
      <c r="V513" s="327"/>
      <c r="W513" s="327"/>
      <c r="X513" s="327"/>
      <c r="Y513" s="327"/>
      <c r="Z513" s="327"/>
      <c r="AA513" s="327"/>
      <c r="AB513" s="327"/>
      <c r="AC513" s="327"/>
      <c r="AD513" s="327"/>
      <c r="AE513" s="327"/>
      <c r="AF513" s="327"/>
      <c r="AG513" s="327"/>
      <c r="AH513" s="327"/>
      <c r="AI513" s="328"/>
    </row>
    <row r="514" spans="1:35">
      <c r="B514" s="329"/>
      <c r="C514" s="330"/>
      <c r="D514" s="330"/>
      <c r="E514" s="330"/>
      <c r="F514" s="330"/>
      <c r="G514" s="330"/>
      <c r="H514" s="330"/>
      <c r="I514" s="330"/>
      <c r="J514" s="330"/>
      <c r="K514" s="330"/>
      <c r="L514" s="330"/>
      <c r="M514" s="330"/>
      <c r="N514" s="330"/>
      <c r="O514" s="330"/>
      <c r="P514" s="330"/>
      <c r="Q514" s="330"/>
      <c r="R514" s="330"/>
      <c r="S514" s="330"/>
      <c r="T514" s="330"/>
      <c r="U514" s="330"/>
      <c r="V514" s="330"/>
      <c r="W514" s="330"/>
      <c r="X514" s="330"/>
      <c r="Y514" s="330"/>
      <c r="Z514" s="330"/>
      <c r="AA514" s="330"/>
      <c r="AB514" s="330"/>
      <c r="AC514" s="330"/>
      <c r="AD514" s="330"/>
      <c r="AE514" s="330"/>
      <c r="AF514" s="330"/>
      <c r="AG514" s="330"/>
      <c r="AH514" s="330"/>
      <c r="AI514" s="331"/>
    </row>
    <row r="515" spans="1:35">
      <c r="B515" s="329"/>
      <c r="C515" s="330"/>
      <c r="D515" s="330"/>
      <c r="E515" s="330"/>
      <c r="F515" s="330"/>
      <c r="G515" s="330"/>
      <c r="H515" s="330"/>
      <c r="I515" s="330"/>
      <c r="J515" s="330"/>
      <c r="K515" s="330"/>
      <c r="L515" s="330"/>
      <c r="M515" s="330"/>
      <c r="N515" s="330"/>
      <c r="O515" s="330"/>
      <c r="P515" s="330"/>
      <c r="Q515" s="330"/>
      <c r="R515" s="330"/>
      <c r="S515" s="330"/>
      <c r="T515" s="330"/>
      <c r="U515" s="330"/>
      <c r="V515" s="330"/>
      <c r="W515" s="330"/>
      <c r="X515" s="330"/>
      <c r="Y515" s="330"/>
      <c r="Z515" s="330"/>
      <c r="AA515" s="330"/>
      <c r="AB515" s="330"/>
      <c r="AC515" s="330"/>
      <c r="AD515" s="330"/>
      <c r="AE515" s="330"/>
      <c r="AF515" s="330"/>
      <c r="AG515" s="330"/>
      <c r="AH515" s="330"/>
      <c r="AI515" s="331"/>
    </row>
    <row r="516" spans="1:35">
      <c r="B516" s="332"/>
      <c r="C516" s="333"/>
      <c r="D516" s="333"/>
      <c r="E516" s="333"/>
      <c r="F516" s="333"/>
      <c r="G516" s="333"/>
      <c r="H516" s="333"/>
      <c r="I516" s="333"/>
      <c r="J516" s="333"/>
      <c r="K516" s="333"/>
      <c r="L516" s="333"/>
      <c r="M516" s="333"/>
      <c r="N516" s="333"/>
      <c r="O516" s="333"/>
      <c r="P516" s="333"/>
      <c r="Q516" s="333"/>
      <c r="R516" s="333"/>
      <c r="S516" s="333"/>
      <c r="T516" s="333"/>
      <c r="U516" s="333"/>
      <c r="V516" s="333"/>
      <c r="W516" s="333"/>
      <c r="X516" s="333"/>
      <c r="Y516" s="333"/>
      <c r="Z516" s="333"/>
      <c r="AA516" s="333"/>
      <c r="AB516" s="333"/>
      <c r="AC516" s="333"/>
      <c r="AD516" s="333"/>
      <c r="AE516" s="333"/>
      <c r="AF516" s="333"/>
      <c r="AG516" s="333"/>
      <c r="AH516" s="333"/>
      <c r="AI516" s="334"/>
    </row>
    <row r="518" spans="1:35">
      <c r="B518" s="21" t="s">
        <v>6775</v>
      </c>
    </row>
    <row r="519" spans="1:35">
      <c r="B519" s="311"/>
      <c r="C519" s="312"/>
      <c r="D519" s="313"/>
      <c r="E519" s="308" t="s">
        <v>6434</v>
      </c>
      <c r="F519" s="309"/>
      <c r="G519" s="310"/>
      <c r="H519" s="302" t="s">
        <v>1</v>
      </c>
      <c r="I519" s="303"/>
    </row>
    <row r="520" spans="1:35">
      <c r="B520" s="23"/>
      <c r="C520" s="23"/>
      <c r="D520" s="23"/>
      <c r="E520" s="308" t="s">
        <v>6434</v>
      </c>
      <c r="F520" s="309"/>
      <c r="G520" s="310"/>
      <c r="H520" s="302" t="s">
        <v>197</v>
      </c>
      <c r="I520" s="303"/>
    </row>
    <row r="521" spans="1:35">
      <c r="B521" s="22"/>
      <c r="C521" s="22"/>
      <c r="D521" s="22"/>
      <c r="E521" s="308" t="s">
        <v>6434</v>
      </c>
      <c r="F521" s="309"/>
      <c r="G521" s="310"/>
      <c r="H521" s="302" t="s">
        <v>96</v>
      </c>
      <c r="I521" s="303"/>
    </row>
    <row r="523" spans="1:35">
      <c r="A523" s="22"/>
      <c r="B523" s="21" t="s">
        <v>6847</v>
      </c>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row>
    <row r="524" spans="1:35">
      <c r="A524" s="22"/>
      <c r="B524" s="21" t="s">
        <v>6488</v>
      </c>
      <c r="C524" s="22"/>
      <c r="D524" s="22"/>
      <c r="E524" s="311"/>
      <c r="F524" s="312"/>
      <c r="G524" s="312"/>
      <c r="H524" s="313"/>
      <c r="I524" s="21" t="s">
        <v>6489</v>
      </c>
      <c r="J524" s="22"/>
      <c r="K524" s="22"/>
      <c r="L524" s="22"/>
      <c r="M524" s="22"/>
      <c r="N524" s="22"/>
      <c r="O524" s="22"/>
      <c r="P524" s="22"/>
      <c r="Q524" s="22"/>
      <c r="R524" s="22"/>
      <c r="S524" s="22"/>
      <c r="T524" s="22"/>
      <c r="U524" s="22"/>
      <c r="V524" s="22"/>
      <c r="W524" s="22"/>
      <c r="X524" s="22"/>
      <c r="Y524" s="22"/>
      <c r="Z524" s="22"/>
      <c r="AA524" s="22"/>
      <c r="AB524" s="22"/>
      <c r="AC524" s="22"/>
      <c r="AD524" s="22"/>
      <c r="AE524" s="22"/>
    </row>
    <row r="525" spans="1:35">
      <c r="A525" s="22"/>
      <c r="B525" s="21" t="s">
        <v>6490</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row>
    <row r="526" spans="1:35">
      <c r="A526" s="22"/>
      <c r="B526" s="314"/>
      <c r="C526" s="315"/>
      <c r="D526" s="315"/>
      <c r="E526" s="315"/>
      <c r="F526" s="315"/>
      <c r="G526" s="315"/>
      <c r="H526" s="315"/>
      <c r="I526" s="315"/>
      <c r="J526" s="315"/>
      <c r="K526" s="315"/>
      <c r="L526" s="315"/>
      <c r="M526" s="315"/>
      <c r="N526" s="315"/>
      <c r="O526" s="315"/>
      <c r="P526" s="315"/>
      <c r="Q526" s="315"/>
      <c r="R526" s="316"/>
      <c r="S526" s="22"/>
      <c r="T526" s="22"/>
      <c r="U526" s="22"/>
      <c r="V526" s="22"/>
      <c r="W526" s="22"/>
      <c r="X526" s="22"/>
      <c r="Y526" s="22"/>
      <c r="Z526" s="22"/>
      <c r="AA526" s="22"/>
      <c r="AB526" s="22"/>
      <c r="AC526" s="22"/>
      <c r="AD526" s="22"/>
      <c r="AE526" s="22"/>
    </row>
    <row r="527" spans="1:35">
      <c r="A527" s="22"/>
      <c r="B527" s="317"/>
      <c r="C527" s="318"/>
      <c r="D527" s="318"/>
      <c r="E527" s="318"/>
      <c r="F527" s="318"/>
      <c r="G527" s="318"/>
      <c r="H527" s="318"/>
      <c r="I527" s="318"/>
      <c r="J527" s="318"/>
      <c r="K527" s="318"/>
      <c r="L527" s="318"/>
      <c r="M527" s="318"/>
      <c r="N527" s="318"/>
      <c r="O527" s="318"/>
      <c r="P527" s="318"/>
      <c r="Q527" s="318"/>
      <c r="R527" s="319"/>
      <c r="S527" s="22"/>
      <c r="T527" s="22"/>
      <c r="U527" s="22"/>
      <c r="V527" s="22"/>
      <c r="W527" s="22"/>
      <c r="X527" s="22"/>
      <c r="Y527" s="22"/>
      <c r="Z527" s="22"/>
      <c r="AA527" s="22"/>
      <c r="AB527" s="22"/>
      <c r="AC527" s="22"/>
      <c r="AD527" s="22"/>
      <c r="AE527" s="22"/>
    </row>
    <row r="528" spans="1:35">
      <c r="A528" s="22"/>
      <c r="B528" s="317"/>
      <c r="C528" s="318"/>
      <c r="D528" s="318"/>
      <c r="E528" s="318"/>
      <c r="F528" s="318"/>
      <c r="G528" s="318"/>
      <c r="H528" s="318"/>
      <c r="I528" s="318"/>
      <c r="J528" s="318"/>
      <c r="K528" s="318"/>
      <c r="L528" s="318"/>
      <c r="M528" s="318"/>
      <c r="N528" s="318"/>
      <c r="O528" s="318"/>
      <c r="P528" s="318"/>
      <c r="Q528" s="318"/>
      <c r="R528" s="319"/>
      <c r="S528" s="22"/>
      <c r="T528" s="22"/>
      <c r="U528" s="22"/>
      <c r="V528" s="22"/>
      <c r="W528" s="22"/>
      <c r="X528" s="22"/>
      <c r="Y528" s="22"/>
      <c r="Z528" s="22"/>
      <c r="AA528" s="22"/>
      <c r="AB528" s="22"/>
      <c r="AC528" s="22"/>
      <c r="AD528" s="22"/>
      <c r="AE528" s="22"/>
    </row>
    <row r="529" spans="1:35">
      <c r="A529" s="22"/>
      <c r="B529" s="320"/>
      <c r="C529" s="321"/>
      <c r="D529" s="321"/>
      <c r="E529" s="321"/>
      <c r="F529" s="321"/>
      <c r="G529" s="321"/>
      <c r="H529" s="321"/>
      <c r="I529" s="321"/>
      <c r="J529" s="321"/>
      <c r="K529" s="321"/>
      <c r="L529" s="321"/>
      <c r="M529" s="321"/>
      <c r="N529" s="321"/>
      <c r="O529" s="321"/>
      <c r="P529" s="321"/>
      <c r="Q529" s="321"/>
      <c r="R529" s="322"/>
      <c r="S529" s="22"/>
      <c r="T529" s="22"/>
      <c r="U529" s="22"/>
      <c r="V529" s="22"/>
      <c r="W529" s="22"/>
      <c r="X529" s="22"/>
      <c r="Y529" s="22"/>
      <c r="Z529" s="22"/>
      <c r="AA529" s="22"/>
      <c r="AB529" s="22"/>
      <c r="AC529" s="22"/>
      <c r="AD529" s="22"/>
      <c r="AE529" s="22"/>
    </row>
    <row r="534" spans="1:35">
      <c r="B534" s="304" t="s">
        <v>6753</v>
      </c>
      <c r="C534" s="304"/>
      <c r="D534" s="304"/>
      <c r="E534" s="304"/>
      <c r="F534" s="304"/>
      <c r="G534" s="304"/>
      <c r="H534" s="304"/>
      <c r="I534" s="304"/>
      <c r="J534" s="304"/>
      <c r="K534" s="304"/>
      <c r="L534" s="304"/>
      <c r="M534" s="304"/>
      <c r="N534" s="304"/>
      <c r="O534" s="304"/>
      <c r="P534" s="304"/>
      <c r="Q534" s="304"/>
      <c r="R534" s="304"/>
      <c r="S534" s="304"/>
      <c r="T534" s="304"/>
      <c r="U534" s="304"/>
      <c r="V534" s="304"/>
      <c r="W534" s="304"/>
      <c r="X534" s="304"/>
      <c r="Y534" s="304"/>
      <c r="Z534" s="304"/>
      <c r="AA534" s="304"/>
      <c r="AB534" s="304"/>
      <c r="AC534" s="304"/>
      <c r="AD534" s="304"/>
      <c r="AE534" s="304"/>
      <c r="AF534" s="304"/>
      <c r="AG534" s="304"/>
      <c r="AH534" s="304"/>
      <c r="AI534" s="304"/>
    </row>
    <row r="535" spans="1:35">
      <c r="B535" s="304"/>
      <c r="C535" s="304"/>
      <c r="D535" s="304"/>
      <c r="E535" s="304"/>
      <c r="F535" s="304"/>
      <c r="G535" s="304"/>
      <c r="H535" s="304"/>
      <c r="I535" s="304"/>
      <c r="J535" s="304"/>
      <c r="K535" s="304"/>
      <c r="L535" s="304"/>
      <c r="M535" s="304"/>
      <c r="N535" s="304"/>
      <c r="O535" s="304"/>
      <c r="P535" s="304"/>
      <c r="Q535" s="304"/>
      <c r="R535" s="304"/>
      <c r="S535" s="304"/>
      <c r="T535" s="304"/>
      <c r="U535" s="304"/>
      <c r="V535" s="304"/>
      <c r="W535" s="304"/>
      <c r="X535" s="304"/>
      <c r="Y535" s="304"/>
      <c r="Z535" s="304"/>
      <c r="AA535" s="304"/>
      <c r="AB535" s="304"/>
      <c r="AC535" s="304"/>
      <c r="AD535" s="304"/>
      <c r="AE535" s="304"/>
      <c r="AF535" s="304"/>
      <c r="AG535" s="304"/>
      <c r="AH535" s="304"/>
      <c r="AI535" s="304"/>
    </row>
    <row r="536" spans="1:35" s="22" customFormat="1">
      <c r="B536" s="21" t="s">
        <v>6776</v>
      </c>
    </row>
    <row r="537" spans="1:35">
      <c r="B537" s="326"/>
      <c r="C537" s="327"/>
      <c r="D537" s="327"/>
      <c r="E537" s="327"/>
      <c r="F537" s="327"/>
      <c r="G537" s="327"/>
      <c r="H537" s="327"/>
      <c r="I537" s="327"/>
      <c r="J537" s="327"/>
      <c r="K537" s="327"/>
      <c r="L537" s="327"/>
      <c r="M537" s="327"/>
      <c r="N537" s="327"/>
      <c r="O537" s="327"/>
      <c r="P537" s="327"/>
      <c r="Q537" s="327"/>
      <c r="R537" s="327"/>
      <c r="S537" s="327"/>
      <c r="T537" s="327"/>
      <c r="U537" s="327"/>
      <c r="V537" s="327"/>
      <c r="W537" s="327"/>
      <c r="X537" s="327"/>
      <c r="Y537" s="327"/>
      <c r="Z537" s="327"/>
      <c r="AA537" s="327"/>
      <c r="AB537" s="327"/>
      <c r="AC537" s="327"/>
      <c r="AD537" s="327"/>
      <c r="AE537" s="327"/>
      <c r="AF537" s="327"/>
      <c r="AG537" s="327"/>
      <c r="AH537" s="327"/>
      <c r="AI537" s="328"/>
    </row>
    <row r="538" spans="1:35">
      <c r="B538" s="329"/>
      <c r="C538" s="330"/>
      <c r="D538" s="330"/>
      <c r="E538" s="330"/>
      <c r="F538" s="330"/>
      <c r="G538" s="330"/>
      <c r="H538" s="330"/>
      <c r="I538" s="330"/>
      <c r="J538" s="330"/>
      <c r="K538" s="330"/>
      <c r="L538" s="330"/>
      <c r="M538" s="330"/>
      <c r="N538" s="330"/>
      <c r="O538" s="330"/>
      <c r="P538" s="330"/>
      <c r="Q538" s="330"/>
      <c r="R538" s="330"/>
      <c r="S538" s="330"/>
      <c r="T538" s="330"/>
      <c r="U538" s="330"/>
      <c r="V538" s="330"/>
      <c r="W538" s="330"/>
      <c r="X538" s="330"/>
      <c r="Y538" s="330"/>
      <c r="Z538" s="330"/>
      <c r="AA538" s="330"/>
      <c r="AB538" s="330"/>
      <c r="AC538" s="330"/>
      <c r="AD538" s="330"/>
      <c r="AE538" s="330"/>
      <c r="AF538" s="330"/>
      <c r="AG538" s="330"/>
      <c r="AH538" s="330"/>
      <c r="AI538" s="331"/>
    </row>
    <row r="539" spans="1:35">
      <c r="B539" s="329"/>
      <c r="C539" s="330"/>
      <c r="D539" s="330"/>
      <c r="E539" s="330"/>
      <c r="F539" s="330"/>
      <c r="G539" s="330"/>
      <c r="H539" s="330"/>
      <c r="I539" s="330"/>
      <c r="J539" s="330"/>
      <c r="K539" s="330"/>
      <c r="L539" s="330"/>
      <c r="M539" s="330"/>
      <c r="N539" s="330"/>
      <c r="O539" s="330"/>
      <c r="P539" s="330"/>
      <c r="Q539" s="330"/>
      <c r="R539" s="330"/>
      <c r="S539" s="330"/>
      <c r="T539" s="330"/>
      <c r="U539" s="330"/>
      <c r="V539" s="330"/>
      <c r="W539" s="330"/>
      <c r="X539" s="330"/>
      <c r="Y539" s="330"/>
      <c r="Z539" s="330"/>
      <c r="AA539" s="330"/>
      <c r="AB539" s="330"/>
      <c r="AC539" s="330"/>
      <c r="AD539" s="330"/>
      <c r="AE539" s="330"/>
      <c r="AF539" s="330"/>
      <c r="AG539" s="330"/>
      <c r="AH539" s="330"/>
      <c r="AI539" s="331"/>
    </row>
    <row r="540" spans="1:35">
      <c r="B540" s="332"/>
      <c r="C540" s="333"/>
      <c r="D540" s="333"/>
      <c r="E540" s="333"/>
      <c r="F540" s="333"/>
      <c r="G540" s="333"/>
      <c r="H540" s="333"/>
      <c r="I540" s="333"/>
      <c r="J540" s="333"/>
      <c r="K540" s="333"/>
      <c r="L540" s="333"/>
      <c r="M540" s="333"/>
      <c r="N540" s="333"/>
      <c r="O540" s="333"/>
      <c r="P540" s="333"/>
      <c r="Q540" s="333"/>
      <c r="R540" s="333"/>
      <c r="S540" s="333"/>
      <c r="T540" s="333"/>
      <c r="U540" s="333"/>
      <c r="V540" s="333"/>
      <c r="W540" s="333"/>
      <c r="X540" s="333"/>
      <c r="Y540" s="333"/>
      <c r="Z540" s="333"/>
      <c r="AA540" s="333"/>
      <c r="AB540" s="333"/>
      <c r="AC540" s="333"/>
      <c r="AD540" s="333"/>
      <c r="AE540" s="333"/>
      <c r="AF540" s="333"/>
      <c r="AG540" s="333"/>
      <c r="AH540" s="333"/>
      <c r="AI540" s="334"/>
    </row>
    <row r="542" spans="1:35">
      <c r="B542" s="21" t="s">
        <v>6777</v>
      </c>
      <c r="V542" s="21"/>
    </row>
    <row r="543" spans="1:35">
      <c r="B543" s="311"/>
      <c r="C543" s="312"/>
      <c r="D543" s="313"/>
      <c r="E543" s="308" t="s">
        <v>6434</v>
      </c>
      <c r="F543" s="309"/>
      <c r="G543" s="310"/>
      <c r="H543" s="302" t="s">
        <v>1</v>
      </c>
      <c r="I543" s="303"/>
      <c r="V543" s="21"/>
      <c r="W543" s="21"/>
      <c r="X543" s="21"/>
      <c r="Y543" s="21"/>
      <c r="Z543" s="21"/>
      <c r="AA543" s="21"/>
      <c r="AB543" s="21"/>
      <c r="AC543" s="21"/>
      <c r="AD543" s="21"/>
      <c r="AE543" s="21"/>
      <c r="AF543" s="21"/>
      <c r="AG543" s="21"/>
      <c r="AH543" s="21"/>
      <c r="AI543" s="21"/>
    </row>
    <row r="544" spans="1:35">
      <c r="B544" s="23"/>
      <c r="C544" s="23"/>
      <c r="D544" s="23"/>
      <c r="E544" s="308" t="s">
        <v>6434</v>
      </c>
      <c r="F544" s="309"/>
      <c r="G544" s="310"/>
      <c r="H544" s="302" t="s">
        <v>197</v>
      </c>
      <c r="I544" s="303"/>
      <c r="AC544" s="29"/>
      <c r="AD544" s="29"/>
      <c r="AE544" s="29"/>
      <c r="AF544" s="29"/>
      <c r="AG544" s="29"/>
    </row>
    <row r="545" spans="1:35">
      <c r="B545" s="22"/>
      <c r="C545" s="22"/>
      <c r="D545" s="22"/>
      <c r="E545" s="308" t="s">
        <v>6434</v>
      </c>
      <c r="F545" s="309"/>
      <c r="G545" s="310"/>
      <c r="H545" s="302" t="s">
        <v>96</v>
      </c>
      <c r="I545" s="303"/>
      <c r="AC545" s="29"/>
      <c r="AD545" s="29"/>
      <c r="AE545" s="29"/>
      <c r="AF545" s="29"/>
      <c r="AG545" s="29"/>
    </row>
    <row r="546" spans="1:35">
      <c r="A546" s="22"/>
      <c r="B546" s="22"/>
      <c r="C546" s="22"/>
      <c r="D546" s="36"/>
      <c r="E546" s="36"/>
      <c r="F546" s="36"/>
      <c r="G546" s="36"/>
      <c r="H546" s="57"/>
      <c r="I546" s="210"/>
      <c r="J546" s="22"/>
      <c r="K546" s="22"/>
      <c r="L546" s="22"/>
      <c r="M546" s="22"/>
      <c r="N546" s="22"/>
      <c r="O546" s="22"/>
      <c r="P546" s="22"/>
      <c r="Q546" s="22"/>
      <c r="R546" s="22"/>
      <c r="S546" s="22"/>
      <c r="T546" s="22"/>
      <c r="U546" s="22"/>
      <c r="V546" s="22"/>
      <c r="W546" s="22"/>
      <c r="X546" s="22"/>
      <c r="Y546" s="22"/>
      <c r="Z546" s="22"/>
      <c r="AA546" s="22"/>
      <c r="AB546" s="22"/>
      <c r="AC546" s="58"/>
      <c r="AD546" s="58"/>
      <c r="AE546" s="58"/>
      <c r="AF546" s="58"/>
      <c r="AG546" s="58"/>
      <c r="AH546" s="22"/>
      <c r="AI546" s="22"/>
    </row>
    <row r="547" spans="1:35">
      <c r="A547" s="22"/>
      <c r="B547" s="21" t="s">
        <v>6812</v>
      </c>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row>
    <row r="548" spans="1:35">
      <c r="A548" s="22"/>
      <c r="B548" s="21" t="s">
        <v>6488</v>
      </c>
      <c r="C548" s="22"/>
      <c r="D548" s="22"/>
      <c r="E548" s="311"/>
      <c r="F548" s="312"/>
      <c r="G548" s="312"/>
      <c r="H548" s="313"/>
      <c r="I548" s="21" t="s">
        <v>6489</v>
      </c>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row>
    <row r="549" spans="1:35">
      <c r="A549" s="22"/>
      <c r="B549" s="21" t="s">
        <v>6490</v>
      </c>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row>
    <row r="550" spans="1:35">
      <c r="A550" s="22"/>
      <c r="B550" s="314"/>
      <c r="C550" s="315"/>
      <c r="D550" s="315"/>
      <c r="E550" s="315"/>
      <c r="F550" s="315"/>
      <c r="G550" s="315"/>
      <c r="H550" s="315"/>
      <c r="I550" s="315"/>
      <c r="J550" s="315"/>
      <c r="K550" s="315"/>
      <c r="L550" s="315"/>
      <c r="M550" s="315"/>
      <c r="N550" s="315"/>
      <c r="O550" s="315"/>
      <c r="P550" s="315"/>
      <c r="Q550" s="315"/>
      <c r="R550" s="316"/>
      <c r="S550" s="22"/>
      <c r="T550" s="22"/>
      <c r="U550" s="22"/>
      <c r="V550" s="22"/>
      <c r="W550" s="22"/>
      <c r="X550" s="22"/>
      <c r="Y550" s="22"/>
      <c r="Z550" s="22"/>
      <c r="AA550" s="22"/>
      <c r="AB550" s="22"/>
      <c r="AC550" s="22"/>
      <c r="AD550" s="22"/>
      <c r="AE550" s="22"/>
      <c r="AF550" s="22"/>
      <c r="AG550" s="22"/>
      <c r="AH550" s="22"/>
      <c r="AI550" s="22"/>
    </row>
    <row r="551" spans="1:35">
      <c r="A551" s="22"/>
      <c r="B551" s="317"/>
      <c r="C551" s="318"/>
      <c r="D551" s="318"/>
      <c r="E551" s="318"/>
      <c r="F551" s="318"/>
      <c r="G551" s="318"/>
      <c r="H551" s="318"/>
      <c r="I551" s="318"/>
      <c r="J551" s="318"/>
      <c r="K551" s="318"/>
      <c r="L551" s="318"/>
      <c r="M551" s="318"/>
      <c r="N551" s="318"/>
      <c r="O551" s="318"/>
      <c r="P551" s="318"/>
      <c r="Q551" s="318"/>
      <c r="R551" s="319"/>
      <c r="S551" s="22"/>
      <c r="T551" s="22"/>
      <c r="U551" s="22"/>
      <c r="V551" s="22"/>
      <c r="W551" s="22"/>
      <c r="X551" s="22"/>
      <c r="Y551" s="22"/>
      <c r="Z551" s="22"/>
      <c r="AA551" s="22"/>
      <c r="AB551" s="22"/>
      <c r="AC551" s="22"/>
      <c r="AD551" s="22"/>
      <c r="AE551" s="22"/>
      <c r="AF551" s="22"/>
      <c r="AG551" s="22"/>
      <c r="AH551" s="22"/>
      <c r="AI551" s="22"/>
    </row>
    <row r="552" spans="1:35">
      <c r="A552" s="22"/>
      <c r="B552" s="317"/>
      <c r="C552" s="318"/>
      <c r="D552" s="318"/>
      <c r="E552" s="318"/>
      <c r="F552" s="318"/>
      <c r="G552" s="318"/>
      <c r="H552" s="318"/>
      <c r="I552" s="318"/>
      <c r="J552" s="318"/>
      <c r="K552" s="318"/>
      <c r="L552" s="318"/>
      <c r="M552" s="318"/>
      <c r="N552" s="318"/>
      <c r="O552" s="318"/>
      <c r="P552" s="318"/>
      <c r="Q552" s="318"/>
      <c r="R552" s="319"/>
      <c r="S552" s="22"/>
      <c r="T552" s="22"/>
      <c r="U552" s="22"/>
      <c r="V552" s="22"/>
      <c r="W552" s="22"/>
      <c r="X552" s="22"/>
      <c r="Y552" s="22"/>
      <c r="Z552" s="22"/>
      <c r="AA552" s="22"/>
      <c r="AB552" s="22"/>
      <c r="AC552" s="22"/>
      <c r="AD552" s="22"/>
      <c r="AE552" s="22"/>
      <c r="AF552" s="22"/>
      <c r="AG552" s="22"/>
      <c r="AH552" s="22"/>
      <c r="AI552" s="22"/>
    </row>
    <row r="553" spans="1:35">
      <c r="A553" s="22"/>
      <c r="B553" s="320"/>
      <c r="C553" s="321"/>
      <c r="D553" s="321"/>
      <c r="E553" s="321"/>
      <c r="F553" s="321"/>
      <c r="G553" s="321"/>
      <c r="H553" s="321"/>
      <c r="I553" s="321"/>
      <c r="J553" s="321"/>
      <c r="K553" s="321"/>
      <c r="L553" s="321"/>
      <c r="M553" s="321"/>
      <c r="N553" s="321"/>
      <c r="O553" s="321"/>
      <c r="P553" s="321"/>
      <c r="Q553" s="321"/>
      <c r="R553" s="322"/>
      <c r="S553" s="22"/>
      <c r="T553" s="22"/>
      <c r="U553" s="22"/>
      <c r="V553" s="22"/>
      <c r="W553" s="22"/>
      <c r="X553" s="22"/>
      <c r="Y553" s="22"/>
      <c r="Z553" s="22"/>
      <c r="AA553" s="22"/>
      <c r="AB553" s="22"/>
      <c r="AC553" s="22"/>
      <c r="AD553" s="22"/>
      <c r="AE553" s="22"/>
      <c r="AF553" s="22"/>
      <c r="AG553" s="22"/>
      <c r="AH553" s="22"/>
      <c r="AI553" s="22"/>
    </row>
    <row r="558" spans="1:35">
      <c r="A558" s="22"/>
      <c r="B558" s="304" t="s">
        <v>6754</v>
      </c>
      <c r="C558" s="304"/>
      <c r="D558" s="304"/>
      <c r="E558" s="304"/>
      <c r="F558" s="304"/>
      <c r="G558" s="304"/>
      <c r="H558" s="304"/>
      <c r="I558" s="304"/>
      <c r="J558" s="304"/>
      <c r="K558" s="304"/>
      <c r="L558" s="304"/>
      <c r="M558" s="304"/>
      <c r="N558" s="304"/>
      <c r="O558" s="304"/>
      <c r="P558" s="304"/>
      <c r="Q558" s="304"/>
      <c r="R558" s="304"/>
      <c r="S558" s="304"/>
      <c r="T558" s="304"/>
      <c r="U558" s="304"/>
      <c r="V558" s="304"/>
      <c r="W558" s="304"/>
      <c r="X558" s="304"/>
      <c r="Y558" s="304"/>
      <c r="Z558" s="304"/>
      <c r="AA558" s="304"/>
      <c r="AB558" s="304"/>
      <c r="AC558" s="304"/>
      <c r="AD558" s="304"/>
      <c r="AE558" s="304"/>
      <c r="AF558" s="304"/>
      <c r="AG558" s="304"/>
      <c r="AH558" s="304"/>
      <c r="AI558" s="304"/>
    </row>
    <row r="559" spans="1:35">
      <c r="A559" s="22"/>
      <c r="B559" s="304"/>
      <c r="C559" s="304"/>
      <c r="D559" s="304"/>
      <c r="E559" s="304"/>
      <c r="F559" s="304"/>
      <c r="G559" s="304"/>
      <c r="H559" s="304"/>
      <c r="I559" s="304"/>
      <c r="J559" s="304"/>
      <c r="K559" s="304"/>
      <c r="L559" s="304"/>
      <c r="M559" s="304"/>
      <c r="N559" s="304"/>
      <c r="O559" s="304"/>
      <c r="P559" s="304"/>
      <c r="Q559" s="304"/>
      <c r="R559" s="304"/>
      <c r="S559" s="304"/>
      <c r="T559" s="304"/>
      <c r="U559" s="304"/>
      <c r="V559" s="304"/>
      <c r="W559" s="304"/>
      <c r="X559" s="304"/>
      <c r="Y559" s="304"/>
      <c r="Z559" s="304"/>
      <c r="AA559" s="304"/>
      <c r="AB559" s="304"/>
      <c r="AC559" s="304"/>
      <c r="AD559" s="304"/>
      <c r="AE559" s="304"/>
      <c r="AF559" s="304"/>
      <c r="AG559" s="304"/>
      <c r="AH559" s="304"/>
      <c r="AI559" s="304"/>
    </row>
    <row r="560" spans="1:35">
      <c r="A560" s="22"/>
      <c r="B560" s="21" t="s">
        <v>6537</v>
      </c>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row>
    <row r="561" spans="1:35">
      <c r="A561" s="22"/>
      <c r="B561" s="494"/>
      <c r="C561" s="495"/>
      <c r="D561" s="495"/>
      <c r="E561" s="495"/>
      <c r="F561" s="495"/>
      <c r="G561" s="495"/>
      <c r="H561" s="495"/>
      <c r="I561" s="495"/>
      <c r="J561" s="495"/>
      <c r="K561" s="495"/>
      <c r="L561" s="495"/>
      <c r="M561" s="495"/>
      <c r="N561" s="495"/>
      <c r="O561" s="495"/>
      <c r="P561" s="495"/>
      <c r="Q561" s="495"/>
      <c r="R561" s="495"/>
      <c r="S561" s="495"/>
      <c r="T561" s="495"/>
      <c r="U561" s="495"/>
      <c r="V561" s="495"/>
      <c r="W561" s="495"/>
      <c r="X561" s="495"/>
      <c r="Y561" s="495"/>
      <c r="Z561" s="495"/>
      <c r="AA561" s="495"/>
      <c r="AB561" s="495"/>
      <c r="AC561" s="495"/>
      <c r="AD561" s="495"/>
      <c r="AE561" s="495"/>
      <c r="AF561" s="495"/>
      <c r="AG561" s="495"/>
      <c r="AH561" s="495"/>
      <c r="AI561" s="496"/>
    </row>
    <row r="562" spans="1:35">
      <c r="A562" s="22"/>
      <c r="B562" s="497"/>
      <c r="C562" s="498"/>
      <c r="D562" s="498"/>
      <c r="E562" s="498"/>
      <c r="F562" s="498"/>
      <c r="G562" s="498"/>
      <c r="H562" s="498"/>
      <c r="I562" s="498"/>
      <c r="J562" s="498"/>
      <c r="K562" s="498"/>
      <c r="L562" s="498"/>
      <c r="M562" s="498"/>
      <c r="N562" s="498"/>
      <c r="O562" s="498"/>
      <c r="P562" s="498"/>
      <c r="Q562" s="498"/>
      <c r="R562" s="498"/>
      <c r="S562" s="498"/>
      <c r="T562" s="498"/>
      <c r="U562" s="498"/>
      <c r="V562" s="498"/>
      <c r="W562" s="498"/>
      <c r="X562" s="498"/>
      <c r="Y562" s="498"/>
      <c r="Z562" s="498"/>
      <c r="AA562" s="498"/>
      <c r="AB562" s="498"/>
      <c r="AC562" s="498"/>
      <c r="AD562" s="498"/>
      <c r="AE562" s="498"/>
      <c r="AF562" s="498"/>
      <c r="AG562" s="498"/>
      <c r="AH562" s="498"/>
      <c r="AI562" s="499"/>
    </row>
    <row r="563" spans="1:35">
      <c r="A563" s="22"/>
      <c r="B563" s="497"/>
      <c r="C563" s="498"/>
      <c r="D563" s="498"/>
      <c r="E563" s="498"/>
      <c r="F563" s="498"/>
      <c r="G563" s="498"/>
      <c r="H563" s="498"/>
      <c r="I563" s="498"/>
      <c r="J563" s="498"/>
      <c r="K563" s="498"/>
      <c r="L563" s="498"/>
      <c r="M563" s="498"/>
      <c r="N563" s="498"/>
      <c r="O563" s="498"/>
      <c r="P563" s="498"/>
      <c r="Q563" s="498"/>
      <c r="R563" s="498"/>
      <c r="S563" s="498"/>
      <c r="T563" s="498"/>
      <c r="U563" s="498"/>
      <c r="V563" s="498"/>
      <c r="W563" s="498"/>
      <c r="X563" s="498"/>
      <c r="Y563" s="498"/>
      <c r="Z563" s="498"/>
      <c r="AA563" s="498"/>
      <c r="AB563" s="498"/>
      <c r="AC563" s="498"/>
      <c r="AD563" s="498"/>
      <c r="AE563" s="498"/>
      <c r="AF563" s="498"/>
      <c r="AG563" s="498"/>
      <c r="AH563" s="498"/>
      <c r="AI563" s="499"/>
    </row>
    <row r="564" spans="1:35">
      <c r="A564" s="22"/>
      <c r="B564" s="500"/>
      <c r="C564" s="501"/>
      <c r="D564" s="501"/>
      <c r="E564" s="501"/>
      <c r="F564" s="501"/>
      <c r="G564" s="501"/>
      <c r="H564" s="501"/>
      <c r="I564" s="501"/>
      <c r="J564" s="501"/>
      <c r="K564" s="501"/>
      <c r="L564" s="501"/>
      <c r="M564" s="501"/>
      <c r="N564" s="501"/>
      <c r="O564" s="501"/>
      <c r="P564" s="501"/>
      <c r="Q564" s="501"/>
      <c r="R564" s="501"/>
      <c r="S564" s="501"/>
      <c r="T564" s="501"/>
      <c r="U564" s="501"/>
      <c r="V564" s="501"/>
      <c r="W564" s="501"/>
      <c r="X564" s="501"/>
      <c r="Y564" s="501"/>
      <c r="Z564" s="501"/>
      <c r="AA564" s="501"/>
      <c r="AB564" s="501"/>
      <c r="AC564" s="501"/>
      <c r="AD564" s="501"/>
      <c r="AE564" s="501"/>
      <c r="AF564" s="501"/>
      <c r="AG564" s="501"/>
      <c r="AH564" s="501"/>
      <c r="AI564" s="502"/>
    </row>
    <row r="566" spans="1:35">
      <c r="B566" s="21" t="s">
        <v>212</v>
      </c>
    </row>
    <row r="567" spans="1:35">
      <c r="B567" s="326"/>
      <c r="C567" s="327"/>
      <c r="D567" s="327"/>
      <c r="E567" s="327"/>
      <c r="F567" s="327"/>
      <c r="G567" s="327"/>
      <c r="H567" s="327"/>
      <c r="I567" s="327"/>
      <c r="J567" s="327"/>
      <c r="K567" s="327"/>
      <c r="L567" s="327"/>
      <c r="M567" s="327"/>
      <c r="N567" s="327"/>
      <c r="O567" s="327"/>
      <c r="P567" s="327"/>
      <c r="Q567" s="327"/>
      <c r="R567" s="327"/>
      <c r="S567" s="327"/>
      <c r="T567" s="327"/>
      <c r="U567" s="327"/>
      <c r="V567" s="327"/>
      <c r="W567" s="327"/>
      <c r="X567" s="327"/>
      <c r="Y567" s="327"/>
      <c r="Z567" s="327"/>
      <c r="AA567" s="327"/>
      <c r="AB567" s="327"/>
      <c r="AC567" s="327"/>
      <c r="AD567" s="327"/>
      <c r="AE567" s="327"/>
      <c r="AF567" s="327"/>
      <c r="AG567" s="327"/>
      <c r="AH567" s="327"/>
      <c r="AI567" s="328"/>
    </row>
    <row r="568" spans="1:35">
      <c r="B568" s="329"/>
      <c r="C568" s="330"/>
      <c r="D568" s="330"/>
      <c r="E568" s="330"/>
      <c r="F568" s="330"/>
      <c r="G568" s="330"/>
      <c r="H568" s="330"/>
      <c r="I568" s="330"/>
      <c r="J568" s="330"/>
      <c r="K568" s="330"/>
      <c r="L568" s="330"/>
      <c r="M568" s="330"/>
      <c r="N568" s="330"/>
      <c r="O568" s="330"/>
      <c r="P568" s="330"/>
      <c r="Q568" s="330"/>
      <c r="R568" s="330"/>
      <c r="S568" s="330"/>
      <c r="T568" s="330"/>
      <c r="U568" s="330"/>
      <c r="V568" s="330"/>
      <c r="W568" s="330"/>
      <c r="X568" s="330"/>
      <c r="Y568" s="330"/>
      <c r="Z568" s="330"/>
      <c r="AA568" s="330"/>
      <c r="AB568" s="330"/>
      <c r="AC568" s="330"/>
      <c r="AD568" s="330"/>
      <c r="AE568" s="330"/>
      <c r="AF568" s="330"/>
      <c r="AG568" s="330"/>
      <c r="AH568" s="330"/>
      <c r="AI568" s="331"/>
    </row>
    <row r="569" spans="1:35">
      <c r="B569" s="329"/>
      <c r="C569" s="330"/>
      <c r="D569" s="330"/>
      <c r="E569" s="330"/>
      <c r="F569" s="330"/>
      <c r="G569" s="330"/>
      <c r="H569" s="330"/>
      <c r="I569" s="330"/>
      <c r="J569" s="330"/>
      <c r="K569" s="330"/>
      <c r="L569" s="330"/>
      <c r="M569" s="330"/>
      <c r="N569" s="330"/>
      <c r="O569" s="330"/>
      <c r="P569" s="330"/>
      <c r="Q569" s="330"/>
      <c r="R569" s="330"/>
      <c r="S569" s="330"/>
      <c r="T569" s="330"/>
      <c r="U569" s="330"/>
      <c r="V569" s="330"/>
      <c r="W569" s="330"/>
      <c r="X569" s="330"/>
      <c r="Y569" s="330"/>
      <c r="Z569" s="330"/>
      <c r="AA569" s="330"/>
      <c r="AB569" s="330"/>
      <c r="AC569" s="330"/>
      <c r="AD569" s="330"/>
      <c r="AE569" s="330"/>
      <c r="AF569" s="330"/>
      <c r="AG569" s="330"/>
      <c r="AH569" s="330"/>
      <c r="AI569" s="331"/>
    </row>
    <row r="570" spans="1:35">
      <c r="B570" s="332"/>
      <c r="C570" s="333"/>
      <c r="D570" s="333"/>
      <c r="E570" s="333"/>
      <c r="F570" s="333"/>
      <c r="G570" s="333"/>
      <c r="H570" s="333"/>
      <c r="I570" s="333"/>
      <c r="J570" s="333"/>
      <c r="K570" s="333"/>
      <c r="L570" s="333"/>
      <c r="M570" s="333"/>
      <c r="N570" s="333"/>
      <c r="O570" s="333"/>
      <c r="P570" s="333"/>
      <c r="Q570" s="333"/>
      <c r="R570" s="333"/>
      <c r="S570" s="333"/>
      <c r="T570" s="333"/>
      <c r="U570" s="333"/>
      <c r="V570" s="333"/>
      <c r="W570" s="333"/>
      <c r="X570" s="333"/>
      <c r="Y570" s="333"/>
      <c r="Z570" s="333"/>
      <c r="AA570" s="333"/>
      <c r="AB570" s="333"/>
      <c r="AC570" s="333"/>
      <c r="AD570" s="333"/>
      <c r="AE570" s="333"/>
      <c r="AF570" s="333"/>
      <c r="AG570" s="333"/>
      <c r="AH570" s="333"/>
      <c r="AI570" s="334"/>
    </row>
    <row r="572" spans="1:35">
      <c r="B572" s="305" t="s">
        <v>6755</v>
      </c>
      <c r="C572" s="305"/>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c r="AA572" s="305"/>
      <c r="AB572" s="305"/>
      <c r="AC572" s="305"/>
      <c r="AD572" s="305"/>
      <c r="AE572" s="305"/>
      <c r="AF572" s="305"/>
      <c r="AG572" s="305"/>
      <c r="AH572" s="305"/>
      <c r="AI572" s="305"/>
    </row>
    <row r="573" spans="1:3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305"/>
      <c r="Y573" s="305"/>
      <c r="Z573" s="305"/>
      <c r="AA573" s="305"/>
      <c r="AB573" s="305"/>
      <c r="AC573" s="305"/>
      <c r="AD573" s="305"/>
      <c r="AE573" s="305"/>
      <c r="AF573" s="305"/>
      <c r="AG573" s="305"/>
      <c r="AH573" s="305"/>
      <c r="AI573" s="305"/>
    </row>
    <row r="574" spans="1:35" ht="14.1" customHeight="1"/>
    <row r="575" spans="1:35">
      <c r="B575" s="304" t="s">
        <v>6756</v>
      </c>
      <c r="C575" s="304"/>
      <c r="D575" s="304"/>
      <c r="E575" s="304"/>
      <c r="F575" s="304"/>
      <c r="G575" s="304"/>
      <c r="H575" s="304"/>
      <c r="I575" s="304"/>
      <c r="J575" s="304"/>
      <c r="K575" s="304"/>
      <c r="L575" s="304"/>
      <c r="M575" s="304"/>
      <c r="N575" s="304"/>
      <c r="O575" s="304"/>
      <c r="P575" s="304"/>
      <c r="Q575" s="304"/>
      <c r="R575" s="304"/>
      <c r="S575" s="304"/>
      <c r="T575" s="304"/>
      <c r="U575" s="304"/>
      <c r="V575" s="304"/>
      <c r="W575" s="304"/>
      <c r="X575" s="304"/>
      <c r="Y575" s="304"/>
      <c r="Z575" s="304"/>
      <c r="AA575" s="304"/>
      <c r="AB575" s="304"/>
      <c r="AC575" s="304"/>
      <c r="AD575" s="304"/>
      <c r="AE575" s="304"/>
      <c r="AF575" s="304"/>
      <c r="AG575" s="304"/>
      <c r="AH575" s="304"/>
      <c r="AI575" s="304"/>
    </row>
    <row r="576" spans="1:35">
      <c r="B576" s="304"/>
      <c r="C576" s="304"/>
      <c r="D576" s="304"/>
      <c r="E576" s="304"/>
      <c r="F576" s="304"/>
      <c r="G576" s="304"/>
      <c r="H576" s="304"/>
      <c r="I576" s="304"/>
      <c r="J576" s="304"/>
      <c r="K576" s="304"/>
      <c r="L576" s="304"/>
      <c r="M576" s="304"/>
      <c r="N576" s="304"/>
      <c r="O576" s="304"/>
      <c r="P576" s="304"/>
      <c r="Q576" s="304"/>
      <c r="R576" s="304"/>
      <c r="S576" s="304"/>
      <c r="T576" s="304"/>
      <c r="U576" s="304"/>
      <c r="V576" s="304"/>
      <c r="W576" s="304"/>
      <c r="X576" s="304"/>
      <c r="Y576" s="304"/>
      <c r="Z576" s="304"/>
      <c r="AA576" s="304"/>
      <c r="AB576" s="304"/>
      <c r="AC576" s="304"/>
      <c r="AD576" s="304"/>
      <c r="AE576" s="304"/>
      <c r="AF576" s="304"/>
      <c r="AG576" s="304"/>
      <c r="AH576" s="304"/>
      <c r="AI576" s="304"/>
    </row>
    <row r="577" spans="1:55" s="22" customFormat="1">
      <c r="B577" s="21" t="s">
        <v>6502</v>
      </c>
    </row>
    <row r="578" spans="1:55">
      <c r="B578" s="326"/>
      <c r="C578" s="327"/>
      <c r="D578" s="327"/>
      <c r="E578" s="327"/>
      <c r="F578" s="327"/>
      <c r="G578" s="327"/>
      <c r="H578" s="327"/>
      <c r="I578" s="327"/>
      <c r="J578" s="327"/>
      <c r="K578" s="327"/>
      <c r="L578" s="327"/>
      <c r="M578" s="327"/>
      <c r="N578" s="327"/>
      <c r="O578" s="327"/>
      <c r="P578" s="327"/>
      <c r="Q578" s="327"/>
      <c r="R578" s="327"/>
      <c r="S578" s="327"/>
      <c r="T578" s="327"/>
      <c r="U578" s="327"/>
      <c r="V578" s="327"/>
      <c r="W578" s="327"/>
      <c r="X578" s="327"/>
      <c r="Y578" s="327"/>
      <c r="Z578" s="327"/>
      <c r="AA578" s="327"/>
      <c r="AB578" s="327"/>
      <c r="AC578" s="327"/>
      <c r="AD578" s="327"/>
      <c r="AE578" s="327"/>
      <c r="AF578" s="327"/>
      <c r="AG578" s="327"/>
      <c r="AH578" s="327"/>
      <c r="AI578" s="328"/>
    </row>
    <row r="579" spans="1:55">
      <c r="B579" s="329"/>
      <c r="C579" s="330"/>
      <c r="D579" s="330"/>
      <c r="E579" s="330"/>
      <c r="F579" s="330"/>
      <c r="G579" s="330"/>
      <c r="H579" s="330"/>
      <c r="I579" s="330"/>
      <c r="J579" s="330"/>
      <c r="K579" s="330"/>
      <c r="L579" s="330"/>
      <c r="M579" s="330"/>
      <c r="N579" s="330"/>
      <c r="O579" s="330"/>
      <c r="P579" s="330"/>
      <c r="Q579" s="330"/>
      <c r="R579" s="330"/>
      <c r="S579" s="330"/>
      <c r="T579" s="330"/>
      <c r="U579" s="330"/>
      <c r="V579" s="330"/>
      <c r="W579" s="330"/>
      <c r="X579" s="330"/>
      <c r="Y579" s="330"/>
      <c r="Z579" s="330"/>
      <c r="AA579" s="330"/>
      <c r="AB579" s="330"/>
      <c r="AC579" s="330"/>
      <c r="AD579" s="330"/>
      <c r="AE579" s="330"/>
      <c r="AF579" s="330"/>
      <c r="AG579" s="330"/>
      <c r="AH579" s="330"/>
      <c r="AI579" s="331"/>
    </row>
    <row r="580" spans="1:55">
      <c r="B580" s="329"/>
      <c r="C580" s="330"/>
      <c r="D580" s="330"/>
      <c r="E580" s="330"/>
      <c r="F580" s="330"/>
      <c r="G580" s="330"/>
      <c r="H580" s="330"/>
      <c r="I580" s="330"/>
      <c r="J580" s="330"/>
      <c r="K580" s="330"/>
      <c r="L580" s="330"/>
      <c r="M580" s="330"/>
      <c r="N580" s="330"/>
      <c r="O580" s="330"/>
      <c r="P580" s="330"/>
      <c r="Q580" s="330"/>
      <c r="R580" s="330"/>
      <c r="S580" s="330"/>
      <c r="T580" s="330"/>
      <c r="U580" s="330"/>
      <c r="V580" s="330"/>
      <c r="W580" s="330"/>
      <c r="X580" s="330"/>
      <c r="Y580" s="330"/>
      <c r="Z580" s="330"/>
      <c r="AA580" s="330"/>
      <c r="AB580" s="330"/>
      <c r="AC580" s="330"/>
      <c r="AD580" s="330"/>
      <c r="AE580" s="330"/>
      <c r="AF580" s="330"/>
      <c r="AG580" s="330"/>
      <c r="AH580" s="330"/>
      <c r="AI580" s="331"/>
    </row>
    <row r="581" spans="1:55">
      <c r="B581" s="332"/>
      <c r="C581" s="333"/>
      <c r="D581" s="333"/>
      <c r="E581" s="333"/>
      <c r="F581" s="333"/>
      <c r="G581" s="333"/>
      <c r="H581" s="333"/>
      <c r="I581" s="333"/>
      <c r="J581" s="333"/>
      <c r="K581" s="333"/>
      <c r="L581" s="333"/>
      <c r="M581" s="333"/>
      <c r="N581" s="333"/>
      <c r="O581" s="333"/>
      <c r="P581" s="333"/>
      <c r="Q581" s="333"/>
      <c r="R581" s="333"/>
      <c r="S581" s="333"/>
      <c r="T581" s="333"/>
      <c r="U581" s="333"/>
      <c r="V581" s="333"/>
      <c r="W581" s="333"/>
      <c r="X581" s="333"/>
      <c r="Y581" s="333"/>
      <c r="Z581" s="333"/>
      <c r="AA581" s="333"/>
      <c r="AB581" s="333"/>
      <c r="AC581" s="333"/>
      <c r="AD581" s="333"/>
      <c r="AE581" s="333"/>
      <c r="AF581" s="333"/>
      <c r="AG581" s="333"/>
      <c r="AH581" s="333"/>
      <c r="AI581" s="334"/>
    </row>
    <row r="583" spans="1:55">
      <c r="B583" s="21" t="s">
        <v>6778</v>
      </c>
      <c r="S583" s="21" t="s">
        <v>6779</v>
      </c>
    </row>
    <row r="584" spans="1:55">
      <c r="B584" s="21" t="s">
        <v>6404</v>
      </c>
      <c r="S584" s="311"/>
      <c r="T584" s="312"/>
      <c r="U584" s="313"/>
      <c r="V584" s="308" t="s">
        <v>6434</v>
      </c>
      <c r="W584" s="335"/>
      <c r="X584" s="336"/>
      <c r="Y584" s="302" t="s">
        <v>1</v>
      </c>
      <c r="Z584" s="303"/>
    </row>
    <row r="585" spans="1:55">
      <c r="B585" s="457" t="s">
        <v>6434</v>
      </c>
      <c r="C585" s="458"/>
      <c r="D585" s="458"/>
      <c r="E585" s="458"/>
      <c r="F585" s="458"/>
      <c r="G585" s="458"/>
      <c r="H585" s="458"/>
      <c r="I585" s="458"/>
      <c r="J585" s="458"/>
      <c r="K585" s="458"/>
      <c r="L585" s="459"/>
      <c r="M585" s="350" t="s">
        <v>59</v>
      </c>
      <c r="N585" s="303"/>
      <c r="O585" s="303"/>
      <c r="P585" s="218"/>
      <c r="Q585" s="218"/>
      <c r="S585" s="23"/>
      <c r="T585" s="23"/>
      <c r="U585" s="23"/>
      <c r="V585" s="308" t="s">
        <v>6434</v>
      </c>
      <c r="W585" s="335"/>
      <c r="X585" s="336"/>
      <c r="Y585" s="302" t="s">
        <v>197</v>
      </c>
      <c r="Z585" s="303"/>
      <c r="AO585" s="28" t="s">
        <v>6412</v>
      </c>
      <c r="BB585" s="59">
        <f>COUNTIF($B$585:$B$587,AO585)</f>
        <v>0</v>
      </c>
      <c r="BC585" s="36" t="str">
        <f>IF(BB585&gt;=1,"●","　")</f>
        <v>　</v>
      </c>
    </row>
    <row r="586" spans="1:55">
      <c r="B586" s="457" t="s">
        <v>6434</v>
      </c>
      <c r="C586" s="458"/>
      <c r="D586" s="458"/>
      <c r="E586" s="458"/>
      <c r="F586" s="458"/>
      <c r="G586" s="458"/>
      <c r="H586" s="458"/>
      <c r="I586" s="458"/>
      <c r="J586" s="458"/>
      <c r="K586" s="458"/>
      <c r="L586" s="459"/>
      <c r="M586" s="350" t="s">
        <v>59</v>
      </c>
      <c r="N586" s="303"/>
      <c r="O586" s="303"/>
      <c r="S586" s="22"/>
      <c r="T586" s="22"/>
      <c r="U586" s="22"/>
      <c r="V586" s="308" t="s">
        <v>6434</v>
      </c>
      <c r="W586" s="335"/>
      <c r="X586" s="336"/>
      <c r="Y586" s="302" t="s">
        <v>96</v>
      </c>
      <c r="Z586" s="303"/>
      <c r="AO586" s="22" t="s">
        <v>6413</v>
      </c>
      <c r="BB586" s="59">
        <f t="shared" ref="BB586:BB592" si="6">COUNTIF($B$585:$B$587,AO586)</f>
        <v>0</v>
      </c>
      <c r="BC586" s="36" t="str">
        <f t="shared" ref="BC586:BC587" si="7">IF(BB586&gt;=1,"●","　")</f>
        <v>　</v>
      </c>
    </row>
    <row r="587" spans="1:55">
      <c r="B587" s="457"/>
      <c r="C587" s="458"/>
      <c r="D587" s="458"/>
      <c r="E587" s="458"/>
      <c r="F587" s="458"/>
      <c r="G587" s="458"/>
      <c r="H587" s="458"/>
      <c r="I587" s="458"/>
      <c r="J587" s="458"/>
      <c r="K587" s="458"/>
      <c r="L587" s="459"/>
      <c r="M587" s="350" t="s">
        <v>59</v>
      </c>
      <c r="N587" s="303"/>
      <c r="O587" s="303"/>
      <c r="AO587" s="22" t="s">
        <v>6414</v>
      </c>
      <c r="BB587" s="59">
        <f t="shared" si="6"/>
        <v>0</v>
      </c>
      <c r="BC587" s="36" t="str">
        <f t="shared" si="7"/>
        <v>　</v>
      </c>
    </row>
    <row r="588" spans="1:55">
      <c r="B588" s="61" t="s">
        <v>6540</v>
      </c>
      <c r="C588" s="60"/>
      <c r="D588" s="60"/>
      <c r="E588" s="60"/>
      <c r="F588" s="60"/>
      <c r="G588" s="60"/>
      <c r="H588" s="60"/>
      <c r="I588" s="60"/>
      <c r="J588" s="60"/>
      <c r="K588" s="60"/>
      <c r="L588" s="60"/>
      <c r="M588" s="57"/>
      <c r="N588" s="218"/>
      <c r="O588" s="218"/>
      <c r="AO588" s="22" t="s">
        <v>6415</v>
      </c>
      <c r="BB588" s="59">
        <f t="shared" si="6"/>
        <v>0</v>
      </c>
      <c r="BC588" s="36"/>
    </row>
    <row r="589" spans="1:55">
      <c r="A589" s="22"/>
      <c r="B589" s="493"/>
      <c r="C589" s="493"/>
      <c r="D589" s="493"/>
      <c r="E589" s="493"/>
      <c r="F589" s="493"/>
      <c r="G589" s="493"/>
      <c r="H589" s="493"/>
      <c r="I589" s="493"/>
      <c r="J589" s="493"/>
      <c r="K589" s="493"/>
      <c r="L589" s="493"/>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O589" s="22" t="s">
        <v>84</v>
      </c>
      <c r="BB589" s="59">
        <f t="shared" si="6"/>
        <v>0</v>
      </c>
      <c r="BC589" s="36" t="str">
        <f>IF(BB588&gt;=1,"●","　")</f>
        <v>　</v>
      </c>
    </row>
    <row r="590" spans="1:55">
      <c r="A590" s="22"/>
      <c r="B590" s="21"/>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O590" s="22" t="s">
        <v>6416</v>
      </c>
      <c r="BB590" s="59">
        <f t="shared" si="6"/>
        <v>0</v>
      </c>
      <c r="BC590" s="36" t="str">
        <f>IF(BB589&gt;=1,"●","　")</f>
        <v>　</v>
      </c>
    </row>
    <row r="591" spans="1:55">
      <c r="A591" s="22"/>
      <c r="B591" s="21" t="s">
        <v>6813</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O591" s="22" t="s">
        <v>6445</v>
      </c>
      <c r="AP591" s="22"/>
      <c r="AQ591" s="22"/>
      <c r="AR591" s="22"/>
      <c r="AS591" s="22"/>
      <c r="AT591" s="22"/>
      <c r="AU591" s="22"/>
      <c r="AV591" s="22"/>
      <c r="AW591" s="22"/>
      <c r="AX591" s="22"/>
      <c r="AY591" s="22"/>
      <c r="AZ591" s="22"/>
      <c r="BA591" s="22"/>
      <c r="BB591" s="59">
        <f t="shared" si="6"/>
        <v>0</v>
      </c>
      <c r="BC591" s="36" t="str">
        <f>IF(BB590&gt;=1,"●","　")</f>
        <v>　</v>
      </c>
    </row>
    <row r="592" spans="1:55">
      <c r="A592" s="22"/>
      <c r="B592" s="21" t="s">
        <v>6488</v>
      </c>
      <c r="C592" s="22"/>
      <c r="D592" s="22"/>
      <c r="E592" s="311"/>
      <c r="F592" s="312"/>
      <c r="G592" s="312"/>
      <c r="H592" s="313"/>
      <c r="I592" s="21" t="s">
        <v>6489</v>
      </c>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O592" s="22" t="s">
        <v>4</v>
      </c>
      <c r="BB592" s="59">
        <f t="shared" si="6"/>
        <v>0</v>
      </c>
      <c r="BC592" s="36" t="str">
        <f>IF(BB591&gt;=1,"●","　")</f>
        <v>　</v>
      </c>
    </row>
    <row r="593" spans="1:55">
      <c r="A593" s="22"/>
      <c r="B593" s="21" t="s">
        <v>6541</v>
      </c>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BC593" s="36" t="str">
        <f>IF(BB592&gt;=1,"●","　")</f>
        <v>　</v>
      </c>
    </row>
    <row r="594" spans="1:55">
      <c r="A594" s="22"/>
      <c r="B594" s="314"/>
      <c r="C594" s="315"/>
      <c r="D594" s="315"/>
      <c r="E594" s="315"/>
      <c r="F594" s="315"/>
      <c r="G594" s="315"/>
      <c r="H594" s="315"/>
      <c r="I594" s="315"/>
      <c r="J594" s="315"/>
      <c r="K594" s="315"/>
      <c r="L594" s="315"/>
      <c r="M594" s="315"/>
      <c r="N594" s="315"/>
      <c r="O594" s="315"/>
      <c r="P594" s="315"/>
      <c r="Q594" s="315"/>
      <c r="R594" s="316"/>
      <c r="S594" s="22"/>
      <c r="T594" s="22"/>
      <c r="U594" s="22"/>
      <c r="V594" s="22"/>
      <c r="W594" s="22"/>
      <c r="X594" s="22"/>
      <c r="Y594" s="22"/>
      <c r="Z594" s="22"/>
      <c r="AA594" s="22"/>
      <c r="AB594" s="22"/>
      <c r="AC594" s="22"/>
      <c r="AD594" s="22"/>
      <c r="AE594" s="22"/>
      <c r="AF594" s="22"/>
      <c r="AG594" s="22"/>
      <c r="AH594" s="22"/>
      <c r="AI594" s="22"/>
    </row>
    <row r="595" spans="1:55">
      <c r="A595" s="22"/>
      <c r="B595" s="317"/>
      <c r="C595" s="318"/>
      <c r="D595" s="318"/>
      <c r="E595" s="318"/>
      <c r="F595" s="318"/>
      <c r="G595" s="318"/>
      <c r="H595" s="318"/>
      <c r="I595" s="318"/>
      <c r="J595" s="318"/>
      <c r="K595" s="318"/>
      <c r="L595" s="318"/>
      <c r="M595" s="318"/>
      <c r="N595" s="318"/>
      <c r="O595" s="318"/>
      <c r="P595" s="318"/>
      <c r="Q595" s="318"/>
      <c r="R595" s="319"/>
      <c r="S595" s="22"/>
      <c r="T595" s="22"/>
      <c r="U595" s="22"/>
      <c r="V595" s="22"/>
      <c r="W595" s="22"/>
      <c r="X595" s="22"/>
      <c r="Y595" s="22"/>
      <c r="Z595" s="22"/>
      <c r="AA595" s="22"/>
      <c r="AB595" s="22"/>
      <c r="AC595" s="22"/>
      <c r="AD595" s="22"/>
      <c r="AE595" s="22"/>
      <c r="AF595" s="22"/>
      <c r="AG595" s="22"/>
      <c r="AH595" s="22"/>
      <c r="AI595" s="22"/>
    </row>
    <row r="596" spans="1:55">
      <c r="A596" s="22"/>
      <c r="B596" s="317"/>
      <c r="C596" s="318"/>
      <c r="D596" s="318"/>
      <c r="E596" s="318"/>
      <c r="F596" s="318"/>
      <c r="G596" s="318"/>
      <c r="H596" s="318"/>
      <c r="I596" s="318"/>
      <c r="J596" s="318"/>
      <c r="K596" s="318"/>
      <c r="L596" s="318"/>
      <c r="M596" s="318"/>
      <c r="N596" s="318"/>
      <c r="O596" s="318"/>
      <c r="P596" s="318"/>
      <c r="Q596" s="318"/>
      <c r="R596" s="319"/>
      <c r="S596" s="22"/>
      <c r="T596" s="22"/>
      <c r="U596" s="22"/>
      <c r="V596" s="22"/>
      <c r="W596" s="22"/>
      <c r="X596" s="22"/>
      <c r="Y596" s="22"/>
      <c r="Z596" s="22"/>
      <c r="AA596" s="22"/>
      <c r="AB596" s="22"/>
      <c r="AC596" s="22"/>
      <c r="AD596" s="22"/>
      <c r="AE596" s="22"/>
      <c r="AF596" s="22"/>
      <c r="AG596" s="22"/>
      <c r="AH596" s="22"/>
      <c r="AI596" s="22"/>
    </row>
    <row r="597" spans="1:55">
      <c r="A597" s="22"/>
      <c r="B597" s="320"/>
      <c r="C597" s="321"/>
      <c r="D597" s="321"/>
      <c r="E597" s="321"/>
      <c r="F597" s="321"/>
      <c r="G597" s="321"/>
      <c r="H597" s="321"/>
      <c r="I597" s="321"/>
      <c r="J597" s="321"/>
      <c r="K597" s="321"/>
      <c r="L597" s="321"/>
      <c r="M597" s="321"/>
      <c r="N597" s="321"/>
      <c r="O597" s="321"/>
      <c r="P597" s="321"/>
      <c r="Q597" s="321"/>
      <c r="R597" s="322"/>
      <c r="S597" s="22"/>
      <c r="T597" s="22"/>
      <c r="U597" s="22"/>
      <c r="V597" s="22"/>
      <c r="W597" s="22"/>
      <c r="X597" s="22"/>
      <c r="Y597" s="22"/>
      <c r="Z597" s="22"/>
      <c r="AA597" s="22"/>
      <c r="AB597" s="22"/>
      <c r="AC597" s="22"/>
      <c r="AD597" s="22"/>
      <c r="AE597" s="22"/>
      <c r="AF597" s="22"/>
      <c r="AG597" s="22"/>
      <c r="AH597" s="22"/>
      <c r="AI597" s="22"/>
    </row>
    <row r="602" spans="1:55">
      <c r="A602" s="22"/>
      <c r="B602" s="304" t="s">
        <v>6757</v>
      </c>
      <c r="C602" s="304"/>
      <c r="D602" s="304"/>
      <c r="E602" s="304"/>
      <c r="F602" s="304"/>
      <c r="G602" s="304"/>
      <c r="H602" s="304"/>
      <c r="I602" s="304"/>
      <c r="J602" s="304"/>
      <c r="K602" s="304"/>
      <c r="L602" s="304"/>
      <c r="M602" s="304"/>
      <c r="N602" s="304"/>
      <c r="O602" s="304"/>
      <c r="P602" s="304"/>
      <c r="Q602" s="304"/>
      <c r="R602" s="304"/>
      <c r="S602" s="304"/>
      <c r="T602" s="304"/>
      <c r="U602" s="304"/>
      <c r="V602" s="304"/>
      <c r="W602" s="304"/>
      <c r="X602" s="304"/>
      <c r="Y602" s="304"/>
      <c r="Z602" s="304"/>
      <c r="AA602" s="304"/>
      <c r="AB602" s="304"/>
      <c r="AC602" s="304"/>
      <c r="AD602" s="304"/>
      <c r="AE602" s="304"/>
      <c r="AF602" s="304"/>
      <c r="AG602" s="304"/>
      <c r="AH602" s="304"/>
      <c r="AI602" s="304"/>
      <c r="BC602" s="36"/>
    </row>
    <row r="603" spans="1:55">
      <c r="A603" s="22"/>
      <c r="B603" s="304"/>
      <c r="C603" s="304"/>
      <c r="D603" s="304"/>
      <c r="E603" s="304"/>
      <c r="F603" s="304"/>
      <c r="G603" s="304"/>
      <c r="H603" s="304"/>
      <c r="I603" s="304"/>
      <c r="J603" s="304"/>
      <c r="K603" s="304"/>
      <c r="L603" s="304"/>
      <c r="M603" s="304"/>
      <c r="N603" s="304"/>
      <c r="O603" s="304"/>
      <c r="P603" s="304"/>
      <c r="Q603" s="304"/>
      <c r="R603" s="304"/>
      <c r="S603" s="304"/>
      <c r="T603" s="304"/>
      <c r="U603" s="304"/>
      <c r="V603" s="304"/>
      <c r="W603" s="304"/>
      <c r="X603" s="304"/>
      <c r="Y603" s="304"/>
      <c r="Z603" s="304"/>
      <c r="AA603" s="304"/>
      <c r="AB603" s="304"/>
      <c r="AC603" s="304"/>
      <c r="AD603" s="304"/>
      <c r="AE603" s="304"/>
      <c r="AF603" s="304"/>
      <c r="AG603" s="304"/>
      <c r="AH603" s="304"/>
      <c r="AI603" s="304"/>
      <c r="AO603" s="22"/>
      <c r="AP603" s="22"/>
      <c r="AQ603" s="22"/>
      <c r="AR603" s="22"/>
      <c r="AS603" s="22"/>
      <c r="AT603" s="22"/>
      <c r="AU603" s="22"/>
      <c r="AV603" s="22"/>
      <c r="AW603" s="22"/>
      <c r="AX603" s="22"/>
      <c r="AY603" s="22"/>
      <c r="AZ603" s="22"/>
      <c r="BA603" s="22"/>
      <c r="BB603" s="22"/>
      <c r="BC603" s="36"/>
    </row>
    <row r="604" spans="1:55" s="22" customFormat="1">
      <c r="B604" s="21" t="s">
        <v>6503</v>
      </c>
      <c r="AO604" s="28"/>
      <c r="AP604" s="28"/>
      <c r="AQ604" s="28"/>
      <c r="AR604" s="28"/>
      <c r="AS604" s="28"/>
      <c r="AT604" s="28"/>
      <c r="AU604" s="28"/>
      <c r="AV604" s="28"/>
      <c r="AW604" s="28"/>
      <c r="AX604" s="28"/>
      <c r="AY604" s="28"/>
      <c r="AZ604" s="28"/>
      <c r="BA604" s="28"/>
      <c r="BB604" s="28"/>
      <c r="BC604" s="36"/>
    </row>
    <row r="605" spans="1:55">
      <c r="A605" s="22"/>
      <c r="B605" s="494"/>
      <c r="C605" s="495"/>
      <c r="D605" s="495"/>
      <c r="E605" s="495"/>
      <c r="F605" s="495"/>
      <c r="G605" s="495"/>
      <c r="H605" s="495"/>
      <c r="I605" s="495"/>
      <c r="J605" s="495"/>
      <c r="K605" s="495"/>
      <c r="L605" s="495"/>
      <c r="M605" s="495"/>
      <c r="N605" s="495"/>
      <c r="O605" s="495"/>
      <c r="P605" s="495"/>
      <c r="Q605" s="495"/>
      <c r="R605" s="495"/>
      <c r="S605" s="495"/>
      <c r="T605" s="495"/>
      <c r="U605" s="495"/>
      <c r="V605" s="495"/>
      <c r="W605" s="495"/>
      <c r="X605" s="495"/>
      <c r="Y605" s="495"/>
      <c r="Z605" s="495"/>
      <c r="AA605" s="495"/>
      <c r="AB605" s="495"/>
      <c r="AC605" s="495"/>
      <c r="AD605" s="495"/>
      <c r="AE605" s="495"/>
      <c r="AF605" s="495"/>
      <c r="AG605" s="495"/>
      <c r="AH605" s="495"/>
      <c r="AI605" s="496"/>
      <c r="BC605" s="36"/>
    </row>
    <row r="606" spans="1:55">
      <c r="A606" s="22"/>
      <c r="B606" s="497"/>
      <c r="C606" s="498"/>
      <c r="D606" s="498"/>
      <c r="E606" s="498"/>
      <c r="F606" s="498"/>
      <c r="G606" s="498"/>
      <c r="H606" s="498"/>
      <c r="I606" s="498"/>
      <c r="J606" s="498"/>
      <c r="K606" s="498"/>
      <c r="L606" s="498"/>
      <c r="M606" s="498"/>
      <c r="N606" s="498"/>
      <c r="O606" s="498"/>
      <c r="P606" s="498"/>
      <c r="Q606" s="498"/>
      <c r="R606" s="498"/>
      <c r="S606" s="498"/>
      <c r="T606" s="498"/>
      <c r="U606" s="498"/>
      <c r="V606" s="498"/>
      <c r="W606" s="498"/>
      <c r="X606" s="498"/>
      <c r="Y606" s="498"/>
      <c r="Z606" s="498"/>
      <c r="AA606" s="498"/>
      <c r="AB606" s="498"/>
      <c r="AC606" s="498"/>
      <c r="AD606" s="498"/>
      <c r="AE606" s="498"/>
      <c r="AF606" s="498"/>
      <c r="AG606" s="498"/>
      <c r="AH606" s="498"/>
      <c r="AI606" s="499"/>
    </row>
    <row r="607" spans="1:55">
      <c r="A607" s="22"/>
      <c r="B607" s="497"/>
      <c r="C607" s="498"/>
      <c r="D607" s="498"/>
      <c r="E607" s="498"/>
      <c r="F607" s="498"/>
      <c r="G607" s="498"/>
      <c r="H607" s="498"/>
      <c r="I607" s="498"/>
      <c r="J607" s="498"/>
      <c r="K607" s="498"/>
      <c r="L607" s="498"/>
      <c r="M607" s="498"/>
      <c r="N607" s="498"/>
      <c r="O607" s="498"/>
      <c r="P607" s="498"/>
      <c r="Q607" s="498"/>
      <c r="R607" s="498"/>
      <c r="S607" s="498"/>
      <c r="T607" s="498"/>
      <c r="U607" s="498"/>
      <c r="V607" s="498"/>
      <c r="W607" s="498"/>
      <c r="X607" s="498"/>
      <c r="Y607" s="498"/>
      <c r="Z607" s="498"/>
      <c r="AA607" s="498"/>
      <c r="AB607" s="498"/>
      <c r="AC607" s="498"/>
      <c r="AD607" s="498"/>
      <c r="AE607" s="498"/>
      <c r="AF607" s="498"/>
      <c r="AG607" s="498"/>
      <c r="AH607" s="498"/>
      <c r="AI607" s="499"/>
    </row>
    <row r="608" spans="1:55">
      <c r="A608" s="22"/>
      <c r="B608" s="500"/>
      <c r="C608" s="501"/>
      <c r="D608" s="501"/>
      <c r="E608" s="501"/>
      <c r="F608" s="501"/>
      <c r="G608" s="501"/>
      <c r="H608" s="501"/>
      <c r="I608" s="501"/>
      <c r="J608" s="501"/>
      <c r="K608" s="501"/>
      <c r="L608" s="501"/>
      <c r="M608" s="501"/>
      <c r="N608" s="501"/>
      <c r="O608" s="501"/>
      <c r="P608" s="501"/>
      <c r="Q608" s="501"/>
      <c r="R608" s="501"/>
      <c r="S608" s="501"/>
      <c r="T608" s="501"/>
      <c r="U608" s="501"/>
      <c r="V608" s="501"/>
      <c r="W608" s="501"/>
      <c r="X608" s="501"/>
      <c r="Y608" s="501"/>
      <c r="Z608" s="501"/>
      <c r="AA608" s="501"/>
      <c r="AB608" s="501"/>
      <c r="AC608" s="501"/>
      <c r="AD608" s="501"/>
      <c r="AE608" s="501"/>
      <c r="AF608" s="501"/>
      <c r="AG608" s="501"/>
      <c r="AH608" s="501"/>
      <c r="AI608" s="502"/>
    </row>
    <row r="610" spans="1:55">
      <c r="B610" s="21" t="s">
        <v>6780</v>
      </c>
      <c r="S610" s="21" t="s">
        <v>6781</v>
      </c>
    </row>
    <row r="611" spans="1:55">
      <c r="B611" s="21" t="s">
        <v>6404</v>
      </c>
      <c r="S611" s="311"/>
      <c r="T611" s="312"/>
      <c r="U611" s="313"/>
      <c r="V611" s="308" t="s">
        <v>6434</v>
      </c>
      <c r="W611" s="335"/>
      <c r="X611" s="336"/>
      <c r="Y611" s="302" t="s">
        <v>1</v>
      </c>
      <c r="Z611" s="303"/>
      <c r="AO611" s="28" t="s">
        <v>6412</v>
      </c>
      <c r="BB611" s="59">
        <f>COUNTIF($B$612:$B$614,AO611)</f>
        <v>0</v>
      </c>
    </row>
    <row r="612" spans="1:55">
      <c r="B612" s="457" t="s">
        <v>6434</v>
      </c>
      <c r="C612" s="458"/>
      <c r="D612" s="458"/>
      <c r="E612" s="458"/>
      <c r="F612" s="458"/>
      <c r="G612" s="458"/>
      <c r="H612" s="458"/>
      <c r="I612" s="458"/>
      <c r="J612" s="458"/>
      <c r="K612" s="458"/>
      <c r="L612" s="459"/>
      <c r="M612" s="350" t="s">
        <v>59</v>
      </c>
      <c r="N612" s="303"/>
      <c r="O612" s="303"/>
      <c r="P612" s="218"/>
      <c r="Q612" s="218"/>
      <c r="S612" s="23"/>
      <c r="T612" s="23"/>
      <c r="U612" s="23"/>
      <c r="V612" s="308" t="s">
        <v>6434</v>
      </c>
      <c r="W612" s="335"/>
      <c r="X612" s="336"/>
      <c r="Y612" s="302" t="s">
        <v>197</v>
      </c>
      <c r="Z612" s="303"/>
      <c r="AO612" s="22" t="s">
        <v>6413</v>
      </c>
      <c r="BB612" s="59">
        <f t="shared" ref="BB612:BB618" si="8">COUNTIF($B$612:$B$614,AO612)</f>
        <v>0</v>
      </c>
      <c r="BC612" s="36" t="str">
        <f>IF(BB611&gt;=1,"●","　")</f>
        <v>　</v>
      </c>
    </row>
    <row r="613" spans="1:55">
      <c r="B613" s="457" t="s">
        <v>6434</v>
      </c>
      <c r="C613" s="458"/>
      <c r="D613" s="458"/>
      <c r="E613" s="458"/>
      <c r="F613" s="458"/>
      <c r="G613" s="458"/>
      <c r="H613" s="458"/>
      <c r="I613" s="458"/>
      <c r="J613" s="458"/>
      <c r="K613" s="458"/>
      <c r="L613" s="459"/>
      <c r="M613" s="350" t="s">
        <v>59</v>
      </c>
      <c r="N613" s="303"/>
      <c r="O613" s="303"/>
      <c r="S613" s="22"/>
      <c r="T613" s="22"/>
      <c r="U613" s="22"/>
      <c r="V613" s="308" t="s">
        <v>6434</v>
      </c>
      <c r="W613" s="335"/>
      <c r="X613" s="336"/>
      <c r="Y613" s="302" t="s">
        <v>96</v>
      </c>
      <c r="Z613" s="303"/>
      <c r="AO613" s="22" t="s">
        <v>6414</v>
      </c>
      <c r="BB613" s="59">
        <f t="shared" si="8"/>
        <v>0</v>
      </c>
      <c r="BC613" s="36" t="str">
        <f t="shared" ref="BC613:BC614" si="9">IF(BB612&gt;=1,"●","　")</f>
        <v>　</v>
      </c>
    </row>
    <row r="614" spans="1:55" ht="12.95" customHeight="1">
      <c r="B614" s="457" t="s">
        <v>6434</v>
      </c>
      <c r="C614" s="458"/>
      <c r="D614" s="458"/>
      <c r="E614" s="458"/>
      <c r="F614" s="458"/>
      <c r="G614" s="458"/>
      <c r="H614" s="458"/>
      <c r="I614" s="458"/>
      <c r="J614" s="458"/>
      <c r="K614" s="458"/>
      <c r="L614" s="459"/>
      <c r="M614" s="350" t="s">
        <v>59</v>
      </c>
      <c r="N614" s="303"/>
      <c r="O614" s="303"/>
      <c r="AO614" s="22" t="s">
        <v>6415</v>
      </c>
      <c r="BB614" s="59">
        <f t="shared" si="8"/>
        <v>0</v>
      </c>
      <c r="BC614" s="36" t="str">
        <f t="shared" si="9"/>
        <v>　</v>
      </c>
    </row>
    <row r="615" spans="1:55">
      <c r="B615" s="61" t="s">
        <v>6540</v>
      </c>
      <c r="C615" s="60"/>
      <c r="D615" s="60"/>
      <c r="E615" s="60"/>
      <c r="F615" s="60"/>
      <c r="G615" s="60"/>
      <c r="H615" s="60"/>
      <c r="I615" s="60"/>
      <c r="J615" s="60"/>
      <c r="K615" s="60"/>
      <c r="L615" s="60"/>
      <c r="M615" s="57"/>
      <c r="N615" s="218"/>
      <c r="O615" s="218"/>
      <c r="AO615" s="22" t="s">
        <v>84</v>
      </c>
      <c r="BB615" s="59">
        <f t="shared" si="8"/>
        <v>0</v>
      </c>
      <c r="BC615" s="36" t="str">
        <f>IF(BB614&gt;=1,"●","　")</f>
        <v>　</v>
      </c>
    </row>
    <row r="616" spans="1:55">
      <c r="A616" s="22"/>
      <c r="B616" s="493"/>
      <c r="C616" s="493"/>
      <c r="D616" s="493"/>
      <c r="E616" s="493"/>
      <c r="F616" s="493"/>
      <c r="G616" s="493"/>
      <c r="H616" s="493"/>
      <c r="I616" s="493"/>
      <c r="J616" s="493"/>
      <c r="K616" s="493"/>
      <c r="L616" s="493"/>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O616" s="22" t="s">
        <v>6416</v>
      </c>
      <c r="BB616" s="59">
        <f t="shared" si="8"/>
        <v>0</v>
      </c>
      <c r="BC616" s="36" t="str">
        <f>IF(BB615&gt;=1,"●","　")</f>
        <v>　</v>
      </c>
    </row>
    <row r="617" spans="1:55" ht="12.95" customHeight="1">
      <c r="A617" s="22"/>
      <c r="B617" s="21"/>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O617" s="22" t="s">
        <v>6432</v>
      </c>
      <c r="BB617" s="59">
        <f t="shared" si="8"/>
        <v>0</v>
      </c>
      <c r="BC617" s="36" t="str">
        <f>IF(BB616&gt;=1,"●","　")</f>
        <v>　</v>
      </c>
    </row>
    <row r="618" spans="1:55">
      <c r="A618" s="22"/>
      <c r="B618" s="21" t="s">
        <v>6814</v>
      </c>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O618" s="22" t="s">
        <v>4</v>
      </c>
      <c r="BB618" s="59">
        <f t="shared" si="8"/>
        <v>0</v>
      </c>
      <c r="BC618" s="36" t="str">
        <f>IF(BB617&gt;=1,"●","　")</f>
        <v>　</v>
      </c>
    </row>
    <row r="619" spans="1:55">
      <c r="A619" s="22"/>
      <c r="B619" s="21" t="s">
        <v>6488</v>
      </c>
      <c r="C619" s="22"/>
      <c r="D619" s="22"/>
      <c r="E619" s="311"/>
      <c r="F619" s="312"/>
      <c r="G619" s="312"/>
      <c r="H619" s="313"/>
      <c r="I619" s="21" t="s">
        <v>6489</v>
      </c>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BC619" s="36" t="str">
        <f>IF(BB618&gt;=1,"●","　")</f>
        <v>　</v>
      </c>
    </row>
    <row r="620" spans="1:55">
      <c r="A620" s="22"/>
      <c r="B620" s="21" t="s">
        <v>6490</v>
      </c>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row>
    <row r="621" spans="1:55">
      <c r="A621" s="22"/>
      <c r="B621" s="314"/>
      <c r="C621" s="315"/>
      <c r="D621" s="315"/>
      <c r="E621" s="315"/>
      <c r="F621" s="315"/>
      <c r="G621" s="315"/>
      <c r="H621" s="315"/>
      <c r="I621" s="315"/>
      <c r="J621" s="315"/>
      <c r="K621" s="315"/>
      <c r="L621" s="315"/>
      <c r="M621" s="315"/>
      <c r="N621" s="315"/>
      <c r="O621" s="315"/>
      <c r="P621" s="315"/>
      <c r="Q621" s="315"/>
      <c r="R621" s="316"/>
      <c r="S621" s="22"/>
      <c r="T621" s="22"/>
      <c r="U621" s="22"/>
      <c r="V621" s="22"/>
      <c r="W621" s="22"/>
      <c r="X621" s="22"/>
      <c r="Y621" s="22"/>
      <c r="Z621" s="22"/>
      <c r="AA621" s="22"/>
      <c r="AB621" s="22"/>
      <c r="AC621" s="22"/>
      <c r="AD621" s="22"/>
      <c r="AE621" s="22"/>
      <c r="AF621" s="22"/>
      <c r="AG621" s="22"/>
      <c r="AH621" s="22"/>
      <c r="AI621" s="22"/>
    </row>
    <row r="622" spans="1:55">
      <c r="A622" s="22"/>
      <c r="B622" s="317"/>
      <c r="C622" s="318"/>
      <c r="D622" s="318"/>
      <c r="E622" s="318"/>
      <c r="F622" s="318"/>
      <c r="G622" s="318"/>
      <c r="H622" s="318"/>
      <c r="I622" s="318"/>
      <c r="J622" s="318"/>
      <c r="K622" s="318"/>
      <c r="L622" s="318"/>
      <c r="M622" s="318"/>
      <c r="N622" s="318"/>
      <c r="O622" s="318"/>
      <c r="P622" s="318"/>
      <c r="Q622" s="318"/>
      <c r="R622" s="319"/>
      <c r="S622" s="22"/>
      <c r="T622" s="22"/>
      <c r="U622" s="22"/>
      <c r="V622" s="22"/>
      <c r="W622" s="22"/>
      <c r="X622" s="22"/>
      <c r="Y622" s="22"/>
      <c r="Z622" s="22"/>
      <c r="AA622" s="22"/>
      <c r="AB622" s="22"/>
      <c r="AC622" s="22"/>
      <c r="AD622" s="22"/>
      <c r="AE622" s="22"/>
      <c r="AF622" s="22"/>
      <c r="AG622" s="22"/>
      <c r="AH622" s="22"/>
      <c r="AI622" s="22"/>
    </row>
    <row r="623" spans="1:55">
      <c r="A623" s="22"/>
      <c r="B623" s="317"/>
      <c r="C623" s="318"/>
      <c r="D623" s="318"/>
      <c r="E623" s="318"/>
      <c r="F623" s="318"/>
      <c r="G623" s="318"/>
      <c r="H623" s="318"/>
      <c r="I623" s="318"/>
      <c r="J623" s="318"/>
      <c r="K623" s="318"/>
      <c r="L623" s="318"/>
      <c r="M623" s="318"/>
      <c r="N623" s="318"/>
      <c r="O623" s="318"/>
      <c r="P623" s="318"/>
      <c r="Q623" s="318"/>
      <c r="R623" s="319"/>
      <c r="S623" s="22"/>
      <c r="T623" s="22"/>
      <c r="U623" s="22"/>
      <c r="V623" s="22"/>
      <c r="W623" s="22"/>
      <c r="X623" s="22"/>
      <c r="Y623" s="22"/>
      <c r="Z623" s="22"/>
      <c r="AA623" s="22"/>
      <c r="AB623" s="22"/>
      <c r="AC623" s="22"/>
      <c r="AD623" s="22"/>
      <c r="AE623" s="22"/>
      <c r="AF623" s="22"/>
      <c r="AG623" s="22"/>
      <c r="AH623" s="22"/>
      <c r="AI623" s="22"/>
      <c r="BC623" s="36" t="str">
        <f>IF(BB614&gt;=1,"●","　")</f>
        <v>　</v>
      </c>
    </row>
    <row r="624" spans="1:55">
      <c r="A624" s="22"/>
      <c r="B624" s="320"/>
      <c r="C624" s="321"/>
      <c r="D624" s="321"/>
      <c r="E624" s="321"/>
      <c r="F624" s="321"/>
      <c r="G624" s="321"/>
      <c r="H624" s="321"/>
      <c r="I624" s="321"/>
      <c r="J624" s="321"/>
      <c r="K624" s="321"/>
      <c r="L624" s="321"/>
      <c r="M624" s="321"/>
      <c r="N624" s="321"/>
      <c r="O624" s="321"/>
      <c r="P624" s="321"/>
      <c r="Q624" s="321"/>
      <c r="R624" s="322"/>
      <c r="S624" s="22"/>
      <c r="T624" s="22"/>
      <c r="U624" s="22"/>
      <c r="V624" s="22"/>
      <c r="W624" s="22"/>
      <c r="X624" s="22"/>
      <c r="Y624" s="22"/>
      <c r="Z624" s="22"/>
      <c r="AA624" s="22"/>
      <c r="AB624" s="22"/>
      <c r="AC624" s="22"/>
      <c r="AD624" s="22"/>
      <c r="AE624" s="22"/>
      <c r="AF624" s="22"/>
      <c r="AG624" s="22"/>
      <c r="AH624" s="22"/>
      <c r="AI624" s="22"/>
      <c r="BC624" s="36" t="str">
        <f>IF(BB615&gt;=1,"●","　")</f>
        <v>　</v>
      </c>
    </row>
    <row r="629" spans="1:55">
      <c r="A629" s="22"/>
      <c r="B629" s="304" t="s">
        <v>6758</v>
      </c>
      <c r="C629" s="304"/>
      <c r="D629" s="304"/>
      <c r="E629" s="304"/>
      <c r="F629" s="304"/>
      <c r="G629" s="304"/>
      <c r="H629" s="304"/>
      <c r="I629" s="304"/>
      <c r="J629" s="304"/>
      <c r="K629" s="304"/>
      <c r="L629" s="304"/>
      <c r="M629" s="304"/>
      <c r="N629" s="304"/>
      <c r="O629" s="304"/>
      <c r="P629" s="304"/>
      <c r="Q629" s="304"/>
      <c r="R629" s="304"/>
      <c r="S629" s="304"/>
      <c r="T629" s="304"/>
      <c r="U629" s="304"/>
      <c r="V629" s="304"/>
      <c r="W629" s="304"/>
      <c r="X629" s="304"/>
      <c r="Y629" s="304"/>
      <c r="Z629" s="304"/>
      <c r="AA629" s="304"/>
      <c r="AB629" s="304"/>
      <c r="AC629" s="304"/>
      <c r="AD629" s="304"/>
      <c r="AE629" s="304"/>
      <c r="AF629" s="304"/>
      <c r="AG629" s="304"/>
      <c r="AH629" s="304"/>
      <c r="AI629" s="304"/>
      <c r="BC629" s="36" t="str">
        <f>IF(BB617&gt;=1,"●","　")</f>
        <v>　</v>
      </c>
    </row>
    <row r="630" spans="1:55">
      <c r="A630" s="22"/>
      <c r="B630" s="304"/>
      <c r="C630" s="304"/>
      <c r="D630" s="304"/>
      <c r="E630" s="304"/>
      <c r="F630" s="304"/>
      <c r="G630" s="304"/>
      <c r="H630" s="304"/>
      <c r="I630" s="304"/>
      <c r="J630" s="304"/>
      <c r="K630" s="304"/>
      <c r="L630" s="304"/>
      <c r="M630" s="304"/>
      <c r="N630" s="304"/>
      <c r="O630" s="304"/>
      <c r="P630" s="304"/>
      <c r="Q630" s="304"/>
      <c r="R630" s="304"/>
      <c r="S630" s="304"/>
      <c r="T630" s="304"/>
      <c r="U630" s="304"/>
      <c r="V630" s="304"/>
      <c r="W630" s="304"/>
      <c r="X630" s="304"/>
      <c r="Y630" s="304"/>
      <c r="Z630" s="304"/>
      <c r="AA630" s="304"/>
      <c r="AB630" s="304"/>
      <c r="AC630" s="304"/>
      <c r="AD630" s="304"/>
      <c r="AE630" s="304"/>
      <c r="AF630" s="304"/>
      <c r="AG630" s="304"/>
      <c r="AH630" s="304"/>
      <c r="AI630" s="304"/>
      <c r="BC630" s="36" t="str">
        <f>IF(BB618&gt;=1,"●","　")</f>
        <v>　</v>
      </c>
    </row>
    <row r="631" spans="1:55">
      <c r="B631" s="21" t="s">
        <v>6538</v>
      </c>
    </row>
    <row r="632" spans="1:55">
      <c r="B632" s="326"/>
      <c r="C632" s="327"/>
      <c r="D632" s="327"/>
      <c r="E632" s="327"/>
      <c r="F632" s="327"/>
      <c r="G632" s="327"/>
      <c r="H632" s="327"/>
      <c r="I632" s="327"/>
      <c r="J632" s="327"/>
      <c r="K632" s="327"/>
      <c r="L632" s="327"/>
      <c r="M632" s="327"/>
      <c r="N632" s="327"/>
      <c r="O632" s="327"/>
      <c r="P632" s="327"/>
      <c r="Q632" s="327"/>
      <c r="R632" s="327"/>
      <c r="S632" s="327"/>
      <c r="T632" s="327"/>
      <c r="U632" s="327"/>
      <c r="V632" s="327"/>
      <c r="W632" s="327"/>
      <c r="X632" s="327"/>
      <c r="Y632" s="327"/>
      <c r="Z632" s="327"/>
      <c r="AA632" s="327"/>
      <c r="AB632" s="327"/>
      <c r="AC632" s="327"/>
      <c r="AD632" s="327"/>
      <c r="AE632" s="327"/>
      <c r="AF632" s="327"/>
      <c r="AG632" s="327"/>
      <c r="AH632" s="327"/>
      <c r="AI632" s="328"/>
    </row>
    <row r="633" spans="1:55">
      <c r="B633" s="329"/>
      <c r="C633" s="330"/>
      <c r="D633" s="330"/>
      <c r="E633" s="330"/>
      <c r="F633" s="330"/>
      <c r="G633" s="330"/>
      <c r="H633" s="330"/>
      <c r="I633" s="330"/>
      <c r="J633" s="330"/>
      <c r="K633" s="330"/>
      <c r="L633" s="330"/>
      <c r="M633" s="330"/>
      <c r="N633" s="330"/>
      <c r="O633" s="330"/>
      <c r="P633" s="330"/>
      <c r="Q633" s="330"/>
      <c r="R633" s="330"/>
      <c r="S633" s="330"/>
      <c r="T633" s="330"/>
      <c r="U633" s="330"/>
      <c r="V633" s="330"/>
      <c r="W633" s="330"/>
      <c r="X633" s="330"/>
      <c r="Y633" s="330"/>
      <c r="Z633" s="330"/>
      <c r="AA633" s="330"/>
      <c r="AB633" s="330"/>
      <c r="AC633" s="330"/>
      <c r="AD633" s="330"/>
      <c r="AE633" s="330"/>
      <c r="AF633" s="330"/>
      <c r="AG633" s="330"/>
      <c r="AH633" s="330"/>
      <c r="AI633" s="331"/>
    </row>
    <row r="634" spans="1:55">
      <c r="B634" s="329"/>
      <c r="C634" s="330"/>
      <c r="D634" s="330"/>
      <c r="E634" s="330"/>
      <c r="F634" s="330"/>
      <c r="G634" s="330"/>
      <c r="H634" s="330"/>
      <c r="I634" s="330"/>
      <c r="J634" s="330"/>
      <c r="K634" s="330"/>
      <c r="L634" s="330"/>
      <c r="M634" s="330"/>
      <c r="N634" s="330"/>
      <c r="O634" s="330"/>
      <c r="P634" s="330"/>
      <c r="Q634" s="330"/>
      <c r="R634" s="330"/>
      <c r="S634" s="330"/>
      <c r="T634" s="330"/>
      <c r="U634" s="330"/>
      <c r="V634" s="330"/>
      <c r="W634" s="330"/>
      <c r="X634" s="330"/>
      <c r="Y634" s="330"/>
      <c r="Z634" s="330"/>
      <c r="AA634" s="330"/>
      <c r="AB634" s="330"/>
      <c r="AC634" s="330"/>
      <c r="AD634" s="330"/>
      <c r="AE634" s="330"/>
      <c r="AF634" s="330"/>
      <c r="AG634" s="330"/>
      <c r="AH634" s="330"/>
      <c r="AI634" s="331"/>
    </row>
    <row r="635" spans="1:55">
      <c r="B635" s="332"/>
      <c r="C635" s="333"/>
      <c r="D635" s="333"/>
      <c r="E635" s="333"/>
      <c r="F635" s="333"/>
      <c r="G635" s="333"/>
      <c r="H635" s="333"/>
      <c r="I635" s="333"/>
      <c r="J635" s="333"/>
      <c r="K635" s="333"/>
      <c r="L635" s="333"/>
      <c r="M635" s="333"/>
      <c r="N635" s="333"/>
      <c r="O635" s="333"/>
      <c r="P635" s="333"/>
      <c r="Q635" s="333"/>
      <c r="R635" s="333"/>
      <c r="S635" s="333"/>
      <c r="T635" s="333"/>
      <c r="U635" s="333"/>
      <c r="V635" s="333"/>
      <c r="W635" s="333"/>
      <c r="X635" s="333"/>
      <c r="Y635" s="333"/>
      <c r="Z635" s="333"/>
      <c r="AA635" s="333"/>
      <c r="AB635" s="333"/>
      <c r="AC635" s="333"/>
      <c r="AD635" s="333"/>
      <c r="AE635" s="333"/>
      <c r="AF635" s="333"/>
      <c r="AG635" s="333"/>
      <c r="AH635" s="333"/>
      <c r="AI635" s="334"/>
    </row>
    <row r="637" spans="1:55">
      <c r="B637" s="21" t="s">
        <v>215</v>
      </c>
    </row>
    <row r="638" spans="1:55">
      <c r="B638" s="326"/>
      <c r="C638" s="327"/>
      <c r="D638" s="327"/>
      <c r="E638" s="327"/>
      <c r="F638" s="327"/>
      <c r="G638" s="327"/>
      <c r="H638" s="327"/>
      <c r="I638" s="327"/>
      <c r="J638" s="327"/>
      <c r="K638" s="327"/>
      <c r="L638" s="327"/>
      <c r="M638" s="327"/>
      <c r="N638" s="327"/>
      <c r="O638" s="327"/>
      <c r="P638" s="327"/>
      <c r="Q638" s="327"/>
      <c r="R638" s="327"/>
      <c r="S638" s="327"/>
      <c r="T638" s="327"/>
      <c r="U638" s="327"/>
      <c r="V638" s="327"/>
      <c r="W638" s="327"/>
      <c r="X638" s="327"/>
      <c r="Y638" s="327"/>
      <c r="Z638" s="327"/>
      <c r="AA638" s="327"/>
      <c r="AB638" s="327"/>
      <c r="AC638" s="327"/>
      <c r="AD638" s="327"/>
      <c r="AE638" s="327"/>
      <c r="AF638" s="327"/>
      <c r="AG638" s="327"/>
      <c r="AH638" s="327"/>
      <c r="AI638" s="328"/>
    </row>
    <row r="639" spans="1:55">
      <c r="B639" s="329"/>
      <c r="C639" s="330"/>
      <c r="D639" s="330"/>
      <c r="E639" s="330"/>
      <c r="F639" s="330"/>
      <c r="G639" s="330"/>
      <c r="H639" s="330"/>
      <c r="I639" s="330"/>
      <c r="J639" s="330"/>
      <c r="K639" s="330"/>
      <c r="L639" s="330"/>
      <c r="M639" s="330"/>
      <c r="N639" s="330"/>
      <c r="O639" s="330"/>
      <c r="P639" s="330"/>
      <c r="Q639" s="330"/>
      <c r="R639" s="330"/>
      <c r="S639" s="330"/>
      <c r="T639" s="330"/>
      <c r="U639" s="330"/>
      <c r="V639" s="330"/>
      <c r="W639" s="330"/>
      <c r="X639" s="330"/>
      <c r="Y639" s="330"/>
      <c r="Z639" s="330"/>
      <c r="AA639" s="330"/>
      <c r="AB639" s="330"/>
      <c r="AC639" s="330"/>
      <c r="AD639" s="330"/>
      <c r="AE639" s="330"/>
      <c r="AF639" s="330"/>
      <c r="AG639" s="330"/>
      <c r="AH639" s="330"/>
      <c r="AI639" s="331"/>
    </row>
    <row r="640" spans="1:55">
      <c r="B640" s="329"/>
      <c r="C640" s="330"/>
      <c r="D640" s="330"/>
      <c r="E640" s="330"/>
      <c r="F640" s="330"/>
      <c r="G640" s="330"/>
      <c r="H640" s="330"/>
      <c r="I640" s="330"/>
      <c r="J640" s="330"/>
      <c r="K640" s="330"/>
      <c r="L640" s="330"/>
      <c r="M640" s="330"/>
      <c r="N640" s="330"/>
      <c r="O640" s="330"/>
      <c r="P640" s="330"/>
      <c r="Q640" s="330"/>
      <c r="R640" s="330"/>
      <c r="S640" s="330"/>
      <c r="T640" s="330"/>
      <c r="U640" s="330"/>
      <c r="V640" s="330"/>
      <c r="W640" s="330"/>
      <c r="X640" s="330"/>
      <c r="Y640" s="330"/>
      <c r="Z640" s="330"/>
      <c r="AA640" s="330"/>
      <c r="AB640" s="330"/>
      <c r="AC640" s="330"/>
      <c r="AD640" s="330"/>
      <c r="AE640" s="330"/>
      <c r="AF640" s="330"/>
      <c r="AG640" s="330"/>
      <c r="AH640" s="330"/>
      <c r="AI640" s="331"/>
    </row>
    <row r="641" spans="2:43">
      <c r="B641" s="332"/>
      <c r="C641" s="333"/>
      <c r="D641" s="333"/>
      <c r="E641" s="333"/>
      <c r="F641" s="333"/>
      <c r="G641" s="333"/>
      <c r="H641" s="333"/>
      <c r="I641" s="333"/>
      <c r="J641" s="333"/>
      <c r="K641" s="333"/>
      <c r="L641" s="333"/>
      <c r="M641" s="333"/>
      <c r="N641" s="333"/>
      <c r="O641" s="333"/>
      <c r="P641" s="333"/>
      <c r="Q641" s="333"/>
      <c r="R641" s="333"/>
      <c r="S641" s="333"/>
      <c r="T641" s="333"/>
      <c r="U641" s="333"/>
      <c r="V641" s="333"/>
      <c r="W641" s="333"/>
      <c r="X641" s="333"/>
      <c r="Y641" s="333"/>
      <c r="Z641" s="333"/>
      <c r="AA641" s="333"/>
      <c r="AB641" s="333"/>
      <c r="AC641" s="333"/>
      <c r="AD641" s="333"/>
      <c r="AE641" s="333"/>
      <c r="AF641" s="333"/>
      <c r="AG641" s="333"/>
      <c r="AH641" s="333"/>
      <c r="AI641" s="334"/>
    </row>
    <row r="642" spans="2:43" ht="12.95" customHeight="1">
      <c r="B642" s="216"/>
      <c r="C642" s="216"/>
    </row>
    <row r="643" spans="2:43">
      <c r="B643" s="305" t="s">
        <v>61</v>
      </c>
      <c r="C643" s="305"/>
      <c r="D643" s="305"/>
      <c r="E643" s="305"/>
      <c r="F643" s="305"/>
      <c r="G643" s="305"/>
      <c r="H643" s="305"/>
      <c r="I643" s="305"/>
      <c r="J643" s="305"/>
      <c r="K643" s="305"/>
      <c r="L643" s="305"/>
      <c r="M643" s="305"/>
      <c r="N643" s="305"/>
      <c r="O643" s="305"/>
      <c r="P643" s="305"/>
      <c r="Q643" s="305"/>
      <c r="R643" s="305"/>
      <c r="S643" s="305"/>
      <c r="T643" s="305"/>
      <c r="U643" s="305"/>
      <c r="V643" s="305"/>
      <c r="W643" s="305"/>
      <c r="X643" s="305"/>
      <c r="Y643" s="305"/>
      <c r="Z643" s="305"/>
      <c r="AA643" s="305"/>
      <c r="AB643" s="305"/>
      <c r="AC643" s="305"/>
      <c r="AD643" s="305"/>
      <c r="AE643" s="305"/>
      <c r="AF643" s="305"/>
      <c r="AG643" s="305"/>
      <c r="AH643" s="305"/>
      <c r="AI643" s="305"/>
    </row>
    <row r="644" spans="2:43">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305"/>
      <c r="Y644" s="305"/>
      <c r="Z644" s="305"/>
      <c r="AA644" s="305"/>
      <c r="AB644" s="305"/>
      <c r="AC644" s="305"/>
      <c r="AD644" s="305"/>
      <c r="AE644" s="305"/>
      <c r="AF644" s="305"/>
      <c r="AG644" s="305"/>
      <c r="AH644" s="305"/>
      <c r="AI644" s="305"/>
    </row>
    <row r="646" spans="2:43">
      <c r="B646" s="304" t="s">
        <v>6526</v>
      </c>
      <c r="C646" s="304"/>
      <c r="D646" s="304"/>
      <c r="E646" s="304"/>
      <c r="F646" s="304"/>
      <c r="G646" s="304"/>
      <c r="H646" s="304"/>
      <c r="I646" s="304"/>
      <c r="J646" s="304"/>
      <c r="K646" s="304"/>
      <c r="L646" s="304"/>
      <c r="M646" s="304"/>
      <c r="N646" s="304"/>
      <c r="O646" s="304"/>
      <c r="P646" s="304"/>
      <c r="Q646" s="304"/>
      <c r="R646" s="304"/>
      <c r="S646" s="304"/>
      <c r="T646" s="304"/>
      <c r="U646" s="304"/>
      <c r="V646" s="304"/>
      <c r="W646" s="304"/>
      <c r="X646" s="304"/>
      <c r="Y646" s="304"/>
      <c r="Z646" s="304"/>
      <c r="AA646" s="304"/>
      <c r="AB646" s="304"/>
      <c r="AC646" s="304"/>
      <c r="AD646" s="304"/>
      <c r="AE646" s="304"/>
      <c r="AF646" s="304"/>
      <c r="AG646" s="304"/>
      <c r="AH646" s="304"/>
      <c r="AI646" s="304"/>
    </row>
    <row r="647" spans="2:43">
      <c r="B647" s="304"/>
      <c r="C647" s="304"/>
      <c r="D647" s="304"/>
      <c r="E647" s="304"/>
      <c r="F647" s="304"/>
      <c r="G647" s="304"/>
      <c r="H647" s="304"/>
      <c r="I647" s="304"/>
      <c r="J647" s="304"/>
      <c r="K647" s="304"/>
      <c r="L647" s="304"/>
      <c r="M647" s="304"/>
      <c r="N647" s="304"/>
      <c r="O647" s="304"/>
      <c r="P647" s="304"/>
      <c r="Q647" s="304"/>
      <c r="R647" s="304"/>
      <c r="S647" s="304"/>
      <c r="T647" s="304"/>
      <c r="U647" s="304"/>
      <c r="V647" s="304"/>
      <c r="W647" s="304"/>
      <c r="X647" s="304"/>
      <c r="Y647" s="304"/>
      <c r="Z647" s="304"/>
      <c r="AA647" s="304"/>
      <c r="AB647" s="304"/>
      <c r="AC647" s="304"/>
      <c r="AD647" s="304"/>
      <c r="AE647" s="304"/>
      <c r="AF647" s="304"/>
      <c r="AG647" s="304"/>
      <c r="AH647" s="304"/>
      <c r="AI647" s="304"/>
    </row>
    <row r="648" spans="2:43" ht="12.95" customHeight="1">
      <c r="B648" s="479" t="s">
        <v>6426</v>
      </c>
      <c r="C648" s="479"/>
      <c r="D648" s="479"/>
      <c r="E648" s="479"/>
      <c r="F648" s="479"/>
      <c r="G648" s="479"/>
      <c r="H648" s="479"/>
      <c r="I648" s="479"/>
      <c r="J648" s="479"/>
      <c r="K648" s="479"/>
      <c r="L648" s="479"/>
      <c r="M648" s="479"/>
      <c r="N648" s="479"/>
      <c r="O648" s="479"/>
      <c r="P648" s="479"/>
      <c r="Q648" s="479"/>
      <c r="R648" s="479"/>
      <c r="S648" s="479"/>
      <c r="T648" s="479"/>
      <c r="U648" s="479"/>
      <c r="V648" s="479"/>
      <c r="W648" s="479"/>
      <c r="X648" s="479"/>
      <c r="Y648" s="479"/>
      <c r="Z648" s="479"/>
      <c r="AA648" s="479"/>
      <c r="AB648" s="479"/>
      <c r="AC648" s="479"/>
      <c r="AD648" s="479"/>
      <c r="AE648" s="479"/>
      <c r="AF648" s="479"/>
      <c r="AG648" s="479"/>
      <c r="AH648" s="479"/>
      <c r="AI648" s="479"/>
      <c r="AP648" s="59"/>
      <c r="AQ648" s="36"/>
    </row>
    <row r="649" spans="2:43">
      <c r="B649" s="479"/>
      <c r="C649" s="479"/>
      <c r="D649" s="479"/>
      <c r="E649" s="479"/>
      <c r="F649" s="479"/>
      <c r="G649" s="479"/>
      <c r="H649" s="479"/>
      <c r="I649" s="479"/>
      <c r="J649" s="479"/>
      <c r="K649" s="479"/>
      <c r="L649" s="479"/>
      <c r="M649" s="479"/>
      <c r="N649" s="479"/>
      <c r="O649" s="479"/>
      <c r="P649" s="479"/>
      <c r="Q649" s="479"/>
      <c r="R649" s="479"/>
      <c r="S649" s="479"/>
      <c r="T649" s="479"/>
      <c r="U649" s="479"/>
      <c r="V649" s="479"/>
      <c r="W649" s="479"/>
      <c r="X649" s="479"/>
      <c r="Y649" s="479"/>
      <c r="Z649" s="479"/>
      <c r="AA649" s="479"/>
      <c r="AB649" s="479"/>
      <c r="AC649" s="479"/>
      <c r="AD649" s="479"/>
      <c r="AE649" s="479"/>
      <c r="AF649" s="479"/>
      <c r="AG649" s="479"/>
      <c r="AH649" s="479"/>
      <c r="AI649" s="479"/>
      <c r="AP649" s="59"/>
      <c r="AQ649" s="36"/>
    </row>
    <row r="650" spans="2:43">
      <c r="B650" s="480"/>
      <c r="C650" s="480"/>
      <c r="D650" s="480"/>
      <c r="E650" s="480"/>
      <c r="F650" s="480"/>
      <c r="G650" s="480"/>
      <c r="H650" s="480"/>
      <c r="I650" s="480"/>
      <c r="J650" s="480"/>
      <c r="K650" s="480"/>
      <c r="L650" s="480"/>
      <c r="M650" s="480"/>
      <c r="N650" s="480"/>
      <c r="O650" s="480"/>
      <c r="P650" s="480"/>
      <c r="Q650" s="480"/>
      <c r="R650" s="480"/>
      <c r="S650" s="480"/>
      <c r="T650" s="480"/>
      <c r="U650" s="480"/>
      <c r="V650" s="480"/>
      <c r="W650" s="480"/>
      <c r="X650" s="480"/>
      <c r="Y650" s="480"/>
      <c r="Z650" s="480"/>
      <c r="AA650" s="480"/>
      <c r="AB650" s="480"/>
      <c r="AC650" s="480"/>
      <c r="AD650" s="480"/>
      <c r="AE650" s="480"/>
      <c r="AF650" s="480"/>
      <c r="AG650" s="480"/>
      <c r="AH650" s="480"/>
      <c r="AI650" s="480"/>
      <c r="AP650" s="59"/>
      <c r="AQ650" s="36"/>
    </row>
    <row r="651" spans="2:43" ht="13.5" customHeight="1">
      <c r="B651" s="470" t="s">
        <v>7324</v>
      </c>
      <c r="C651" s="471"/>
      <c r="D651" s="471"/>
      <c r="E651" s="471"/>
      <c r="F651" s="471"/>
      <c r="G651" s="471"/>
      <c r="H651" s="471"/>
      <c r="I651" s="471"/>
      <c r="J651" s="471"/>
      <c r="K651" s="471"/>
      <c r="L651" s="471"/>
      <c r="M651" s="471"/>
      <c r="N651" s="471"/>
      <c r="O651" s="471"/>
      <c r="P651" s="471"/>
      <c r="Q651" s="471"/>
      <c r="R651" s="471"/>
      <c r="S651" s="471"/>
      <c r="T651" s="471"/>
      <c r="U651" s="471"/>
      <c r="V651" s="471"/>
      <c r="W651" s="471"/>
      <c r="X651" s="471"/>
      <c r="Y651" s="471"/>
      <c r="Z651" s="471"/>
      <c r="AA651" s="471"/>
      <c r="AB651" s="471"/>
      <c r="AC651" s="471"/>
      <c r="AD651" s="471"/>
      <c r="AE651" s="471"/>
      <c r="AF651" s="471"/>
      <c r="AG651" s="471"/>
      <c r="AH651" s="471"/>
      <c r="AI651" s="472"/>
      <c r="AP651" s="59"/>
      <c r="AQ651" s="36"/>
    </row>
    <row r="652" spans="2:43" ht="13.5" customHeight="1">
      <c r="B652" s="473"/>
      <c r="C652" s="474"/>
      <c r="D652" s="474"/>
      <c r="E652" s="474"/>
      <c r="F652" s="474"/>
      <c r="G652" s="474"/>
      <c r="H652" s="474"/>
      <c r="I652" s="474"/>
      <c r="J652" s="474"/>
      <c r="K652" s="474"/>
      <c r="L652" s="474"/>
      <c r="M652" s="474"/>
      <c r="N652" s="474"/>
      <c r="O652" s="474"/>
      <c r="P652" s="474"/>
      <c r="Q652" s="474"/>
      <c r="R652" s="474"/>
      <c r="S652" s="474"/>
      <c r="T652" s="474"/>
      <c r="U652" s="474"/>
      <c r="V652" s="474"/>
      <c r="W652" s="474"/>
      <c r="X652" s="474"/>
      <c r="Y652" s="474"/>
      <c r="Z652" s="474"/>
      <c r="AA652" s="474"/>
      <c r="AB652" s="474"/>
      <c r="AC652" s="474"/>
      <c r="AD652" s="474"/>
      <c r="AE652" s="474"/>
      <c r="AF652" s="474"/>
      <c r="AG652" s="474"/>
      <c r="AH652" s="474"/>
      <c r="AI652" s="475"/>
      <c r="AP652" s="59"/>
      <c r="AQ652" s="36"/>
    </row>
    <row r="653" spans="2:43" ht="13.5" customHeight="1">
      <c r="B653" s="473"/>
      <c r="C653" s="474"/>
      <c r="D653" s="474"/>
      <c r="E653" s="474"/>
      <c r="F653" s="474"/>
      <c r="G653" s="474"/>
      <c r="H653" s="474"/>
      <c r="I653" s="474"/>
      <c r="J653" s="474"/>
      <c r="K653" s="474"/>
      <c r="L653" s="474"/>
      <c r="M653" s="474"/>
      <c r="N653" s="474"/>
      <c r="O653" s="474"/>
      <c r="P653" s="474"/>
      <c r="Q653" s="474"/>
      <c r="R653" s="474"/>
      <c r="S653" s="474"/>
      <c r="T653" s="474"/>
      <c r="U653" s="474"/>
      <c r="V653" s="474"/>
      <c r="W653" s="474"/>
      <c r="X653" s="474"/>
      <c r="Y653" s="474"/>
      <c r="Z653" s="474"/>
      <c r="AA653" s="474"/>
      <c r="AB653" s="474"/>
      <c r="AC653" s="474"/>
      <c r="AD653" s="474"/>
      <c r="AE653" s="474"/>
      <c r="AF653" s="474"/>
      <c r="AG653" s="474"/>
      <c r="AH653" s="474"/>
      <c r="AI653" s="475"/>
      <c r="AP653" s="59"/>
      <c r="AQ653" s="36"/>
    </row>
    <row r="654" spans="2:43" ht="13.5" customHeight="1">
      <c r="B654" s="473"/>
      <c r="C654" s="474"/>
      <c r="D654" s="474"/>
      <c r="E654" s="474"/>
      <c r="F654" s="474"/>
      <c r="G654" s="474"/>
      <c r="H654" s="474"/>
      <c r="I654" s="474"/>
      <c r="J654" s="474"/>
      <c r="K654" s="474"/>
      <c r="L654" s="474"/>
      <c r="M654" s="474"/>
      <c r="N654" s="474"/>
      <c r="O654" s="474"/>
      <c r="P654" s="474"/>
      <c r="Q654" s="474"/>
      <c r="R654" s="474"/>
      <c r="S654" s="474"/>
      <c r="T654" s="474"/>
      <c r="U654" s="474"/>
      <c r="V654" s="474"/>
      <c r="W654" s="474"/>
      <c r="X654" s="474"/>
      <c r="Y654" s="474"/>
      <c r="Z654" s="474"/>
      <c r="AA654" s="474"/>
      <c r="AB654" s="474"/>
      <c r="AC654" s="474"/>
      <c r="AD654" s="474"/>
      <c r="AE654" s="474"/>
      <c r="AF654" s="474"/>
      <c r="AG654" s="474"/>
      <c r="AH654" s="474"/>
      <c r="AI654" s="475"/>
      <c r="AP654" s="59"/>
      <c r="AQ654" s="36"/>
    </row>
    <row r="655" spans="2:43" ht="13.5" customHeight="1">
      <c r="B655" s="473"/>
      <c r="C655" s="474"/>
      <c r="D655" s="474"/>
      <c r="E655" s="474"/>
      <c r="F655" s="474"/>
      <c r="G655" s="474"/>
      <c r="H655" s="474"/>
      <c r="I655" s="474"/>
      <c r="J655" s="474"/>
      <c r="K655" s="474"/>
      <c r="L655" s="474"/>
      <c r="M655" s="474"/>
      <c r="N655" s="474"/>
      <c r="O655" s="474"/>
      <c r="P655" s="474"/>
      <c r="Q655" s="474"/>
      <c r="R655" s="474"/>
      <c r="S655" s="474"/>
      <c r="T655" s="474"/>
      <c r="U655" s="474"/>
      <c r="V655" s="474"/>
      <c r="W655" s="474"/>
      <c r="X655" s="474"/>
      <c r="Y655" s="474"/>
      <c r="Z655" s="474"/>
      <c r="AA655" s="474"/>
      <c r="AB655" s="474"/>
      <c r="AC655" s="474"/>
      <c r="AD655" s="474"/>
      <c r="AE655" s="474"/>
      <c r="AF655" s="474"/>
      <c r="AG655" s="474"/>
      <c r="AH655" s="474"/>
      <c r="AI655" s="475"/>
      <c r="AP655" s="59"/>
      <c r="AQ655" s="36"/>
    </row>
    <row r="656" spans="2:43" ht="13.5" customHeight="1">
      <c r="B656" s="473"/>
      <c r="C656" s="474"/>
      <c r="D656" s="474"/>
      <c r="E656" s="474"/>
      <c r="F656" s="474"/>
      <c r="G656" s="474"/>
      <c r="H656" s="474"/>
      <c r="I656" s="474"/>
      <c r="J656" s="474"/>
      <c r="K656" s="474"/>
      <c r="L656" s="474"/>
      <c r="M656" s="474"/>
      <c r="N656" s="474"/>
      <c r="O656" s="474"/>
      <c r="P656" s="474"/>
      <c r="Q656" s="474"/>
      <c r="R656" s="474"/>
      <c r="S656" s="474"/>
      <c r="T656" s="474"/>
      <c r="U656" s="474"/>
      <c r="V656" s="474"/>
      <c r="W656" s="474"/>
      <c r="X656" s="474"/>
      <c r="Y656" s="474"/>
      <c r="Z656" s="474"/>
      <c r="AA656" s="474"/>
      <c r="AB656" s="474"/>
      <c r="AC656" s="474"/>
      <c r="AD656" s="474"/>
      <c r="AE656" s="474"/>
      <c r="AF656" s="474"/>
      <c r="AG656" s="474"/>
      <c r="AH656" s="474"/>
      <c r="AI656" s="475"/>
      <c r="AP656" s="59"/>
      <c r="AQ656" s="36"/>
    </row>
    <row r="657" spans="2:43" ht="13.5" customHeight="1">
      <c r="B657" s="473"/>
      <c r="C657" s="474"/>
      <c r="D657" s="474"/>
      <c r="E657" s="474"/>
      <c r="F657" s="474"/>
      <c r="G657" s="474"/>
      <c r="H657" s="474"/>
      <c r="I657" s="474"/>
      <c r="J657" s="474"/>
      <c r="K657" s="474"/>
      <c r="L657" s="474"/>
      <c r="M657" s="474"/>
      <c r="N657" s="474"/>
      <c r="O657" s="474"/>
      <c r="P657" s="474"/>
      <c r="Q657" s="474"/>
      <c r="R657" s="474"/>
      <c r="S657" s="474"/>
      <c r="T657" s="474"/>
      <c r="U657" s="474"/>
      <c r="V657" s="474"/>
      <c r="W657" s="474"/>
      <c r="X657" s="474"/>
      <c r="Y657" s="474"/>
      <c r="Z657" s="474"/>
      <c r="AA657" s="474"/>
      <c r="AB657" s="474"/>
      <c r="AC657" s="474"/>
      <c r="AD657" s="474"/>
      <c r="AE657" s="474"/>
      <c r="AF657" s="474"/>
      <c r="AG657" s="474"/>
      <c r="AH657" s="474"/>
      <c r="AI657" s="475"/>
      <c r="AP657" s="59"/>
      <c r="AQ657" s="36"/>
    </row>
    <row r="658" spans="2:43" ht="13.5" customHeight="1">
      <c r="B658" s="473"/>
      <c r="C658" s="474"/>
      <c r="D658" s="474"/>
      <c r="E658" s="474"/>
      <c r="F658" s="474"/>
      <c r="G658" s="474"/>
      <c r="H658" s="474"/>
      <c r="I658" s="474"/>
      <c r="J658" s="474"/>
      <c r="K658" s="474"/>
      <c r="L658" s="474"/>
      <c r="M658" s="474"/>
      <c r="N658" s="474"/>
      <c r="O658" s="474"/>
      <c r="P658" s="474"/>
      <c r="Q658" s="474"/>
      <c r="R658" s="474"/>
      <c r="S658" s="474"/>
      <c r="T658" s="474"/>
      <c r="U658" s="474"/>
      <c r="V658" s="474"/>
      <c r="W658" s="474"/>
      <c r="X658" s="474"/>
      <c r="Y658" s="474"/>
      <c r="Z658" s="474"/>
      <c r="AA658" s="474"/>
      <c r="AB658" s="474"/>
      <c r="AC658" s="474"/>
      <c r="AD658" s="474"/>
      <c r="AE658" s="474"/>
      <c r="AF658" s="474"/>
      <c r="AG658" s="474"/>
      <c r="AH658" s="474"/>
      <c r="AI658" s="475"/>
      <c r="AP658" s="59"/>
      <c r="AQ658" s="36"/>
    </row>
    <row r="659" spans="2:43" ht="13.5" customHeight="1">
      <c r="B659" s="473"/>
      <c r="C659" s="474"/>
      <c r="D659" s="474"/>
      <c r="E659" s="474"/>
      <c r="F659" s="474"/>
      <c r="G659" s="474"/>
      <c r="H659" s="474"/>
      <c r="I659" s="474"/>
      <c r="J659" s="474"/>
      <c r="K659" s="474"/>
      <c r="L659" s="474"/>
      <c r="M659" s="474"/>
      <c r="N659" s="474"/>
      <c r="O659" s="474"/>
      <c r="P659" s="474"/>
      <c r="Q659" s="474"/>
      <c r="R659" s="474"/>
      <c r="S659" s="474"/>
      <c r="T659" s="474"/>
      <c r="U659" s="474"/>
      <c r="V659" s="474"/>
      <c r="W659" s="474"/>
      <c r="X659" s="474"/>
      <c r="Y659" s="474"/>
      <c r="Z659" s="474"/>
      <c r="AA659" s="474"/>
      <c r="AB659" s="474"/>
      <c r="AC659" s="474"/>
      <c r="AD659" s="474"/>
      <c r="AE659" s="474"/>
      <c r="AF659" s="474"/>
      <c r="AG659" s="474"/>
      <c r="AH659" s="474"/>
      <c r="AI659" s="475"/>
      <c r="AP659" s="59"/>
      <c r="AQ659" s="36"/>
    </row>
    <row r="660" spans="2:43" ht="13.5" customHeight="1">
      <c r="B660" s="473"/>
      <c r="C660" s="474"/>
      <c r="D660" s="474"/>
      <c r="E660" s="474"/>
      <c r="F660" s="474"/>
      <c r="G660" s="474"/>
      <c r="H660" s="474"/>
      <c r="I660" s="474"/>
      <c r="J660" s="474"/>
      <c r="K660" s="474"/>
      <c r="L660" s="474"/>
      <c r="M660" s="474"/>
      <c r="N660" s="474"/>
      <c r="O660" s="474"/>
      <c r="P660" s="474"/>
      <c r="Q660" s="474"/>
      <c r="R660" s="474"/>
      <c r="S660" s="474"/>
      <c r="T660" s="474"/>
      <c r="U660" s="474"/>
      <c r="V660" s="474"/>
      <c r="W660" s="474"/>
      <c r="X660" s="474"/>
      <c r="Y660" s="474"/>
      <c r="Z660" s="474"/>
      <c r="AA660" s="474"/>
      <c r="AB660" s="474"/>
      <c r="AC660" s="474"/>
      <c r="AD660" s="474"/>
      <c r="AE660" s="474"/>
      <c r="AF660" s="474"/>
      <c r="AG660" s="474"/>
      <c r="AH660" s="474"/>
      <c r="AI660" s="475"/>
      <c r="AP660" s="59"/>
      <c r="AQ660" s="36"/>
    </row>
    <row r="661" spans="2:43" ht="13.5" customHeight="1">
      <c r="B661" s="473"/>
      <c r="C661" s="474"/>
      <c r="D661" s="474"/>
      <c r="E661" s="474"/>
      <c r="F661" s="474"/>
      <c r="G661" s="474"/>
      <c r="H661" s="474"/>
      <c r="I661" s="474"/>
      <c r="J661" s="474"/>
      <c r="K661" s="474"/>
      <c r="L661" s="474"/>
      <c r="M661" s="474"/>
      <c r="N661" s="474"/>
      <c r="O661" s="474"/>
      <c r="P661" s="474"/>
      <c r="Q661" s="474"/>
      <c r="R661" s="474"/>
      <c r="S661" s="474"/>
      <c r="T661" s="474"/>
      <c r="U661" s="474"/>
      <c r="V661" s="474"/>
      <c r="W661" s="474"/>
      <c r="X661" s="474"/>
      <c r="Y661" s="474"/>
      <c r="Z661" s="474"/>
      <c r="AA661" s="474"/>
      <c r="AB661" s="474"/>
      <c r="AC661" s="474"/>
      <c r="AD661" s="474"/>
      <c r="AE661" s="474"/>
      <c r="AF661" s="474"/>
      <c r="AG661" s="474"/>
      <c r="AH661" s="474"/>
      <c r="AI661" s="475"/>
      <c r="AP661" s="59"/>
      <c r="AQ661" s="36"/>
    </row>
    <row r="662" spans="2:43" ht="13.5" customHeight="1">
      <c r="B662" s="473"/>
      <c r="C662" s="474"/>
      <c r="D662" s="474"/>
      <c r="E662" s="474"/>
      <c r="F662" s="474"/>
      <c r="G662" s="474"/>
      <c r="H662" s="474"/>
      <c r="I662" s="474"/>
      <c r="J662" s="474"/>
      <c r="K662" s="474"/>
      <c r="L662" s="474"/>
      <c r="M662" s="474"/>
      <c r="N662" s="474"/>
      <c r="O662" s="474"/>
      <c r="P662" s="474"/>
      <c r="Q662" s="474"/>
      <c r="R662" s="474"/>
      <c r="S662" s="474"/>
      <c r="T662" s="474"/>
      <c r="U662" s="474"/>
      <c r="V662" s="474"/>
      <c r="W662" s="474"/>
      <c r="X662" s="474"/>
      <c r="Y662" s="474"/>
      <c r="Z662" s="474"/>
      <c r="AA662" s="474"/>
      <c r="AB662" s="474"/>
      <c r="AC662" s="474"/>
      <c r="AD662" s="474"/>
      <c r="AE662" s="474"/>
      <c r="AF662" s="474"/>
      <c r="AG662" s="474"/>
      <c r="AH662" s="474"/>
      <c r="AI662" s="475"/>
      <c r="AP662" s="59"/>
      <c r="AQ662" s="36"/>
    </row>
    <row r="663" spans="2:43" ht="13.5" customHeight="1">
      <c r="B663" s="473"/>
      <c r="C663" s="474"/>
      <c r="D663" s="474"/>
      <c r="E663" s="474"/>
      <c r="F663" s="474"/>
      <c r="G663" s="474"/>
      <c r="H663" s="474"/>
      <c r="I663" s="474"/>
      <c r="J663" s="474"/>
      <c r="K663" s="474"/>
      <c r="L663" s="474"/>
      <c r="M663" s="474"/>
      <c r="N663" s="474"/>
      <c r="O663" s="474"/>
      <c r="P663" s="474"/>
      <c r="Q663" s="474"/>
      <c r="R663" s="474"/>
      <c r="S663" s="474"/>
      <c r="T663" s="474"/>
      <c r="U663" s="474"/>
      <c r="V663" s="474"/>
      <c r="W663" s="474"/>
      <c r="X663" s="474"/>
      <c r="Y663" s="474"/>
      <c r="Z663" s="474"/>
      <c r="AA663" s="474"/>
      <c r="AB663" s="474"/>
      <c r="AC663" s="474"/>
      <c r="AD663" s="474"/>
      <c r="AE663" s="474"/>
      <c r="AF663" s="474"/>
      <c r="AG663" s="474"/>
      <c r="AH663" s="474"/>
      <c r="AI663" s="475"/>
      <c r="AP663" s="59"/>
      <c r="AQ663" s="36"/>
    </row>
    <row r="664" spans="2:43" ht="13.5" customHeight="1">
      <c r="B664" s="473"/>
      <c r="C664" s="474"/>
      <c r="D664" s="474"/>
      <c r="E664" s="474"/>
      <c r="F664" s="474"/>
      <c r="G664" s="474"/>
      <c r="H664" s="474"/>
      <c r="I664" s="474"/>
      <c r="J664" s="474"/>
      <c r="K664" s="474"/>
      <c r="L664" s="474"/>
      <c r="M664" s="474"/>
      <c r="N664" s="474"/>
      <c r="O664" s="474"/>
      <c r="P664" s="474"/>
      <c r="Q664" s="474"/>
      <c r="R664" s="474"/>
      <c r="S664" s="474"/>
      <c r="T664" s="474"/>
      <c r="U664" s="474"/>
      <c r="V664" s="474"/>
      <c r="W664" s="474"/>
      <c r="X664" s="474"/>
      <c r="Y664" s="474"/>
      <c r="Z664" s="474"/>
      <c r="AA664" s="474"/>
      <c r="AB664" s="474"/>
      <c r="AC664" s="474"/>
      <c r="AD664" s="474"/>
      <c r="AE664" s="474"/>
      <c r="AF664" s="474"/>
      <c r="AG664" s="474"/>
      <c r="AH664" s="474"/>
      <c r="AI664" s="475"/>
      <c r="AP664" s="59"/>
      <c r="AQ664" s="36"/>
    </row>
    <row r="665" spans="2:43" ht="13.5" customHeight="1">
      <c r="B665" s="473"/>
      <c r="C665" s="474"/>
      <c r="D665" s="474"/>
      <c r="E665" s="474"/>
      <c r="F665" s="474"/>
      <c r="G665" s="474"/>
      <c r="H665" s="474"/>
      <c r="I665" s="474"/>
      <c r="J665" s="474"/>
      <c r="K665" s="474"/>
      <c r="L665" s="474"/>
      <c r="M665" s="474"/>
      <c r="N665" s="474"/>
      <c r="O665" s="474"/>
      <c r="P665" s="474"/>
      <c r="Q665" s="474"/>
      <c r="R665" s="474"/>
      <c r="S665" s="474"/>
      <c r="T665" s="474"/>
      <c r="U665" s="474"/>
      <c r="V665" s="474"/>
      <c r="W665" s="474"/>
      <c r="X665" s="474"/>
      <c r="Y665" s="474"/>
      <c r="Z665" s="474"/>
      <c r="AA665" s="474"/>
      <c r="AB665" s="474"/>
      <c r="AC665" s="474"/>
      <c r="AD665" s="474"/>
      <c r="AE665" s="474"/>
      <c r="AF665" s="474"/>
      <c r="AG665" s="474"/>
      <c r="AH665" s="474"/>
      <c r="AI665" s="475"/>
      <c r="AP665" s="59"/>
      <c r="AQ665" s="36"/>
    </row>
    <row r="666" spans="2:43" ht="13.5" customHeight="1">
      <c r="B666" s="473"/>
      <c r="C666" s="474"/>
      <c r="D666" s="474"/>
      <c r="E666" s="474"/>
      <c r="F666" s="474"/>
      <c r="G666" s="474"/>
      <c r="H666" s="474"/>
      <c r="I666" s="474"/>
      <c r="J666" s="474"/>
      <c r="K666" s="474"/>
      <c r="L666" s="474"/>
      <c r="M666" s="474"/>
      <c r="N666" s="474"/>
      <c r="O666" s="474"/>
      <c r="P666" s="474"/>
      <c r="Q666" s="474"/>
      <c r="R666" s="474"/>
      <c r="S666" s="474"/>
      <c r="T666" s="474"/>
      <c r="U666" s="474"/>
      <c r="V666" s="474"/>
      <c r="W666" s="474"/>
      <c r="X666" s="474"/>
      <c r="Y666" s="474"/>
      <c r="Z666" s="474"/>
      <c r="AA666" s="474"/>
      <c r="AB666" s="474"/>
      <c r="AC666" s="474"/>
      <c r="AD666" s="474"/>
      <c r="AE666" s="474"/>
      <c r="AF666" s="474"/>
      <c r="AG666" s="474"/>
      <c r="AH666" s="474"/>
      <c r="AI666" s="475"/>
      <c r="AP666" s="59"/>
      <c r="AQ666" s="36"/>
    </row>
    <row r="667" spans="2:43" ht="13.5" customHeight="1">
      <c r="B667" s="473"/>
      <c r="C667" s="474"/>
      <c r="D667" s="474"/>
      <c r="E667" s="474"/>
      <c r="F667" s="474"/>
      <c r="G667" s="474"/>
      <c r="H667" s="474"/>
      <c r="I667" s="474"/>
      <c r="J667" s="474"/>
      <c r="K667" s="474"/>
      <c r="L667" s="474"/>
      <c r="M667" s="474"/>
      <c r="N667" s="474"/>
      <c r="O667" s="474"/>
      <c r="P667" s="474"/>
      <c r="Q667" s="474"/>
      <c r="R667" s="474"/>
      <c r="S667" s="474"/>
      <c r="T667" s="474"/>
      <c r="U667" s="474"/>
      <c r="V667" s="474"/>
      <c r="W667" s="474"/>
      <c r="X667" s="474"/>
      <c r="Y667" s="474"/>
      <c r="Z667" s="474"/>
      <c r="AA667" s="474"/>
      <c r="AB667" s="474"/>
      <c r="AC667" s="474"/>
      <c r="AD667" s="474"/>
      <c r="AE667" s="474"/>
      <c r="AF667" s="474"/>
      <c r="AG667" s="474"/>
      <c r="AH667" s="474"/>
      <c r="AI667" s="475"/>
      <c r="AP667" s="59"/>
      <c r="AQ667" s="36"/>
    </row>
    <row r="668" spans="2:43" ht="13.5" customHeight="1">
      <c r="B668" s="473"/>
      <c r="C668" s="474"/>
      <c r="D668" s="474"/>
      <c r="E668" s="474"/>
      <c r="F668" s="474"/>
      <c r="G668" s="474"/>
      <c r="H668" s="474"/>
      <c r="I668" s="474"/>
      <c r="J668" s="474"/>
      <c r="K668" s="474"/>
      <c r="L668" s="474"/>
      <c r="M668" s="474"/>
      <c r="N668" s="474"/>
      <c r="O668" s="474"/>
      <c r="P668" s="474"/>
      <c r="Q668" s="474"/>
      <c r="R668" s="474"/>
      <c r="S668" s="474"/>
      <c r="T668" s="474"/>
      <c r="U668" s="474"/>
      <c r="V668" s="474"/>
      <c r="W668" s="474"/>
      <c r="X668" s="474"/>
      <c r="Y668" s="474"/>
      <c r="Z668" s="474"/>
      <c r="AA668" s="474"/>
      <c r="AB668" s="474"/>
      <c r="AC668" s="474"/>
      <c r="AD668" s="474"/>
      <c r="AE668" s="474"/>
      <c r="AF668" s="474"/>
      <c r="AG668" s="474"/>
      <c r="AH668" s="474"/>
      <c r="AI668" s="475"/>
      <c r="AP668" s="59"/>
    </row>
    <row r="669" spans="2:43" ht="13.5" customHeight="1">
      <c r="B669" s="473"/>
      <c r="C669" s="474"/>
      <c r="D669" s="474"/>
      <c r="E669" s="474"/>
      <c r="F669" s="474"/>
      <c r="G669" s="474"/>
      <c r="H669" s="474"/>
      <c r="I669" s="474"/>
      <c r="J669" s="474"/>
      <c r="K669" s="474"/>
      <c r="L669" s="474"/>
      <c r="M669" s="474"/>
      <c r="N669" s="474"/>
      <c r="O669" s="474"/>
      <c r="P669" s="474"/>
      <c r="Q669" s="474"/>
      <c r="R669" s="474"/>
      <c r="S669" s="474"/>
      <c r="T669" s="474"/>
      <c r="U669" s="474"/>
      <c r="V669" s="474"/>
      <c r="W669" s="474"/>
      <c r="X669" s="474"/>
      <c r="Y669" s="474"/>
      <c r="Z669" s="474"/>
      <c r="AA669" s="474"/>
      <c r="AB669" s="474"/>
      <c r="AC669" s="474"/>
      <c r="AD669" s="474"/>
      <c r="AE669" s="474"/>
      <c r="AF669" s="474"/>
      <c r="AG669" s="474"/>
      <c r="AH669" s="474"/>
      <c r="AI669" s="475"/>
    </row>
    <row r="670" spans="2:43" ht="13.5" customHeight="1">
      <c r="B670" s="476"/>
      <c r="C670" s="477"/>
      <c r="D670" s="477"/>
      <c r="E670" s="477"/>
      <c r="F670" s="477"/>
      <c r="G670" s="477"/>
      <c r="H670" s="477"/>
      <c r="I670" s="477"/>
      <c r="J670" s="477"/>
      <c r="K670" s="477"/>
      <c r="L670" s="477"/>
      <c r="M670" s="477"/>
      <c r="N670" s="477"/>
      <c r="O670" s="477"/>
      <c r="P670" s="477"/>
      <c r="Q670" s="477"/>
      <c r="R670" s="477"/>
      <c r="S670" s="477"/>
      <c r="T670" s="477"/>
      <c r="U670" s="477"/>
      <c r="V670" s="477"/>
      <c r="W670" s="477"/>
      <c r="X670" s="477"/>
      <c r="Y670" s="477"/>
      <c r="Z670" s="477"/>
      <c r="AA670" s="477"/>
      <c r="AB670" s="477"/>
      <c r="AC670" s="477"/>
      <c r="AD670" s="477"/>
      <c r="AE670" s="477"/>
      <c r="AF670" s="477"/>
      <c r="AG670" s="477"/>
      <c r="AH670" s="477"/>
      <c r="AI670" s="478"/>
    </row>
  </sheetData>
  <dataConsolidate/>
  <mergeCells count="454">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s>
  <phoneticPr fontId="2"/>
  <conditionalFormatting sqref="F20:R21">
    <cfRule type="expression" dxfId="24" priority="8">
      <formula>$F$18="その他事業"</formula>
    </cfRule>
    <cfRule type="expression" dxfId="23" priority="11">
      <formula>$F$18="介護サービス事業"</formula>
    </cfRule>
  </conditionalFormatting>
  <conditionalFormatting sqref="R59:AI59">
    <cfRule type="expression" dxfId="22" priority="15">
      <formula>$AG$56="ＮＧ"</formula>
    </cfRule>
  </conditionalFormatting>
  <conditionalFormatting sqref="W20:Y21">
    <cfRule type="expression" dxfId="21" priority="7">
      <formula>$F$18="介護サービス事業"</formula>
    </cfRule>
    <cfRule type="expression" dxfId="20" priority="9">
      <formula>$F$18="その他事業"</formula>
    </cfRule>
  </conditionalFormatting>
  <conditionalFormatting sqref="W18:AG19">
    <cfRule type="expression" dxfId="19" priority="1">
      <formula>$F$18="介護サービス事業"</formula>
    </cfRule>
    <cfRule type="expression" dxfId="18" priority="2">
      <formula>$F$18="宅地造成事業"</formula>
    </cfRule>
    <cfRule type="expression" dxfId="17" priority="3">
      <formula>$F$18="観光施設事業"</formula>
    </cfRule>
    <cfRule type="expression" dxfId="16" priority="5">
      <formula>$F$18="下水道事業"</formula>
    </cfRule>
    <cfRule type="expression" dxfId="15" priority="6">
      <formula>$F$18="交通事業"</formula>
    </cfRule>
  </conditionalFormatting>
  <conditionalFormatting sqref="Y299:AI300">
    <cfRule type="expression" dxfId="14" priority="14">
      <formula>$AN$299=1</formula>
    </cfRule>
  </conditionalFormatting>
  <conditionalFormatting sqref="Y369:AI370">
    <cfRule type="expression" dxfId="13" priority="13">
      <formula>$AN$369=1</formula>
    </cfRule>
  </conditionalFormatting>
  <conditionalFormatting sqref="AG55">
    <cfRule type="expression" dxfId="12" priority="19">
      <formula>$AG$55="ＮＧ"</formula>
    </cfRule>
  </conditionalFormatting>
  <conditionalFormatting sqref="AG14:AI15">
    <cfRule type="expression" dxfId="11" priority="18">
      <formula>$AG$14="ＮＧ"</formula>
    </cfRule>
  </conditionalFormatting>
  <conditionalFormatting sqref="AG49:AI49">
    <cfRule type="expression" dxfId="10" priority="25">
      <formula>$AG$49="ＮＧ"</formula>
    </cfRule>
  </conditionalFormatting>
  <conditionalFormatting sqref="AG50:AI50">
    <cfRule type="expression" dxfId="9" priority="24">
      <formula>$AG$50="ＮＧ"</formula>
    </cfRule>
  </conditionalFormatting>
  <conditionalFormatting sqref="AG51:AI51">
    <cfRule type="expression" dxfId="8" priority="23">
      <formula>$AG$51="ＮＧ"</formula>
    </cfRule>
  </conditionalFormatting>
  <conditionalFormatting sqref="AG52:AI52">
    <cfRule type="expression" dxfId="7" priority="22">
      <formula>$AG$52="ＮＧ"</formula>
    </cfRule>
  </conditionalFormatting>
  <conditionalFormatting sqref="AG53:AI53">
    <cfRule type="expression" dxfId="6" priority="21">
      <formula>$AG$53="ＮＧ"</formula>
    </cfRule>
  </conditionalFormatting>
  <conditionalFormatting sqref="AG54:AI54">
    <cfRule type="expression" dxfId="5" priority="20">
      <formula>$AG$54="ＮＧ"</formula>
    </cfRule>
  </conditionalFormatting>
  <conditionalFormatting sqref="AG56:AI56">
    <cfRule type="expression" dxfId="4"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00000000-0002-0000-0000-00001A000000}"/>
    <dataValidation imeMode="fullAlpha" allowBlank="1" showInputMessage="1" showErrorMessage="1" sqref="E116:H116" xr:uid="{00000000-0002-0000-0000-00001B000000}"/>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0000000-0002-0000-0000-00001C000000}"/>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00000000-0002-0000-0000-00001D000000}"/>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00000000-0002-0000-0000-00001E000000}"/>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00000000-0002-0000-0000-00001F000000}"/>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00000000-0002-0000-0000-000020000000}"/>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00000000-0002-0000-0000-000021000000}"/>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00000000-0002-0000-0000-000022000000}"/>
  </dataValidations>
  <hyperlinks>
    <hyperlink ref="W29" r:id="rId1" xr:uid="{00000000-0004-0000-0000-000000000000}"/>
  </hyperlinks>
  <printOptions horizontalCentered="1"/>
  <pageMargins left="0.11811023622047245" right="0" top="0.74803149606299213" bottom="0.74803149606299213" header="0.31496062992125984" footer="0.31496062992125984"/>
  <pageSetup paperSize="9" scale="80"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23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24000000}">
          <x14:formula1>
            <xm:f>選択肢BK!$A$2:$A$4</xm:f>
          </x14:formula1>
          <xm:sqref>W16:AG17</xm:sqref>
        </x14:dataValidation>
        <x14:dataValidation type="list" allowBlank="1" showInputMessage="1" showErrorMessage="1" xr:uid="{00000000-0002-0000-0000-000025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26000000}">
          <x14:formula1>
            <xm:f>選択肢!$AL$2:$AL$5</xm:f>
          </x14:formula1>
          <xm:sqref>S584:U584 B519:D519 B219:D219 S150:U150 S73:U73 B330:D330 U444:W444</xm:sqref>
        </x14:dataValidation>
        <x14:dataValidation type="list" showInputMessage="1" showErrorMessage="1" xr:uid="{00000000-0002-0000-0000-000027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28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9000000}">
          <x14:formula1>
            <xm:f>選択肢!$AL$6:$AL$7</xm:f>
          </x14:formula1>
          <xm:sqref>B247:D247 B399:D399 S174:U174 S611:U611 B543:D543 U472:W472 S104:U104</xm:sqref>
        </x14:dataValidation>
        <x14:dataValidation type="list" allowBlank="1" showInputMessage="1" showErrorMessage="1" xr:uid="{00000000-0002-0000-0000-00002A000000}">
          <x14:formula1>
            <xm:f>選択肢!$AV$2:$AV$10</xm:f>
          </x14:formula1>
          <xm:sqref>B585:L587 B612:L614</xm:sqref>
        </x14:dataValidation>
        <x14:dataValidation type="list" allowBlank="1" showInputMessage="1" showErrorMessage="1" xr:uid="{00000000-0002-0000-0000-00002B000000}">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384"/>
  <sheetViews>
    <sheetView showZeros="0" tabSelected="1" view="pageBreakPreview" zoomScale="55" zoomScaleNormal="55" zoomScaleSheetLayoutView="55" workbookViewId="0">
      <selection activeCell="AO14" sqref="AO1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582" t="s">
        <v>32</v>
      </c>
      <c r="D8" s="639"/>
      <c r="E8" s="639"/>
      <c r="F8" s="639"/>
      <c r="G8" s="639"/>
      <c r="H8" s="639"/>
      <c r="I8" s="639"/>
      <c r="J8" s="639"/>
      <c r="K8" s="639"/>
      <c r="L8" s="639"/>
      <c r="M8" s="639"/>
      <c r="N8" s="639"/>
      <c r="O8" s="639"/>
      <c r="P8" s="639"/>
      <c r="Q8" s="639"/>
      <c r="R8" s="639"/>
      <c r="S8" s="639"/>
      <c r="T8" s="639"/>
      <c r="U8" s="585" t="s">
        <v>120</v>
      </c>
      <c r="V8" s="586"/>
      <c r="W8" s="586"/>
      <c r="X8" s="586"/>
      <c r="Y8" s="586"/>
      <c r="Z8" s="586"/>
      <c r="AA8" s="586"/>
      <c r="AB8" s="586"/>
      <c r="AC8" s="586"/>
      <c r="AD8" s="586"/>
      <c r="AE8" s="586"/>
      <c r="AF8" s="586"/>
      <c r="AG8" s="586"/>
      <c r="AH8" s="586"/>
      <c r="AI8" s="586"/>
      <c r="AJ8" s="586"/>
      <c r="AK8" s="586"/>
      <c r="AL8" s="586"/>
      <c r="AM8" s="586"/>
      <c r="AN8" s="587"/>
      <c r="AO8" s="589" t="s">
        <v>5</v>
      </c>
      <c r="AP8" s="586"/>
      <c r="AQ8" s="586"/>
      <c r="AR8" s="586"/>
      <c r="AS8" s="586"/>
      <c r="AT8" s="586"/>
      <c r="AU8" s="586"/>
      <c r="AV8" s="586"/>
      <c r="AW8" s="586"/>
      <c r="AX8" s="586"/>
      <c r="AY8" s="586"/>
      <c r="AZ8" s="586"/>
      <c r="BA8" s="586"/>
      <c r="BB8" s="586"/>
      <c r="BC8" s="586"/>
      <c r="BD8" s="586"/>
      <c r="BE8" s="586"/>
      <c r="BF8" s="587"/>
      <c r="BG8" s="582" t="s">
        <v>121</v>
      </c>
      <c r="BH8" s="583"/>
      <c r="BI8" s="583"/>
      <c r="BJ8" s="583"/>
      <c r="BK8" s="583"/>
      <c r="BL8" s="583"/>
      <c r="BM8" s="583"/>
      <c r="BN8" s="583"/>
      <c r="BO8" s="583"/>
      <c r="BP8" s="583"/>
      <c r="BQ8" s="583"/>
      <c r="BR8" s="236"/>
    </row>
    <row r="9" spans="3:71" ht="15.6" customHeight="1">
      <c r="C9" s="639"/>
      <c r="D9" s="639"/>
      <c r="E9" s="639"/>
      <c r="F9" s="639"/>
      <c r="G9" s="639"/>
      <c r="H9" s="639"/>
      <c r="I9" s="639"/>
      <c r="J9" s="639"/>
      <c r="K9" s="639"/>
      <c r="L9" s="639"/>
      <c r="M9" s="639"/>
      <c r="N9" s="639"/>
      <c r="O9" s="639"/>
      <c r="P9" s="639"/>
      <c r="Q9" s="639"/>
      <c r="R9" s="639"/>
      <c r="S9" s="639"/>
      <c r="T9" s="639"/>
      <c r="U9" s="577"/>
      <c r="V9" s="575"/>
      <c r="W9" s="575"/>
      <c r="X9" s="575"/>
      <c r="Y9" s="575"/>
      <c r="Z9" s="575"/>
      <c r="AA9" s="575"/>
      <c r="AB9" s="575"/>
      <c r="AC9" s="575"/>
      <c r="AD9" s="575"/>
      <c r="AE9" s="575"/>
      <c r="AF9" s="575"/>
      <c r="AG9" s="575"/>
      <c r="AH9" s="575"/>
      <c r="AI9" s="575"/>
      <c r="AJ9" s="575"/>
      <c r="AK9" s="575"/>
      <c r="AL9" s="575"/>
      <c r="AM9" s="575"/>
      <c r="AN9" s="576"/>
      <c r="AO9" s="577"/>
      <c r="AP9" s="575"/>
      <c r="AQ9" s="575"/>
      <c r="AR9" s="575"/>
      <c r="AS9" s="575"/>
      <c r="AT9" s="575"/>
      <c r="AU9" s="575"/>
      <c r="AV9" s="575"/>
      <c r="AW9" s="575"/>
      <c r="AX9" s="575"/>
      <c r="AY9" s="575"/>
      <c r="AZ9" s="575"/>
      <c r="BA9" s="575"/>
      <c r="BB9" s="575"/>
      <c r="BC9" s="575"/>
      <c r="BD9" s="575"/>
      <c r="BE9" s="575"/>
      <c r="BF9" s="576"/>
      <c r="BG9" s="583"/>
      <c r="BH9" s="583"/>
      <c r="BI9" s="583"/>
      <c r="BJ9" s="583"/>
      <c r="BK9" s="583"/>
      <c r="BL9" s="583"/>
      <c r="BM9" s="583"/>
      <c r="BN9" s="583"/>
      <c r="BO9" s="583"/>
      <c r="BP9" s="583"/>
      <c r="BQ9" s="583"/>
      <c r="BR9" s="236"/>
    </row>
    <row r="10" spans="3:71" ht="15.6" customHeight="1">
      <c r="C10" s="639"/>
      <c r="D10" s="639"/>
      <c r="E10" s="639"/>
      <c r="F10" s="639"/>
      <c r="G10" s="639"/>
      <c r="H10" s="639"/>
      <c r="I10" s="639"/>
      <c r="J10" s="639"/>
      <c r="K10" s="639"/>
      <c r="L10" s="639"/>
      <c r="M10" s="639"/>
      <c r="N10" s="639"/>
      <c r="O10" s="639"/>
      <c r="P10" s="639"/>
      <c r="Q10" s="639"/>
      <c r="R10" s="639"/>
      <c r="S10" s="639"/>
      <c r="T10" s="639"/>
      <c r="U10" s="578"/>
      <c r="V10" s="579"/>
      <c r="W10" s="579"/>
      <c r="X10" s="579"/>
      <c r="Y10" s="579"/>
      <c r="Z10" s="579"/>
      <c r="AA10" s="579"/>
      <c r="AB10" s="579"/>
      <c r="AC10" s="579"/>
      <c r="AD10" s="579"/>
      <c r="AE10" s="579"/>
      <c r="AF10" s="579"/>
      <c r="AG10" s="579"/>
      <c r="AH10" s="579"/>
      <c r="AI10" s="579"/>
      <c r="AJ10" s="579"/>
      <c r="AK10" s="579"/>
      <c r="AL10" s="579"/>
      <c r="AM10" s="579"/>
      <c r="AN10" s="580"/>
      <c r="AO10" s="578"/>
      <c r="AP10" s="579"/>
      <c r="AQ10" s="579"/>
      <c r="AR10" s="579"/>
      <c r="AS10" s="579"/>
      <c r="AT10" s="579"/>
      <c r="AU10" s="579"/>
      <c r="AV10" s="579"/>
      <c r="AW10" s="579"/>
      <c r="AX10" s="579"/>
      <c r="AY10" s="579"/>
      <c r="AZ10" s="579"/>
      <c r="BA10" s="579"/>
      <c r="BB10" s="579"/>
      <c r="BC10" s="579"/>
      <c r="BD10" s="579"/>
      <c r="BE10" s="579"/>
      <c r="BF10" s="580"/>
      <c r="BG10" s="583"/>
      <c r="BH10" s="583"/>
      <c r="BI10" s="583"/>
      <c r="BJ10" s="583"/>
      <c r="BK10" s="583"/>
      <c r="BL10" s="583"/>
      <c r="BM10" s="583"/>
      <c r="BN10" s="583"/>
      <c r="BO10" s="583"/>
      <c r="BP10" s="583"/>
      <c r="BQ10" s="583"/>
      <c r="BR10" s="236"/>
    </row>
    <row r="11" spans="3:71" ht="15.6" customHeight="1">
      <c r="C11" s="584" t="s">
        <v>7331</v>
      </c>
      <c r="D11" s="639"/>
      <c r="E11" s="639"/>
      <c r="F11" s="639"/>
      <c r="G11" s="639"/>
      <c r="H11" s="639"/>
      <c r="I11" s="639"/>
      <c r="J11" s="639"/>
      <c r="K11" s="639"/>
      <c r="L11" s="639"/>
      <c r="M11" s="639"/>
      <c r="N11" s="639"/>
      <c r="O11" s="639"/>
      <c r="P11" s="639"/>
      <c r="Q11" s="639"/>
      <c r="R11" s="639"/>
      <c r="S11" s="639"/>
      <c r="T11" s="639"/>
      <c r="U11" s="588" t="s">
        <v>7330</v>
      </c>
      <c r="V11" s="586"/>
      <c r="W11" s="586"/>
      <c r="X11" s="586"/>
      <c r="Y11" s="586"/>
      <c r="Z11" s="586"/>
      <c r="AA11" s="586"/>
      <c r="AB11" s="586"/>
      <c r="AC11" s="586"/>
      <c r="AD11" s="586"/>
      <c r="AE11" s="586"/>
      <c r="AF11" s="586"/>
      <c r="AG11" s="586"/>
      <c r="AH11" s="586"/>
      <c r="AI11" s="586"/>
      <c r="AJ11" s="586"/>
      <c r="AK11" s="586"/>
      <c r="AL11" s="586"/>
      <c r="AM11" s="586"/>
      <c r="AN11" s="587"/>
      <c r="AO11" s="588" t="s">
        <v>7332</v>
      </c>
      <c r="AP11" s="586"/>
      <c r="AQ11" s="586"/>
      <c r="AR11" s="586"/>
      <c r="AS11" s="586"/>
      <c r="AT11" s="586"/>
      <c r="AU11" s="586"/>
      <c r="AV11" s="586"/>
      <c r="AW11" s="586"/>
      <c r="AX11" s="586"/>
      <c r="AY11" s="586"/>
      <c r="AZ11" s="586"/>
      <c r="BA11" s="586"/>
      <c r="BB11" s="586"/>
      <c r="BC11" s="586"/>
      <c r="BD11" s="586"/>
      <c r="BE11" s="586"/>
      <c r="BF11" s="587"/>
      <c r="BG11" s="584" t="str">
        <f>IF(COUNTIF(回答表!F20,"*")&gt;0,回答表!F20,"")</f>
        <v/>
      </c>
      <c r="BH11" s="583"/>
      <c r="BI11" s="583"/>
      <c r="BJ11" s="583"/>
      <c r="BK11" s="583"/>
      <c r="BL11" s="583"/>
      <c r="BM11" s="583"/>
      <c r="BN11" s="583"/>
      <c r="BO11" s="583"/>
      <c r="BP11" s="583"/>
      <c r="BQ11" s="583"/>
      <c r="BR11" s="234"/>
    </row>
    <row r="12" spans="3:71" ht="15.6" customHeight="1">
      <c r="C12" s="639"/>
      <c r="D12" s="639"/>
      <c r="E12" s="639"/>
      <c r="F12" s="639"/>
      <c r="G12" s="639"/>
      <c r="H12" s="639"/>
      <c r="I12" s="639"/>
      <c r="J12" s="639"/>
      <c r="K12" s="639"/>
      <c r="L12" s="639"/>
      <c r="M12" s="639"/>
      <c r="N12" s="639"/>
      <c r="O12" s="639"/>
      <c r="P12" s="639"/>
      <c r="Q12" s="639"/>
      <c r="R12" s="639"/>
      <c r="S12" s="639"/>
      <c r="T12" s="639"/>
      <c r="U12" s="577"/>
      <c r="V12" s="575"/>
      <c r="W12" s="575"/>
      <c r="X12" s="575"/>
      <c r="Y12" s="575"/>
      <c r="Z12" s="575"/>
      <c r="AA12" s="575"/>
      <c r="AB12" s="575"/>
      <c r="AC12" s="575"/>
      <c r="AD12" s="575"/>
      <c r="AE12" s="575"/>
      <c r="AF12" s="575"/>
      <c r="AG12" s="575"/>
      <c r="AH12" s="575"/>
      <c r="AI12" s="575"/>
      <c r="AJ12" s="575"/>
      <c r="AK12" s="575"/>
      <c r="AL12" s="575"/>
      <c r="AM12" s="575"/>
      <c r="AN12" s="576"/>
      <c r="AO12" s="577"/>
      <c r="AP12" s="575"/>
      <c r="AQ12" s="575"/>
      <c r="AR12" s="575"/>
      <c r="AS12" s="575"/>
      <c r="AT12" s="575"/>
      <c r="AU12" s="575"/>
      <c r="AV12" s="575"/>
      <c r="AW12" s="575"/>
      <c r="AX12" s="575"/>
      <c r="AY12" s="575"/>
      <c r="AZ12" s="575"/>
      <c r="BA12" s="575"/>
      <c r="BB12" s="575"/>
      <c r="BC12" s="575"/>
      <c r="BD12" s="575"/>
      <c r="BE12" s="575"/>
      <c r="BF12" s="576"/>
      <c r="BG12" s="583"/>
      <c r="BH12" s="583"/>
      <c r="BI12" s="583"/>
      <c r="BJ12" s="583"/>
      <c r="BK12" s="583"/>
      <c r="BL12" s="583"/>
      <c r="BM12" s="583"/>
      <c r="BN12" s="583"/>
      <c r="BO12" s="583"/>
      <c r="BP12" s="583"/>
      <c r="BQ12" s="583"/>
      <c r="BR12" s="234"/>
    </row>
    <row r="13" spans="3:71" ht="15.6" customHeight="1">
      <c r="C13" s="639"/>
      <c r="D13" s="639"/>
      <c r="E13" s="639"/>
      <c r="F13" s="639"/>
      <c r="G13" s="639"/>
      <c r="H13" s="639"/>
      <c r="I13" s="639"/>
      <c r="J13" s="639"/>
      <c r="K13" s="639"/>
      <c r="L13" s="639"/>
      <c r="M13" s="639"/>
      <c r="N13" s="639"/>
      <c r="O13" s="639"/>
      <c r="P13" s="639"/>
      <c r="Q13" s="639"/>
      <c r="R13" s="639"/>
      <c r="S13" s="639"/>
      <c r="T13" s="639"/>
      <c r="U13" s="578"/>
      <c r="V13" s="579"/>
      <c r="W13" s="579"/>
      <c r="X13" s="579"/>
      <c r="Y13" s="579"/>
      <c r="Z13" s="579"/>
      <c r="AA13" s="579"/>
      <c r="AB13" s="579"/>
      <c r="AC13" s="579"/>
      <c r="AD13" s="579"/>
      <c r="AE13" s="579"/>
      <c r="AF13" s="579"/>
      <c r="AG13" s="579"/>
      <c r="AH13" s="579"/>
      <c r="AI13" s="579"/>
      <c r="AJ13" s="579"/>
      <c r="AK13" s="579"/>
      <c r="AL13" s="579"/>
      <c r="AM13" s="579"/>
      <c r="AN13" s="580"/>
      <c r="AO13" s="578"/>
      <c r="AP13" s="579"/>
      <c r="AQ13" s="579"/>
      <c r="AR13" s="579"/>
      <c r="AS13" s="579"/>
      <c r="AT13" s="579"/>
      <c r="AU13" s="579"/>
      <c r="AV13" s="579"/>
      <c r="AW13" s="579"/>
      <c r="AX13" s="579"/>
      <c r="AY13" s="579"/>
      <c r="AZ13" s="579"/>
      <c r="BA13" s="579"/>
      <c r="BB13" s="579"/>
      <c r="BC13" s="579"/>
      <c r="BD13" s="579"/>
      <c r="BE13" s="579"/>
      <c r="BF13" s="580"/>
      <c r="BG13" s="583"/>
      <c r="BH13" s="583"/>
      <c r="BI13" s="583"/>
      <c r="BJ13" s="583"/>
      <c r="BK13" s="583"/>
      <c r="BL13" s="583"/>
      <c r="BM13" s="583"/>
      <c r="BN13" s="583"/>
      <c r="BO13" s="583"/>
      <c r="BP13" s="583"/>
      <c r="BQ13" s="583"/>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84"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84" ht="15.6" customHeight="1">
      <c r="C18" s="242"/>
      <c r="D18" s="650" t="s">
        <v>113</v>
      </c>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2"/>
      <c r="BA18" s="243"/>
      <c r="BB18" s="243"/>
      <c r="BC18" s="243"/>
      <c r="BD18" s="243"/>
      <c r="BE18" s="243"/>
      <c r="BF18" s="243"/>
      <c r="BG18" s="243"/>
      <c r="BH18" s="243"/>
      <c r="BI18" s="243"/>
      <c r="BJ18" s="243"/>
      <c r="BK18" s="243"/>
      <c r="BL18" s="244"/>
      <c r="BS18" s="241"/>
    </row>
    <row r="19" spans="3:84" ht="15.6" customHeight="1">
      <c r="C19" s="242"/>
      <c r="D19" s="653"/>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4"/>
      <c r="AZ19" s="655"/>
      <c r="BA19" s="243"/>
      <c r="BB19" s="243"/>
      <c r="BC19" s="243"/>
      <c r="BD19" s="243"/>
      <c r="BE19" s="243"/>
      <c r="BF19" s="243"/>
      <c r="BG19" s="243"/>
      <c r="BH19" s="243"/>
      <c r="BI19" s="243"/>
      <c r="BJ19" s="243"/>
      <c r="BK19" s="243"/>
      <c r="BL19" s="244"/>
      <c r="BS19" s="241"/>
    </row>
    <row r="20" spans="3:84" ht="13.35" customHeight="1">
      <c r="C20" s="242"/>
      <c r="D20" s="656" t="s">
        <v>17</v>
      </c>
      <c r="E20" s="657"/>
      <c r="F20" s="657"/>
      <c r="G20" s="657"/>
      <c r="H20" s="657"/>
      <c r="I20" s="657"/>
      <c r="J20" s="658"/>
      <c r="K20" s="656" t="s">
        <v>19</v>
      </c>
      <c r="L20" s="657"/>
      <c r="M20" s="657"/>
      <c r="N20" s="657"/>
      <c r="O20" s="657"/>
      <c r="P20" s="657"/>
      <c r="Q20" s="658"/>
      <c r="R20" s="656" t="s">
        <v>34</v>
      </c>
      <c r="S20" s="657"/>
      <c r="T20" s="657"/>
      <c r="U20" s="657"/>
      <c r="V20" s="657"/>
      <c r="W20" s="657"/>
      <c r="X20" s="658"/>
      <c r="Y20" s="671" t="s">
        <v>6795</v>
      </c>
      <c r="Z20" s="671"/>
      <c r="AA20" s="671"/>
      <c r="AB20" s="671"/>
      <c r="AC20" s="671"/>
      <c r="AD20" s="671"/>
      <c r="AE20" s="671"/>
      <c r="AF20" s="665" t="s">
        <v>40</v>
      </c>
      <c r="AG20" s="665"/>
      <c r="AH20" s="665"/>
      <c r="AI20" s="665"/>
      <c r="AJ20" s="665"/>
      <c r="AK20" s="665"/>
      <c r="AL20" s="665"/>
      <c r="AM20" s="665"/>
      <c r="AN20" s="665"/>
      <c r="AO20" s="665"/>
      <c r="AP20" s="665"/>
      <c r="AQ20" s="665"/>
      <c r="AR20" s="665"/>
      <c r="AS20" s="665"/>
      <c r="AT20" s="665"/>
      <c r="AU20" s="665"/>
      <c r="AV20" s="665"/>
      <c r="AW20" s="665"/>
      <c r="AX20" s="665"/>
      <c r="AY20" s="665"/>
      <c r="AZ20" s="666"/>
      <c r="BA20" s="245"/>
      <c r="BB20" s="640" t="s">
        <v>31</v>
      </c>
      <c r="BC20" s="641"/>
      <c r="BD20" s="641"/>
      <c r="BE20" s="641"/>
      <c r="BF20" s="641"/>
      <c r="BG20" s="641"/>
      <c r="BH20" s="641"/>
      <c r="BI20" s="641"/>
      <c r="BJ20" s="642"/>
      <c r="BK20" s="643"/>
      <c r="BL20" s="244"/>
      <c r="BS20" s="246"/>
    </row>
    <row r="21" spans="3:84" ht="13.35" customHeight="1">
      <c r="C21" s="242"/>
      <c r="D21" s="659"/>
      <c r="E21" s="660"/>
      <c r="F21" s="660"/>
      <c r="G21" s="660"/>
      <c r="H21" s="660"/>
      <c r="I21" s="660"/>
      <c r="J21" s="661"/>
      <c r="K21" s="659"/>
      <c r="L21" s="660"/>
      <c r="M21" s="660"/>
      <c r="N21" s="660"/>
      <c r="O21" s="660"/>
      <c r="P21" s="660"/>
      <c r="Q21" s="661"/>
      <c r="R21" s="659"/>
      <c r="S21" s="660"/>
      <c r="T21" s="660"/>
      <c r="U21" s="660"/>
      <c r="V21" s="660"/>
      <c r="W21" s="660"/>
      <c r="X21" s="661"/>
      <c r="Y21" s="671"/>
      <c r="Z21" s="671"/>
      <c r="AA21" s="671"/>
      <c r="AB21" s="671"/>
      <c r="AC21" s="671"/>
      <c r="AD21" s="671"/>
      <c r="AE21" s="671"/>
      <c r="AF21" s="667"/>
      <c r="AG21" s="667"/>
      <c r="AH21" s="667"/>
      <c r="AI21" s="667"/>
      <c r="AJ21" s="667"/>
      <c r="AK21" s="667"/>
      <c r="AL21" s="667"/>
      <c r="AM21" s="667"/>
      <c r="AN21" s="667"/>
      <c r="AO21" s="667"/>
      <c r="AP21" s="667"/>
      <c r="AQ21" s="667"/>
      <c r="AR21" s="667"/>
      <c r="AS21" s="667"/>
      <c r="AT21" s="667"/>
      <c r="AU21" s="667"/>
      <c r="AV21" s="667"/>
      <c r="AW21" s="667"/>
      <c r="AX21" s="667"/>
      <c r="AY21" s="667"/>
      <c r="AZ21" s="668"/>
      <c r="BA21" s="245"/>
      <c r="BB21" s="644"/>
      <c r="BC21" s="645"/>
      <c r="BD21" s="645"/>
      <c r="BE21" s="645"/>
      <c r="BF21" s="645"/>
      <c r="BG21" s="645"/>
      <c r="BH21" s="645"/>
      <c r="BI21" s="645"/>
      <c r="BJ21" s="337"/>
      <c r="BK21" s="407"/>
      <c r="BL21" s="244"/>
      <c r="BS21" s="246"/>
    </row>
    <row r="22" spans="3:84" ht="13.35" customHeight="1">
      <c r="C22" s="242"/>
      <c r="D22" s="659"/>
      <c r="E22" s="660"/>
      <c r="F22" s="660"/>
      <c r="G22" s="660"/>
      <c r="H22" s="660"/>
      <c r="I22" s="660"/>
      <c r="J22" s="661"/>
      <c r="K22" s="659"/>
      <c r="L22" s="660"/>
      <c r="M22" s="660"/>
      <c r="N22" s="660"/>
      <c r="O22" s="660"/>
      <c r="P22" s="660"/>
      <c r="Q22" s="661"/>
      <c r="R22" s="659"/>
      <c r="S22" s="660"/>
      <c r="T22" s="660"/>
      <c r="U22" s="660"/>
      <c r="V22" s="660"/>
      <c r="W22" s="660"/>
      <c r="X22" s="661"/>
      <c r="Y22" s="671"/>
      <c r="Z22" s="671"/>
      <c r="AA22" s="671"/>
      <c r="AB22" s="671"/>
      <c r="AC22" s="671"/>
      <c r="AD22" s="671"/>
      <c r="AE22" s="671"/>
      <c r="AF22" s="669"/>
      <c r="AG22" s="669"/>
      <c r="AH22" s="669"/>
      <c r="AI22" s="669"/>
      <c r="AJ22" s="669"/>
      <c r="AK22" s="669"/>
      <c r="AL22" s="669"/>
      <c r="AM22" s="669"/>
      <c r="AN22" s="669"/>
      <c r="AO22" s="669"/>
      <c r="AP22" s="669"/>
      <c r="AQ22" s="669"/>
      <c r="AR22" s="669"/>
      <c r="AS22" s="669"/>
      <c r="AT22" s="669"/>
      <c r="AU22" s="669"/>
      <c r="AV22" s="669"/>
      <c r="AW22" s="669"/>
      <c r="AX22" s="669"/>
      <c r="AY22" s="669"/>
      <c r="AZ22" s="670"/>
      <c r="BA22" s="247"/>
      <c r="BB22" s="644"/>
      <c r="BC22" s="645"/>
      <c r="BD22" s="645"/>
      <c r="BE22" s="645"/>
      <c r="BF22" s="645"/>
      <c r="BG22" s="645"/>
      <c r="BH22" s="645"/>
      <c r="BI22" s="645"/>
      <c r="BJ22" s="337"/>
      <c r="BK22" s="407"/>
      <c r="BL22" s="244"/>
      <c r="BS22" s="246"/>
    </row>
    <row r="23" spans="3:84" ht="31.35" customHeight="1">
      <c r="C23" s="242"/>
      <c r="D23" s="662"/>
      <c r="E23" s="663"/>
      <c r="F23" s="663"/>
      <c r="G23" s="663"/>
      <c r="H23" s="663"/>
      <c r="I23" s="663"/>
      <c r="J23" s="664"/>
      <c r="K23" s="662"/>
      <c r="L23" s="663"/>
      <c r="M23" s="663"/>
      <c r="N23" s="663"/>
      <c r="O23" s="663"/>
      <c r="P23" s="663"/>
      <c r="Q23" s="664"/>
      <c r="R23" s="662"/>
      <c r="S23" s="663"/>
      <c r="T23" s="663"/>
      <c r="U23" s="663"/>
      <c r="V23" s="663"/>
      <c r="W23" s="663"/>
      <c r="X23" s="664"/>
      <c r="Y23" s="671"/>
      <c r="Z23" s="671"/>
      <c r="AA23" s="671"/>
      <c r="AB23" s="671"/>
      <c r="AC23" s="671"/>
      <c r="AD23" s="671"/>
      <c r="AE23" s="671"/>
      <c r="AF23" s="597" t="s">
        <v>6794</v>
      </c>
      <c r="AG23" s="597"/>
      <c r="AH23" s="597"/>
      <c r="AI23" s="597"/>
      <c r="AJ23" s="597"/>
      <c r="AK23" s="597"/>
      <c r="AL23" s="598"/>
      <c r="AM23" s="596" t="s">
        <v>6793</v>
      </c>
      <c r="AN23" s="597"/>
      <c r="AO23" s="597"/>
      <c r="AP23" s="597"/>
      <c r="AQ23" s="597"/>
      <c r="AR23" s="597"/>
      <c r="AS23" s="598"/>
      <c r="AT23" s="596" t="s">
        <v>6792</v>
      </c>
      <c r="AU23" s="597"/>
      <c r="AV23" s="597"/>
      <c r="AW23" s="597"/>
      <c r="AX23" s="597"/>
      <c r="AY23" s="597"/>
      <c r="AZ23" s="598"/>
      <c r="BA23" s="247"/>
      <c r="BB23" s="646"/>
      <c r="BC23" s="647"/>
      <c r="BD23" s="647"/>
      <c r="BE23" s="647"/>
      <c r="BF23" s="647"/>
      <c r="BG23" s="647"/>
      <c r="BH23" s="647"/>
      <c r="BI23" s="647"/>
      <c r="BJ23" s="648"/>
      <c r="BK23" s="649"/>
      <c r="BL23" s="244"/>
      <c r="BS23" s="246"/>
    </row>
    <row r="24" spans="3:84" ht="15.6" customHeight="1">
      <c r="C24" s="242"/>
      <c r="D24" s="556" t="str">
        <f>IF(回答表!R49="●","●","")</f>
        <v/>
      </c>
      <c r="E24" s="557"/>
      <c r="F24" s="557"/>
      <c r="G24" s="557"/>
      <c r="H24" s="557"/>
      <c r="I24" s="557"/>
      <c r="J24" s="558"/>
      <c r="K24" s="556" t="str">
        <f>IF(回答表!R50="●","●","")</f>
        <v/>
      </c>
      <c r="L24" s="557"/>
      <c r="M24" s="557"/>
      <c r="N24" s="557"/>
      <c r="O24" s="557"/>
      <c r="P24" s="557"/>
      <c r="Q24" s="558"/>
      <c r="R24" s="556" t="str">
        <f>IF(回答表!R51="●","●","")</f>
        <v/>
      </c>
      <c r="S24" s="557"/>
      <c r="T24" s="557"/>
      <c r="U24" s="557"/>
      <c r="V24" s="557"/>
      <c r="W24" s="557"/>
      <c r="X24" s="558"/>
      <c r="Y24" s="556" t="str">
        <f>IF(回答表!R52="●","●","")</f>
        <v/>
      </c>
      <c r="Z24" s="557"/>
      <c r="AA24" s="557"/>
      <c r="AB24" s="557"/>
      <c r="AC24" s="557"/>
      <c r="AD24" s="557"/>
      <c r="AE24" s="558"/>
      <c r="AF24" s="553" t="str">
        <f>IF(回答表!R53="●","●","")</f>
        <v/>
      </c>
      <c r="AG24" s="554"/>
      <c r="AH24" s="554"/>
      <c r="AI24" s="554"/>
      <c r="AJ24" s="554"/>
      <c r="AK24" s="554"/>
      <c r="AL24" s="555"/>
      <c r="AM24" s="553" t="str">
        <f>IF(回答表!R54="●","●","")</f>
        <v/>
      </c>
      <c r="AN24" s="554"/>
      <c r="AO24" s="554"/>
      <c r="AP24" s="554"/>
      <c r="AQ24" s="554"/>
      <c r="AR24" s="554"/>
      <c r="AS24" s="555"/>
      <c r="AT24" s="553" t="str">
        <f>IF(回答表!R55="●","●","")</f>
        <v/>
      </c>
      <c r="AU24" s="554"/>
      <c r="AV24" s="554"/>
      <c r="AW24" s="554"/>
      <c r="AX24" s="554"/>
      <c r="AY24" s="554"/>
      <c r="AZ24" s="555"/>
      <c r="BA24" s="247"/>
      <c r="BB24" s="553" t="str">
        <f>IF(回答表!R56="●","●","")</f>
        <v>●</v>
      </c>
      <c r="BC24" s="554"/>
      <c r="BD24" s="554"/>
      <c r="BE24" s="554"/>
      <c r="BF24" s="554"/>
      <c r="BG24" s="554"/>
      <c r="BH24" s="554"/>
      <c r="BI24" s="554"/>
      <c r="BJ24" s="642"/>
      <c r="BK24" s="643"/>
      <c r="BL24" s="244"/>
      <c r="BS24" s="246"/>
    </row>
    <row r="25" spans="3:84" ht="15.6" customHeight="1">
      <c r="C25" s="242"/>
      <c r="D25" s="556"/>
      <c r="E25" s="557"/>
      <c r="F25" s="557"/>
      <c r="G25" s="557"/>
      <c r="H25" s="557"/>
      <c r="I25" s="557"/>
      <c r="J25" s="558"/>
      <c r="K25" s="556"/>
      <c r="L25" s="557"/>
      <c r="M25" s="557"/>
      <c r="N25" s="557"/>
      <c r="O25" s="557"/>
      <c r="P25" s="557"/>
      <c r="Q25" s="558"/>
      <c r="R25" s="556"/>
      <c r="S25" s="557"/>
      <c r="T25" s="557"/>
      <c r="U25" s="557"/>
      <c r="V25" s="557"/>
      <c r="W25" s="557"/>
      <c r="X25" s="558"/>
      <c r="Y25" s="556"/>
      <c r="Z25" s="557"/>
      <c r="AA25" s="557"/>
      <c r="AB25" s="557"/>
      <c r="AC25" s="557"/>
      <c r="AD25" s="557"/>
      <c r="AE25" s="558"/>
      <c r="AF25" s="556"/>
      <c r="AG25" s="557"/>
      <c r="AH25" s="557"/>
      <c r="AI25" s="557"/>
      <c r="AJ25" s="557"/>
      <c r="AK25" s="557"/>
      <c r="AL25" s="558"/>
      <c r="AM25" s="556"/>
      <c r="AN25" s="557"/>
      <c r="AO25" s="557"/>
      <c r="AP25" s="557"/>
      <c r="AQ25" s="557"/>
      <c r="AR25" s="557"/>
      <c r="AS25" s="558"/>
      <c r="AT25" s="556"/>
      <c r="AU25" s="557"/>
      <c r="AV25" s="557"/>
      <c r="AW25" s="557"/>
      <c r="AX25" s="557"/>
      <c r="AY25" s="557"/>
      <c r="AZ25" s="558"/>
      <c r="BA25" s="248"/>
      <c r="BB25" s="556"/>
      <c r="BC25" s="557"/>
      <c r="BD25" s="557"/>
      <c r="BE25" s="557"/>
      <c r="BF25" s="557"/>
      <c r="BG25" s="557"/>
      <c r="BH25" s="557"/>
      <c r="BI25" s="557"/>
      <c r="BJ25" s="337"/>
      <c r="BK25" s="407"/>
      <c r="BL25" s="244"/>
      <c r="BS25" s="246"/>
    </row>
    <row r="26" spans="3:84" ht="15.6" customHeight="1">
      <c r="C26" s="242"/>
      <c r="D26" s="559"/>
      <c r="E26" s="560"/>
      <c r="F26" s="560"/>
      <c r="G26" s="560"/>
      <c r="H26" s="560"/>
      <c r="I26" s="560"/>
      <c r="J26" s="561"/>
      <c r="K26" s="559"/>
      <c r="L26" s="560"/>
      <c r="M26" s="560"/>
      <c r="N26" s="560"/>
      <c r="O26" s="560"/>
      <c r="P26" s="560"/>
      <c r="Q26" s="561"/>
      <c r="R26" s="559"/>
      <c r="S26" s="560"/>
      <c r="T26" s="560"/>
      <c r="U26" s="560"/>
      <c r="V26" s="560"/>
      <c r="W26" s="560"/>
      <c r="X26" s="561"/>
      <c r="Y26" s="559"/>
      <c r="Z26" s="560"/>
      <c r="AA26" s="560"/>
      <c r="AB26" s="560"/>
      <c r="AC26" s="560"/>
      <c r="AD26" s="560"/>
      <c r="AE26" s="561"/>
      <c r="AF26" s="559"/>
      <c r="AG26" s="560"/>
      <c r="AH26" s="560"/>
      <c r="AI26" s="560"/>
      <c r="AJ26" s="560"/>
      <c r="AK26" s="560"/>
      <c r="AL26" s="561"/>
      <c r="AM26" s="559"/>
      <c r="AN26" s="560"/>
      <c r="AO26" s="560"/>
      <c r="AP26" s="560"/>
      <c r="AQ26" s="560"/>
      <c r="AR26" s="560"/>
      <c r="AS26" s="561"/>
      <c r="AT26" s="559"/>
      <c r="AU26" s="560"/>
      <c r="AV26" s="560"/>
      <c r="AW26" s="560"/>
      <c r="AX26" s="560"/>
      <c r="AY26" s="560"/>
      <c r="AZ26" s="561"/>
      <c r="BA26" s="248"/>
      <c r="BB26" s="559"/>
      <c r="BC26" s="560"/>
      <c r="BD26" s="560"/>
      <c r="BE26" s="560"/>
      <c r="BF26" s="560"/>
      <c r="BG26" s="560"/>
      <c r="BH26" s="560"/>
      <c r="BI26" s="560"/>
      <c r="BJ26" s="648"/>
      <c r="BK26" s="649"/>
      <c r="BL26" s="244"/>
      <c r="BS26" s="246"/>
    </row>
    <row r="27" spans="3:84"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84" ht="15.6" hidden="1" customHeight="1">
      <c r="BS28" s="22"/>
    </row>
    <row r="29" spans="3:84" ht="15.6" hidden="1" customHeight="1">
      <c r="BS29" s="253"/>
    </row>
    <row r="30" spans="3:84" ht="15.6" hidden="1" customHeight="1">
      <c r="D30" s="237"/>
      <c r="E30" s="237"/>
      <c r="F30" s="237"/>
      <c r="G30" s="237"/>
      <c r="H30" s="237"/>
      <c r="I30" s="237"/>
      <c r="J30" s="237"/>
      <c r="K30" s="237"/>
      <c r="L30" s="237"/>
      <c r="M30" s="237"/>
      <c r="N30" s="237"/>
      <c r="O30" s="237"/>
      <c r="P30" s="237"/>
      <c r="Q30" s="237"/>
      <c r="R30" s="237"/>
      <c r="S30" s="237"/>
      <c r="T30" s="237"/>
      <c r="U30" s="237"/>
      <c r="V30" s="237"/>
      <c r="W30" s="237"/>
      <c r="BS30" s="22"/>
    </row>
    <row r="31" spans="3:84" ht="15.6" hidden="1" customHeight="1">
      <c r="C31" s="254"/>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581"/>
      <c r="AS31" s="581"/>
      <c r="AT31" s="581"/>
      <c r="AU31" s="581"/>
      <c r="AV31" s="581"/>
      <c r="AW31" s="581"/>
      <c r="AX31" s="581"/>
      <c r="AY31" s="581"/>
      <c r="AZ31" s="581"/>
      <c r="BA31" s="581"/>
      <c r="BB31" s="581"/>
      <c r="BC31" s="256"/>
      <c r="BD31" s="257"/>
      <c r="BE31" s="257"/>
      <c r="BF31" s="257"/>
      <c r="BG31" s="257"/>
      <c r="BH31" s="257"/>
      <c r="BI31" s="257"/>
      <c r="BJ31" s="257"/>
      <c r="BK31" s="257"/>
      <c r="BL31" s="257"/>
      <c r="BM31" s="257"/>
      <c r="BN31" s="257"/>
      <c r="BO31" s="257"/>
      <c r="BP31" s="257"/>
      <c r="BQ31" s="257"/>
      <c r="BR31" s="258"/>
      <c r="BS31" s="22"/>
      <c r="CF31" s="259"/>
    </row>
    <row r="32" spans="3:84" ht="15.6" hidden="1" customHeight="1">
      <c r="C32" s="260"/>
      <c r="D32" s="503" t="s">
        <v>20</v>
      </c>
      <c r="E32" s="504"/>
      <c r="F32" s="504"/>
      <c r="G32" s="504"/>
      <c r="H32" s="504"/>
      <c r="I32" s="504"/>
      <c r="J32" s="504"/>
      <c r="K32" s="504"/>
      <c r="L32" s="504"/>
      <c r="M32" s="504"/>
      <c r="N32" s="504"/>
      <c r="O32" s="504"/>
      <c r="P32" s="504"/>
      <c r="Q32" s="505"/>
      <c r="R32" s="606" t="s">
        <v>17</v>
      </c>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8"/>
      <c r="BC32" s="261"/>
      <c r="BD32" s="262"/>
      <c r="BE32" s="262"/>
      <c r="BF32" s="262"/>
      <c r="BG32" s="262"/>
      <c r="BH32" s="262"/>
      <c r="BI32" s="262"/>
      <c r="BJ32" s="262"/>
      <c r="BK32" s="262"/>
      <c r="BL32" s="262"/>
      <c r="BM32" s="262"/>
      <c r="BN32" s="263"/>
      <c r="BO32" s="263"/>
      <c r="BP32" s="263"/>
      <c r="BQ32" s="264"/>
      <c r="BR32" s="265"/>
      <c r="BS32" s="22"/>
    </row>
    <row r="33" spans="1:71" ht="15.6" hidden="1" customHeight="1">
      <c r="C33" s="260"/>
      <c r="D33" s="506"/>
      <c r="E33" s="507"/>
      <c r="F33" s="507"/>
      <c r="G33" s="507"/>
      <c r="H33" s="507"/>
      <c r="I33" s="507"/>
      <c r="J33" s="507"/>
      <c r="K33" s="507"/>
      <c r="L33" s="507"/>
      <c r="M33" s="507"/>
      <c r="N33" s="507"/>
      <c r="O33" s="507"/>
      <c r="P33" s="507"/>
      <c r="Q33" s="508"/>
      <c r="R33" s="612"/>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4"/>
      <c r="BC33" s="261"/>
      <c r="BD33" s="262"/>
      <c r="BE33" s="262"/>
      <c r="BF33" s="262"/>
      <c r="BG33" s="262"/>
      <c r="BH33" s="262"/>
      <c r="BI33" s="262"/>
      <c r="BJ33" s="262"/>
      <c r="BK33" s="262"/>
      <c r="BL33" s="262"/>
      <c r="BM33" s="262"/>
      <c r="BN33" s="263"/>
      <c r="BO33" s="263"/>
      <c r="BP33" s="263"/>
      <c r="BQ33" s="264"/>
      <c r="BR33" s="265"/>
      <c r="BS33" s="22"/>
    </row>
    <row r="34" spans="1:71" ht="15.6" hidden="1" customHeight="1">
      <c r="C34" s="260"/>
      <c r="D34" s="266"/>
      <c r="E34" s="266"/>
      <c r="F34" s="266"/>
      <c r="G34" s="266"/>
      <c r="H34" s="266"/>
      <c r="I34" s="266"/>
      <c r="J34" s="266"/>
      <c r="K34" s="266"/>
      <c r="L34" s="266"/>
      <c r="M34" s="266"/>
      <c r="N34" s="266"/>
      <c r="O34" s="266"/>
      <c r="P34" s="266"/>
      <c r="Q34" s="266"/>
      <c r="R34" s="266"/>
      <c r="S34" s="266"/>
      <c r="T34" s="266"/>
      <c r="U34" s="266"/>
      <c r="V34" s="266"/>
      <c r="W34" s="266"/>
      <c r="X34" s="247"/>
      <c r="Y34" s="247"/>
      <c r="Z34" s="247"/>
      <c r="AA34" s="262"/>
      <c r="AB34" s="267"/>
      <c r="AC34" s="267"/>
      <c r="AD34" s="267"/>
      <c r="AE34" s="267"/>
      <c r="AF34" s="267"/>
      <c r="AG34" s="267"/>
      <c r="AH34" s="267"/>
      <c r="AI34" s="267"/>
      <c r="AJ34" s="267"/>
      <c r="AK34" s="267"/>
      <c r="AL34" s="267"/>
      <c r="AM34" s="267"/>
      <c r="AN34" s="264"/>
      <c r="AO34" s="267"/>
      <c r="AP34" s="268"/>
      <c r="AQ34" s="268"/>
      <c r="AR34" s="269"/>
      <c r="AS34" s="269"/>
      <c r="AT34" s="269"/>
      <c r="AU34" s="269"/>
      <c r="AV34" s="269"/>
      <c r="AW34" s="269"/>
      <c r="AX34" s="269"/>
      <c r="AY34" s="269"/>
      <c r="AZ34" s="269"/>
      <c r="BA34" s="269"/>
      <c r="BB34" s="269"/>
      <c r="BC34" s="261"/>
      <c r="BD34" s="262"/>
      <c r="BE34" s="262"/>
      <c r="BF34" s="262"/>
      <c r="BG34" s="262"/>
      <c r="BH34" s="262"/>
      <c r="BI34" s="262"/>
      <c r="BJ34" s="262"/>
      <c r="BK34" s="262"/>
      <c r="BL34" s="262"/>
      <c r="BM34" s="262"/>
      <c r="BN34" s="263"/>
      <c r="BO34" s="263"/>
      <c r="BP34" s="263"/>
      <c r="BQ34" s="264"/>
      <c r="BR34" s="265"/>
      <c r="BS34" s="22"/>
    </row>
    <row r="35" spans="1:71" ht="18.75" hidden="1">
      <c r="A35" s="22"/>
      <c r="B35" s="22"/>
      <c r="C35" s="260"/>
      <c r="D35" s="266"/>
      <c r="E35" s="266"/>
      <c r="F35" s="266"/>
      <c r="G35" s="266"/>
      <c r="H35" s="266"/>
      <c r="I35" s="266"/>
      <c r="J35" s="266"/>
      <c r="K35" s="266"/>
      <c r="L35" s="266"/>
      <c r="M35" s="266"/>
      <c r="N35" s="266"/>
      <c r="O35" s="266"/>
      <c r="P35" s="266"/>
      <c r="Q35" s="266"/>
      <c r="R35" s="266"/>
      <c r="S35" s="266"/>
      <c r="T35" s="266"/>
      <c r="U35" s="270" t="s">
        <v>41</v>
      </c>
      <c r="V35" s="266"/>
      <c r="W35" s="266"/>
      <c r="X35" s="266"/>
      <c r="Y35" s="266"/>
      <c r="Z35" s="266"/>
      <c r="AA35" s="263"/>
      <c r="AB35" s="271"/>
      <c r="AC35" s="271"/>
      <c r="AD35" s="271"/>
      <c r="AE35" s="271"/>
      <c r="AF35" s="271"/>
      <c r="AG35" s="271"/>
      <c r="AH35" s="271"/>
      <c r="AI35" s="271"/>
      <c r="AJ35" s="271"/>
      <c r="AK35" s="271"/>
      <c r="AL35" s="271"/>
      <c r="AM35" s="270" t="s">
        <v>21</v>
      </c>
      <c r="AN35" s="272"/>
      <c r="AO35" s="271"/>
      <c r="AP35" s="273"/>
      <c r="AQ35" s="273"/>
      <c r="AR35" s="274"/>
      <c r="AS35" s="274"/>
      <c r="AT35" s="274"/>
      <c r="AU35" s="274"/>
      <c r="AV35" s="274"/>
      <c r="AW35" s="274"/>
      <c r="AX35" s="274"/>
      <c r="AY35" s="274"/>
      <c r="AZ35" s="274"/>
      <c r="BA35" s="274"/>
      <c r="BB35" s="274"/>
      <c r="BC35" s="275"/>
      <c r="BD35" s="263"/>
      <c r="BE35" s="263"/>
      <c r="BF35" s="276" t="s">
        <v>22</v>
      </c>
      <c r="BG35" s="263"/>
      <c r="BH35" s="263"/>
      <c r="BI35" s="263"/>
      <c r="BJ35" s="263"/>
      <c r="BK35" s="263"/>
      <c r="BL35" s="263"/>
      <c r="BM35" s="263"/>
      <c r="BN35" s="263"/>
      <c r="BO35" s="263"/>
      <c r="BP35" s="263"/>
      <c r="BQ35" s="264"/>
      <c r="BR35" s="265"/>
      <c r="BS35" s="22"/>
    </row>
    <row r="36" spans="1:71" ht="15.6" hidden="1" customHeight="1">
      <c r="A36" s="22"/>
      <c r="B36" s="22"/>
      <c r="C36" s="260"/>
      <c r="D36" s="606" t="s">
        <v>23</v>
      </c>
      <c r="E36" s="607"/>
      <c r="F36" s="607"/>
      <c r="G36" s="607"/>
      <c r="H36" s="607"/>
      <c r="I36" s="607"/>
      <c r="J36" s="607"/>
      <c r="K36" s="607"/>
      <c r="L36" s="607"/>
      <c r="M36" s="608"/>
      <c r="N36" s="521" t="str">
        <f>IF(回答表!X49="●","●","")</f>
        <v/>
      </c>
      <c r="O36" s="522"/>
      <c r="P36" s="522"/>
      <c r="Q36" s="523"/>
      <c r="R36" s="266"/>
      <c r="S36" s="266"/>
      <c r="T36" s="266"/>
      <c r="U36" s="530" t="str">
        <f>IF(回答表!X49="●",回答表!B67,IF(回答表!AA49="●",回答表!B98,""))</f>
        <v/>
      </c>
      <c r="V36" s="531"/>
      <c r="W36" s="531"/>
      <c r="X36" s="531"/>
      <c r="Y36" s="531"/>
      <c r="Z36" s="531"/>
      <c r="AA36" s="531"/>
      <c r="AB36" s="531"/>
      <c r="AC36" s="531"/>
      <c r="AD36" s="531"/>
      <c r="AE36" s="531"/>
      <c r="AF36" s="531"/>
      <c r="AG36" s="531"/>
      <c r="AH36" s="531"/>
      <c r="AI36" s="531"/>
      <c r="AJ36" s="532"/>
      <c r="AK36" s="277"/>
      <c r="AL36" s="277"/>
      <c r="AM36" s="590" t="s">
        <v>24</v>
      </c>
      <c r="AN36" s="590"/>
      <c r="AO36" s="590"/>
      <c r="AP36" s="590"/>
      <c r="AQ36" s="590"/>
      <c r="AR36" s="590"/>
      <c r="AS36" s="590"/>
      <c r="AT36" s="590"/>
      <c r="AU36" s="590" t="s">
        <v>25</v>
      </c>
      <c r="AV36" s="590"/>
      <c r="AW36" s="590"/>
      <c r="AX36" s="590"/>
      <c r="AY36" s="590"/>
      <c r="AZ36" s="590"/>
      <c r="BA36" s="590"/>
      <c r="BB36" s="590"/>
      <c r="BC36" s="267"/>
      <c r="BD36" s="262"/>
      <c r="BE36" s="262"/>
      <c r="BF36" s="516" t="str">
        <f>IF(回答表!X49="●",回答表!S73,IF(回答表!AA49="●",回答表!S104,""))</f>
        <v/>
      </c>
      <c r="BG36" s="517"/>
      <c r="BH36" s="517"/>
      <c r="BI36" s="517"/>
      <c r="BJ36" s="516"/>
      <c r="BK36" s="517"/>
      <c r="BL36" s="517"/>
      <c r="BM36" s="517"/>
      <c r="BN36" s="516"/>
      <c r="BO36" s="517"/>
      <c r="BP36" s="517"/>
      <c r="BQ36" s="518"/>
      <c r="BR36" s="265"/>
      <c r="BS36" s="22"/>
    </row>
    <row r="37" spans="1:71" ht="15.6" hidden="1" customHeight="1">
      <c r="A37" s="22"/>
      <c r="B37" s="22"/>
      <c r="C37" s="260"/>
      <c r="D37" s="609"/>
      <c r="E37" s="610"/>
      <c r="F37" s="610"/>
      <c r="G37" s="610"/>
      <c r="H37" s="610"/>
      <c r="I37" s="610"/>
      <c r="J37" s="610"/>
      <c r="K37" s="610"/>
      <c r="L37" s="610"/>
      <c r="M37" s="611"/>
      <c r="N37" s="524"/>
      <c r="O37" s="525"/>
      <c r="P37" s="525"/>
      <c r="Q37" s="526"/>
      <c r="R37" s="266"/>
      <c r="S37" s="266"/>
      <c r="T37" s="266"/>
      <c r="U37" s="533"/>
      <c r="V37" s="534"/>
      <c r="W37" s="534"/>
      <c r="X37" s="534"/>
      <c r="Y37" s="534"/>
      <c r="Z37" s="534"/>
      <c r="AA37" s="534"/>
      <c r="AB37" s="534"/>
      <c r="AC37" s="534"/>
      <c r="AD37" s="534"/>
      <c r="AE37" s="534"/>
      <c r="AF37" s="534"/>
      <c r="AG37" s="534"/>
      <c r="AH37" s="534"/>
      <c r="AI37" s="534"/>
      <c r="AJ37" s="535"/>
      <c r="AK37" s="277"/>
      <c r="AL37" s="277"/>
      <c r="AM37" s="590"/>
      <c r="AN37" s="590"/>
      <c r="AO37" s="590"/>
      <c r="AP37" s="590"/>
      <c r="AQ37" s="590"/>
      <c r="AR37" s="590"/>
      <c r="AS37" s="590"/>
      <c r="AT37" s="590"/>
      <c r="AU37" s="590"/>
      <c r="AV37" s="590"/>
      <c r="AW37" s="590"/>
      <c r="AX37" s="590"/>
      <c r="AY37" s="590"/>
      <c r="AZ37" s="590"/>
      <c r="BA37" s="590"/>
      <c r="BB37" s="590"/>
      <c r="BC37" s="267"/>
      <c r="BD37" s="262"/>
      <c r="BE37" s="262"/>
      <c r="BF37" s="509"/>
      <c r="BG37" s="510"/>
      <c r="BH37" s="510"/>
      <c r="BI37" s="510"/>
      <c r="BJ37" s="509"/>
      <c r="BK37" s="510"/>
      <c r="BL37" s="510"/>
      <c r="BM37" s="510"/>
      <c r="BN37" s="509"/>
      <c r="BO37" s="510"/>
      <c r="BP37" s="510"/>
      <c r="BQ37" s="511"/>
      <c r="BR37" s="265"/>
      <c r="BS37" s="22"/>
    </row>
    <row r="38" spans="1:71" ht="15.6" hidden="1" customHeight="1">
      <c r="A38" s="22"/>
      <c r="B38" s="22"/>
      <c r="C38" s="260"/>
      <c r="D38" s="609"/>
      <c r="E38" s="610"/>
      <c r="F38" s="610"/>
      <c r="G38" s="610"/>
      <c r="H38" s="610"/>
      <c r="I38" s="610"/>
      <c r="J38" s="610"/>
      <c r="K38" s="610"/>
      <c r="L38" s="610"/>
      <c r="M38" s="611"/>
      <c r="N38" s="524"/>
      <c r="O38" s="525"/>
      <c r="P38" s="525"/>
      <c r="Q38" s="526"/>
      <c r="R38" s="266"/>
      <c r="S38" s="266"/>
      <c r="T38" s="266"/>
      <c r="U38" s="533"/>
      <c r="V38" s="534"/>
      <c r="W38" s="534"/>
      <c r="X38" s="534"/>
      <c r="Y38" s="534"/>
      <c r="Z38" s="534"/>
      <c r="AA38" s="534"/>
      <c r="AB38" s="534"/>
      <c r="AC38" s="534"/>
      <c r="AD38" s="534"/>
      <c r="AE38" s="534"/>
      <c r="AF38" s="534"/>
      <c r="AG38" s="534"/>
      <c r="AH38" s="534"/>
      <c r="AI38" s="534"/>
      <c r="AJ38" s="535"/>
      <c r="AK38" s="277"/>
      <c r="AL38" s="277"/>
      <c r="AM38" s="553" t="str">
        <f>IF(回答表!X49="●",回答表!G73,IF(回答表!AA49="●",回答表!G104,""))</f>
        <v/>
      </c>
      <c r="AN38" s="554"/>
      <c r="AO38" s="554"/>
      <c r="AP38" s="554"/>
      <c r="AQ38" s="554"/>
      <c r="AR38" s="554"/>
      <c r="AS38" s="554"/>
      <c r="AT38" s="555"/>
      <c r="AU38" s="553" t="str">
        <f>IF(回答表!X49="●",回答表!G74,IF(回答表!AA49="●",回答表!G105,""))</f>
        <v/>
      </c>
      <c r="AV38" s="554"/>
      <c r="AW38" s="554"/>
      <c r="AX38" s="554"/>
      <c r="AY38" s="554"/>
      <c r="AZ38" s="554"/>
      <c r="BA38" s="554"/>
      <c r="BB38" s="555"/>
      <c r="BC38" s="267"/>
      <c r="BD38" s="262"/>
      <c r="BE38" s="262"/>
      <c r="BF38" s="509"/>
      <c r="BG38" s="510"/>
      <c r="BH38" s="510"/>
      <c r="BI38" s="510"/>
      <c r="BJ38" s="509"/>
      <c r="BK38" s="510"/>
      <c r="BL38" s="510"/>
      <c r="BM38" s="510"/>
      <c r="BN38" s="509"/>
      <c r="BO38" s="510"/>
      <c r="BP38" s="510"/>
      <c r="BQ38" s="511"/>
      <c r="BR38" s="265"/>
      <c r="BS38" s="22"/>
    </row>
    <row r="39" spans="1:71" ht="15.6" hidden="1" customHeight="1">
      <c r="A39" s="22"/>
      <c r="B39" s="22"/>
      <c r="C39" s="260"/>
      <c r="D39" s="612"/>
      <c r="E39" s="613"/>
      <c r="F39" s="613"/>
      <c r="G39" s="613"/>
      <c r="H39" s="613"/>
      <c r="I39" s="613"/>
      <c r="J39" s="613"/>
      <c r="K39" s="613"/>
      <c r="L39" s="613"/>
      <c r="M39" s="614"/>
      <c r="N39" s="527"/>
      <c r="O39" s="528"/>
      <c r="P39" s="528"/>
      <c r="Q39" s="529"/>
      <c r="R39" s="266"/>
      <c r="S39" s="266"/>
      <c r="T39" s="266"/>
      <c r="U39" s="533"/>
      <c r="V39" s="534"/>
      <c r="W39" s="534"/>
      <c r="X39" s="534"/>
      <c r="Y39" s="534"/>
      <c r="Z39" s="534"/>
      <c r="AA39" s="534"/>
      <c r="AB39" s="534"/>
      <c r="AC39" s="534"/>
      <c r="AD39" s="534"/>
      <c r="AE39" s="534"/>
      <c r="AF39" s="534"/>
      <c r="AG39" s="534"/>
      <c r="AH39" s="534"/>
      <c r="AI39" s="534"/>
      <c r="AJ39" s="535"/>
      <c r="AK39" s="277"/>
      <c r="AL39" s="277"/>
      <c r="AM39" s="556"/>
      <c r="AN39" s="557"/>
      <c r="AO39" s="557"/>
      <c r="AP39" s="557"/>
      <c r="AQ39" s="557"/>
      <c r="AR39" s="557"/>
      <c r="AS39" s="557"/>
      <c r="AT39" s="558"/>
      <c r="AU39" s="556"/>
      <c r="AV39" s="557"/>
      <c r="AW39" s="557"/>
      <c r="AX39" s="557"/>
      <c r="AY39" s="557"/>
      <c r="AZ39" s="557"/>
      <c r="BA39" s="557"/>
      <c r="BB39" s="558"/>
      <c r="BC39" s="267"/>
      <c r="BD39" s="262"/>
      <c r="BE39" s="262"/>
      <c r="BF39" s="509" t="str">
        <f>IF(回答表!X49="●",回答表!V73,IF(回答表!AA49="●",回答表!V104,""))</f>
        <v/>
      </c>
      <c r="BG39" s="575"/>
      <c r="BH39" s="575"/>
      <c r="BI39" s="576"/>
      <c r="BJ39" s="509" t="str">
        <f>IF(回答表!X49="●",回答表!V74,IF(回答表!AA49="●",回答表!V105,""))</f>
        <v/>
      </c>
      <c r="BK39" s="575"/>
      <c r="BL39" s="575"/>
      <c r="BM39" s="576"/>
      <c r="BN39" s="509" t="str">
        <f>IF(回答表!X49="●",回答表!V75,IF(回答表!AA49="●",回答表!V106,""))</f>
        <v/>
      </c>
      <c r="BO39" s="575"/>
      <c r="BP39" s="575"/>
      <c r="BQ39" s="576"/>
      <c r="BR39" s="265"/>
      <c r="BS39" s="22"/>
    </row>
    <row r="40" spans="1:71" ht="15.6" hidden="1" customHeight="1">
      <c r="A40" s="22"/>
      <c r="B40" s="22"/>
      <c r="C40" s="260"/>
      <c r="D40" s="278"/>
      <c r="E40" s="278"/>
      <c r="F40" s="278"/>
      <c r="G40" s="278"/>
      <c r="H40" s="278"/>
      <c r="I40" s="278"/>
      <c r="J40" s="278"/>
      <c r="K40" s="278"/>
      <c r="L40" s="278"/>
      <c r="M40" s="278"/>
      <c r="N40" s="279"/>
      <c r="O40" s="279"/>
      <c r="P40" s="279"/>
      <c r="Q40" s="279"/>
      <c r="R40" s="280"/>
      <c r="S40" s="280"/>
      <c r="T40" s="280"/>
      <c r="U40" s="533"/>
      <c r="V40" s="534"/>
      <c r="W40" s="534"/>
      <c r="X40" s="534"/>
      <c r="Y40" s="534"/>
      <c r="Z40" s="534"/>
      <c r="AA40" s="534"/>
      <c r="AB40" s="534"/>
      <c r="AC40" s="534"/>
      <c r="AD40" s="534"/>
      <c r="AE40" s="534"/>
      <c r="AF40" s="534"/>
      <c r="AG40" s="534"/>
      <c r="AH40" s="534"/>
      <c r="AI40" s="534"/>
      <c r="AJ40" s="535"/>
      <c r="AK40" s="277"/>
      <c r="AL40" s="277"/>
      <c r="AM40" s="559"/>
      <c r="AN40" s="560"/>
      <c r="AO40" s="560"/>
      <c r="AP40" s="560"/>
      <c r="AQ40" s="560"/>
      <c r="AR40" s="560"/>
      <c r="AS40" s="560"/>
      <c r="AT40" s="561"/>
      <c r="AU40" s="559"/>
      <c r="AV40" s="560"/>
      <c r="AW40" s="560"/>
      <c r="AX40" s="560"/>
      <c r="AY40" s="560"/>
      <c r="AZ40" s="560"/>
      <c r="BA40" s="560"/>
      <c r="BB40" s="561"/>
      <c r="BC40" s="267"/>
      <c r="BD40" s="267"/>
      <c r="BE40" s="267"/>
      <c r="BF40" s="577"/>
      <c r="BG40" s="575"/>
      <c r="BH40" s="575"/>
      <c r="BI40" s="576"/>
      <c r="BJ40" s="577"/>
      <c r="BK40" s="575"/>
      <c r="BL40" s="575"/>
      <c r="BM40" s="576"/>
      <c r="BN40" s="577"/>
      <c r="BO40" s="575"/>
      <c r="BP40" s="575"/>
      <c r="BQ40" s="576"/>
      <c r="BR40" s="265"/>
      <c r="BS40" s="22"/>
    </row>
    <row r="41" spans="1:71" ht="15.6" hidden="1" customHeight="1">
      <c r="A41" s="22"/>
      <c r="B41" s="22"/>
      <c r="C41" s="260"/>
      <c r="D41" s="278"/>
      <c r="E41" s="278"/>
      <c r="F41" s="278"/>
      <c r="G41" s="278"/>
      <c r="H41" s="278"/>
      <c r="I41" s="278"/>
      <c r="J41" s="278"/>
      <c r="K41" s="278"/>
      <c r="L41" s="278"/>
      <c r="M41" s="278"/>
      <c r="N41" s="279"/>
      <c r="O41" s="279"/>
      <c r="P41" s="279"/>
      <c r="Q41" s="279"/>
      <c r="R41" s="280"/>
      <c r="S41" s="280"/>
      <c r="T41" s="280"/>
      <c r="U41" s="533"/>
      <c r="V41" s="534"/>
      <c r="W41" s="534"/>
      <c r="X41" s="534"/>
      <c r="Y41" s="534"/>
      <c r="Z41" s="534"/>
      <c r="AA41" s="534"/>
      <c r="AB41" s="534"/>
      <c r="AC41" s="534"/>
      <c r="AD41" s="534"/>
      <c r="AE41" s="534"/>
      <c r="AF41" s="534"/>
      <c r="AG41" s="534"/>
      <c r="AH41" s="534"/>
      <c r="AI41" s="534"/>
      <c r="AJ41" s="535"/>
      <c r="AK41" s="277"/>
      <c r="AL41" s="277"/>
      <c r="AM41" s="277"/>
      <c r="AN41" s="277"/>
      <c r="AO41" s="277"/>
      <c r="AP41" s="277"/>
      <c r="AQ41" s="277"/>
      <c r="AR41" s="277"/>
      <c r="AS41" s="277"/>
      <c r="AT41" s="277"/>
      <c r="AU41" s="277"/>
      <c r="AV41" s="277"/>
      <c r="AW41" s="277"/>
      <c r="AX41" s="277"/>
      <c r="AY41" s="277"/>
      <c r="AZ41" s="277"/>
      <c r="BA41" s="277"/>
      <c r="BB41" s="277"/>
      <c r="BC41" s="267"/>
      <c r="BD41" s="267"/>
      <c r="BE41" s="267"/>
      <c r="BF41" s="577"/>
      <c r="BG41" s="575"/>
      <c r="BH41" s="575"/>
      <c r="BI41" s="576"/>
      <c r="BJ41" s="577"/>
      <c r="BK41" s="575"/>
      <c r="BL41" s="575"/>
      <c r="BM41" s="576"/>
      <c r="BN41" s="577"/>
      <c r="BO41" s="575"/>
      <c r="BP41" s="575"/>
      <c r="BQ41" s="576"/>
      <c r="BR41" s="265"/>
      <c r="BS41" s="22"/>
    </row>
    <row r="42" spans="1:71" ht="15.6" hidden="1" customHeight="1">
      <c r="A42" s="22"/>
      <c r="B42" s="22"/>
      <c r="C42" s="260"/>
      <c r="D42" s="278"/>
      <c r="E42" s="278"/>
      <c r="F42" s="278"/>
      <c r="G42" s="278"/>
      <c r="H42" s="278"/>
      <c r="I42" s="278"/>
      <c r="J42" s="278"/>
      <c r="K42" s="278"/>
      <c r="L42" s="278"/>
      <c r="M42" s="278"/>
      <c r="N42" s="279"/>
      <c r="O42" s="279"/>
      <c r="P42" s="279"/>
      <c r="Q42" s="279"/>
      <c r="R42" s="280"/>
      <c r="S42" s="280"/>
      <c r="T42" s="280"/>
      <c r="U42" s="533"/>
      <c r="V42" s="534"/>
      <c r="W42" s="534"/>
      <c r="X42" s="534"/>
      <c r="Y42" s="534"/>
      <c r="Z42" s="534"/>
      <c r="AA42" s="534"/>
      <c r="AB42" s="534"/>
      <c r="AC42" s="534"/>
      <c r="AD42" s="534"/>
      <c r="AE42" s="534"/>
      <c r="AF42" s="534"/>
      <c r="AG42" s="534"/>
      <c r="AH42" s="534"/>
      <c r="AI42" s="534"/>
      <c r="AJ42" s="535"/>
      <c r="AK42" s="277"/>
      <c r="AL42" s="277"/>
      <c r="AM42" s="599" t="str">
        <f>IF(回答表!X49="●",回答表!O79,IF(回答表!AA49="●",回答表!O110,""))</f>
        <v/>
      </c>
      <c r="AN42" s="600"/>
      <c r="AO42" s="592" t="s">
        <v>6475</v>
      </c>
      <c r="AP42" s="592"/>
      <c r="AQ42" s="592"/>
      <c r="AR42" s="592"/>
      <c r="AS42" s="592"/>
      <c r="AT42" s="592"/>
      <c r="AU42" s="592"/>
      <c r="AV42" s="592"/>
      <c r="AW42" s="592"/>
      <c r="AX42" s="592"/>
      <c r="AY42" s="592"/>
      <c r="AZ42" s="592"/>
      <c r="BA42" s="592"/>
      <c r="BB42" s="593"/>
      <c r="BC42" s="267"/>
      <c r="BD42" s="267"/>
      <c r="BE42" s="267"/>
      <c r="BF42" s="577"/>
      <c r="BG42" s="575"/>
      <c r="BH42" s="575"/>
      <c r="BI42" s="576"/>
      <c r="BJ42" s="577"/>
      <c r="BK42" s="575"/>
      <c r="BL42" s="575"/>
      <c r="BM42" s="576"/>
      <c r="BN42" s="577"/>
      <c r="BO42" s="575"/>
      <c r="BP42" s="575"/>
      <c r="BQ42" s="576"/>
      <c r="BR42" s="265"/>
      <c r="BS42" s="22"/>
    </row>
    <row r="43" spans="1:71" ht="23.1" hidden="1" customHeight="1">
      <c r="A43" s="22"/>
      <c r="B43" s="22"/>
      <c r="C43" s="260"/>
      <c r="D43" s="278"/>
      <c r="E43" s="278"/>
      <c r="F43" s="278"/>
      <c r="G43" s="278"/>
      <c r="H43" s="278"/>
      <c r="I43" s="278"/>
      <c r="J43" s="278"/>
      <c r="K43" s="278"/>
      <c r="L43" s="278"/>
      <c r="M43" s="278"/>
      <c r="N43" s="279"/>
      <c r="O43" s="279"/>
      <c r="P43" s="279"/>
      <c r="Q43" s="279"/>
      <c r="R43" s="280"/>
      <c r="S43" s="280"/>
      <c r="T43" s="280"/>
      <c r="U43" s="533"/>
      <c r="V43" s="534"/>
      <c r="W43" s="534"/>
      <c r="X43" s="534"/>
      <c r="Y43" s="534"/>
      <c r="Z43" s="534"/>
      <c r="AA43" s="534"/>
      <c r="AB43" s="534"/>
      <c r="AC43" s="534"/>
      <c r="AD43" s="534"/>
      <c r="AE43" s="534"/>
      <c r="AF43" s="534"/>
      <c r="AG43" s="534"/>
      <c r="AH43" s="534"/>
      <c r="AI43" s="534"/>
      <c r="AJ43" s="535"/>
      <c r="AK43" s="277"/>
      <c r="AL43" s="277"/>
      <c r="AM43" s="599" t="str">
        <f>IF(回答表!X49="●",回答表!O80,IF(回答表!AA49="●",回答表!O111,""))</f>
        <v/>
      </c>
      <c r="AN43" s="600"/>
      <c r="AO43" s="594" t="s">
        <v>7318</v>
      </c>
      <c r="AP43" s="594"/>
      <c r="AQ43" s="594"/>
      <c r="AR43" s="594"/>
      <c r="AS43" s="594"/>
      <c r="AT43" s="594"/>
      <c r="AU43" s="594"/>
      <c r="AV43" s="594"/>
      <c r="AW43" s="594"/>
      <c r="AX43" s="594"/>
      <c r="AY43" s="594"/>
      <c r="AZ43" s="594"/>
      <c r="BA43" s="594"/>
      <c r="BB43" s="595"/>
      <c r="BC43" s="267"/>
      <c r="BD43" s="262"/>
      <c r="BE43" s="262"/>
      <c r="BF43" s="509" t="s">
        <v>1</v>
      </c>
      <c r="BG43" s="575"/>
      <c r="BH43" s="575"/>
      <c r="BI43" s="576"/>
      <c r="BJ43" s="509" t="s">
        <v>2</v>
      </c>
      <c r="BK43" s="575"/>
      <c r="BL43" s="575"/>
      <c r="BM43" s="576"/>
      <c r="BN43" s="509" t="s">
        <v>3</v>
      </c>
      <c r="BO43" s="575"/>
      <c r="BP43" s="575"/>
      <c r="BQ43" s="576"/>
      <c r="BR43" s="265"/>
      <c r="BS43" s="22"/>
    </row>
    <row r="44" spans="1:71" ht="15.75" hidden="1" customHeight="1">
      <c r="A44" s="22"/>
      <c r="B44" s="22"/>
      <c r="C44" s="260"/>
      <c r="D44" s="615" t="s">
        <v>9</v>
      </c>
      <c r="E44" s="616"/>
      <c r="F44" s="616"/>
      <c r="G44" s="616"/>
      <c r="H44" s="616"/>
      <c r="I44" s="616"/>
      <c r="J44" s="616"/>
      <c r="K44" s="616"/>
      <c r="L44" s="616"/>
      <c r="M44" s="617"/>
      <c r="N44" s="521" t="str">
        <f>IF(回答表!AA49="●","●","")</f>
        <v/>
      </c>
      <c r="O44" s="522"/>
      <c r="P44" s="522"/>
      <c r="Q44" s="523"/>
      <c r="R44" s="266"/>
      <c r="S44" s="266"/>
      <c r="T44" s="266"/>
      <c r="U44" s="533"/>
      <c r="V44" s="534"/>
      <c r="W44" s="534"/>
      <c r="X44" s="534"/>
      <c r="Y44" s="534"/>
      <c r="Z44" s="534"/>
      <c r="AA44" s="534"/>
      <c r="AB44" s="534"/>
      <c r="AC44" s="534"/>
      <c r="AD44" s="534"/>
      <c r="AE44" s="534"/>
      <c r="AF44" s="534"/>
      <c r="AG44" s="534"/>
      <c r="AH44" s="534"/>
      <c r="AI44" s="534"/>
      <c r="AJ44" s="535"/>
      <c r="AK44" s="277"/>
      <c r="AL44" s="277"/>
      <c r="AM44" s="599" t="str">
        <f>IF(回答表!X49="●",回答表!O81,IF(回答表!AA49="●",回答表!O112,""))</f>
        <v/>
      </c>
      <c r="AN44" s="600"/>
      <c r="AO44" s="591" t="s">
        <v>6504</v>
      </c>
      <c r="AP44" s="592"/>
      <c r="AQ44" s="592"/>
      <c r="AR44" s="592"/>
      <c r="AS44" s="592"/>
      <c r="AT44" s="592"/>
      <c r="AU44" s="592"/>
      <c r="AV44" s="592"/>
      <c r="AW44" s="592"/>
      <c r="AX44" s="592"/>
      <c r="AY44" s="592"/>
      <c r="AZ44" s="592"/>
      <c r="BA44" s="592"/>
      <c r="BB44" s="593"/>
      <c r="BC44" s="267"/>
      <c r="BD44" s="281"/>
      <c r="BE44" s="281"/>
      <c r="BF44" s="577"/>
      <c r="BG44" s="575"/>
      <c r="BH44" s="575"/>
      <c r="BI44" s="576"/>
      <c r="BJ44" s="577"/>
      <c r="BK44" s="575"/>
      <c r="BL44" s="575"/>
      <c r="BM44" s="576"/>
      <c r="BN44" s="577"/>
      <c r="BO44" s="575"/>
      <c r="BP44" s="575"/>
      <c r="BQ44" s="576"/>
      <c r="BR44" s="265"/>
      <c r="BS44" s="22"/>
    </row>
    <row r="45" spans="1:71" ht="15.75" hidden="1" customHeight="1">
      <c r="A45" s="22"/>
      <c r="B45" s="22"/>
      <c r="C45" s="260"/>
      <c r="D45" s="618"/>
      <c r="E45" s="619"/>
      <c r="F45" s="619"/>
      <c r="G45" s="619"/>
      <c r="H45" s="619"/>
      <c r="I45" s="619"/>
      <c r="J45" s="619"/>
      <c r="K45" s="619"/>
      <c r="L45" s="619"/>
      <c r="M45" s="620"/>
      <c r="N45" s="524"/>
      <c r="O45" s="525"/>
      <c r="P45" s="525"/>
      <c r="Q45" s="526"/>
      <c r="R45" s="266"/>
      <c r="S45" s="266"/>
      <c r="T45" s="266"/>
      <c r="U45" s="533"/>
      <c r="V45" s="534"/>
      <c r="W45" s="534"/>
      <c r="X45" s="534"/>
      <c r="Y45" s="534"/>
      <c r="Z45" s="534"/>
      <c r="AA45" s="534"/>
      <c r="AB45" s="534"/>
      <c r="AC45" s="534"/>
      <c r="AD45" s="534"/>
      <c r="AE45" s="534"/>
      <c r="AF45" s="534"/>
      <c r="AG45" s="534"/>
      <c r="AH45" s="534"/>
      <c r="AI45" s="534"/>
      <c r="AJ45" s="535"/>
      <c r="AK45" s="277"/>
      <c r="AL45" s="277"/>
      <c r="AM45" s="599" t="str">
        <f>IF(回答表!X49="●",回答表!O82,IF(回答表!AA49="●",回答表!O113,""))</f>
        <v/>
      </c>
      <c r="AN45" s="600"/>
      <c r="AO45" s="592" t="s">
        <v>6446</v>
      </c>
      <c r="AP45" s="592"/>
      <c r="AQ45" s="592"/>
      <c r="AR45" s="592"/>
      <c r="AS45" s="592"/>
      <c r="AT45" s="592"/>
      <c r="AU45" s="592"/>
      <c r="AV45" s="592"/>
      <c r="AW45" s="592"/>
      <c r="AX45" s="592"/>
      <c r="AY45" s="592"/>
      <c r="AZ45" s="592"/>
      <c r="BA45" s="592"/>
      <c r="BB45" s="593"/>
      <c r="BC45" s="267"/>
      <c r="BD45" s="281"/>
      <c r="BE45" s="281"/>
      <c r="BF45" s="578"/>
      <c r="BG45" s="579"/>
      <c r="BH45" s="579"/>
      <c r="BI45" s="580"/>
      <c r="BJ45" s="578"/>
      <c r="BK45" s="579"/>
      <c r="BL45" s="579"/>
      <c r="BM45" s="580"/>
      <c r="BN45" s="578"/>
      <c r="BO45" s="579"/>
      <c r="BP45" s="579"/>
      <c r="BQ45" s="580"/>
      <c r="BR45" s="265"/>
      <c r="BS45" s="22"/>
    </row>
    <row r="46" spans="1:71" ht="15.6" hidden="1" customHeight="1">
      <c r="A46" s="22"/>
      <c r="B46" s="22"/>
      <c r="C46" s="260"/>
      <c r="D46" s="618"/>
      <c r="E46" s="619"/>
      <c r="F46" s="619"/>
      <c r="G46" s="619"/>
      <c r="H46" s="619"/>
      <c r="I46" s="619"/>
      <c r="J46" s="619"/>
      <c r="K46" s="619"/>
      <c r="L46" s="619"/>
      <c r="M46" s="620"/>
      <c r="N46" s="524"/>
      <c r="O46" s="525"/>
      <c r="P46" s="525"/>
      <c r="Q46" s="526"/>
      <c r="R46" s="266"/>
      <c r="S46" s="266"/>
      <c r="T46" s="266"/>
      <c r="U46" s="533"/>
      <c r="V46" s="534"/>
      <c r="W46" s="534"/>
      <c r="X46" s="534"/>
      <c r="Y46" s="534"/>
      <c r="Z46" s="534"/>
      <c r="AA46" s="534"/>
      <c r="AB46" s="534"/>
      <c r="AC46" s="534"/>
      <c r="AD46" s="534"/>
      <c r="AE46" s="534"/>
      <c r="AF46" s="534"/>
      <c r="AG46" s="534"/>
      <c r="AH46" s="534"/>
      <c r="AI46" s="534"/>
      <c r="AJ46" s="535"/>
      <c r="AK46" s="277"/>
      <c r="AL46" s="277"/>
      <c r="AM46" s="599" t="str">
        <f>IF(回答表!X49="●",回答表!AG79,IF(回答表!AA49="●",回答表!AG110,""))</f>
        <v/>
      </c>
      <c r="AN46" s="600"/>
      <c r="AO46" s="592" t="s">
        <v>6447</v>
      </c>
      <c r="AP46" s="592"/>
      <c r="AQ46" s="592"/>
      <c r="AR46" s="592"/>
      <c r="AS46" s="592"/>
      <c r="AT46" s="592"/>
      <c r="AU46" s="592"/>
      <c r="AV46" s="592"/>
      <c r="AW46" s="592"/>
      <c r="AX46" s="592"/>
      <c r="AY46" s="592"/>
      <c r="AZ46" s="592"/>
      <c r="BA46" s="592"/>
      <c r="BB46" s="593"/>
      <c r="BC46" s="267"/>
      <c r="BD46" s="281"/>
      <c r="BE46" s="281"/>
      <c r="BF46" s="247"/>
      <c r="BG46" s="247"/>
      <c r="BH46" s="247"/>
      <c r="BI46" s="247"/>
      <c r="BJ46" s="247"/>
      <c r="BK46" s="247"/>
      <c r="BL46" s="247"/>
      <c r="BM46" s="247"/>
      <c r="BN46" s="247"/>
      <c r="BO46" s="247"/>
      <c r="BP46" s="247"/>
      <c r="BQ46" s="247"/>
      <c r="BR46" s="265"/>
      <c r="BS46" s="22"/>
    </row>
    <row r="47" spans="1:71" ht="15.6" hidden="1" customHeight="1">
      <c r="A47" s="22"/>
      <c r="B47" s="22"/>
      <c r="C47" s="260"/>
      <c r="D47" s="621"/>
      <c r="E47" s="622"/>
      <c r="F47" s="622"/>
      <c r="G47" s="622"/>
      <c r="H47" s="622"/>
      <c r="I47" s="622"/>
      <c r="J47" s="622"/>
      <c r="K47" s="622"/>
      <c r="L47" s="622"/>
      <c r="M47" s="623"/>
      <c r="N47" s="527"/>
      <c r="O47" s="528"/>
      <c r="P47" s="528"/>
      <c r="Q47" s="529"/>
      <c r="R47" s="266"/>
      <c r="S47" s="266"/>
      <c r="T47" s="266"/>
      <c r="U47" s="536"/>
      <c r="V47" s="537"/>
      <c r="W47" s="537"/>
      <c r="X47" s="537"/>
      <c r="Y47" s="537"/>
      <c r="Z47" s="537"/>
      <c r="AA47" s="537"/>
      <c r="AB47" s="537"/>
      <c r="AC47" s="537"/>
      <c r="AD47" s="537"/>
      <c r="AE47" s="537"/>
      <c r="AF47" s="537"/>
      <c r="AG47" s="537"/>
      <c r="AH47" s="537"/>
      <c r="AI47" s="537"/>
      <c r="AJ47" s="538"/>
      <c r="AK47" s="277"/>
      <c r="AL47" s="277"/>
      <c r="AM47" s="599" t="str">
        <f>IF(回答表!X49="●",回答表!AG80,IF(回答表!AA49="●",回答表!AG111,""))</f>
        <v/>
      </c>
      <c r="AN47" s="600"/>
      <c r="AO47" s="592" t="s">
        <v>6485</v>
      </c>
      <c r="AP47" s="592"/>
      <c r="AQ47" s="592"/>
      <c r="AR47" s="592"/>
      <c r="AS47" s="592"/>
      <c r="AT47" s="592"/>
      <c r="AU47" s="592"/>
      <c r="AV47" s="592"/>
      <c r="AW47" s="592"/>
      <c r="AX47" s="592"/>
      <c r="AY47" s="592"/>
      <c r="AZ47" s="592"/>
      <c r="BA47" s="592"/>
      <c r="BB47" s="593"/>
      <c r="BC47" s="267"/>
      <c r="BD47" s="281"/>
      <c r="BE47" s="281"/>
      <c r="BF47" s="247"/>
      <c r="BG47" s="247"/>
      <c r="BH47" s="247"/>
      <c r="BI47" s="247"/>
      <c r="BJ47" s="247"/>
      <c r="BK47" s="247"/>
      <c r="BL47" s="247"/>
      <c r="BM47" s="247"/>
      <c r="BN47" s="247"/>
      <c r="BO47" s="247"/>
      <c r="BP47" s="247"/>
      <c r="BQ47" s="247"/>
      <c r="BR47" s="265"/>
      <c r="BS47" s="22"/>
    </row>
    <row r="48" spans="1:71" ht="15.6" hidden="1" customHeight="1">
      <c r="A48" s="22"/>
      <c r="B48" s="22"/>
      <c r="C48" s="260"/>
      <c r="D48" s="278"/>
      <c r="E48" s="278"/>
      <c r="F48" s="278"/>
      <c r="G48" s="278"/>
      <c r="H48" s="278"/>
      <c r="I48" s="278"/>
      <c r="J48" s="278"/>
      <c r="K48" s="278"/>
      <c r="L48" s="278"/>
      <c r="M48" s="278"/>
      <c r="N48" s="278"/>
      <c r="O48" s="278"/>
      <c r="P48" s="278"/>
      <c r="Q48" s="278"/>
      <c r="R48" s="266"/>
      <c r="S48" s="266"/>
      <c r="T48" s="266"/>
      <c r="U48" s="266"/>
      <c r="V48" s="266"/>
      <c r="W48" s="266"/>
      <c r="X48" s="266"/>
      <c r="Y48" s="266"/>
      <c r="Z48" s="266"/>
      <c r="AA48" s="266"/>
      <c r="AB48" s="266"/>
      <c r="AC48" s="266"/>
      <c r="AD48" s="266"/>
      <c r="AE48" s="266"/>
      <c r="AF48" s="266"/>
      <c r="AG48" s="266"/>
      <c r="AH48" s="266"/>
      <c r="AI48" s="266"/>
      <c r="AJ48" s="266"/>
      <c r="AK48" s="277"/>
      <c r="AL48" s="277"/>
      <c r="AM48" s="282"/>
      <c r="AN48" s="282"/>
      <c r="AO48" s="282"/>
      <c r="AP48" s="282"/>
      <c r="AQ48" s="282"/>
      <c r="AR48" s="282"/>
      <c r="AS48" s="282"/>
      <c r="AT48" s="282"/>
      <c r="AU48" s="282"/>
      <c r="AV48" s="282"/>
      <c r="AW48" s="282"/>
      <c r="AX48" s="282"/>
      <c r="AY48" s="282"/>
      <c r="AZ48" s="282"/>
      <c r="BA48" s="282"/>
      <c r="BB48" s="282"/>
      <c r="BC48" s="267"/>
      <c r="BD48" s="281"/>
      <c r="BE48" s="281"/>
      <c r="BF48" s="247"/>
      <c r="BG48" s="247"/>
      <c r="BH48" s="247"/>
      <c r="BI48" s="247"/>
      <c r="BJ48" s="247"/>
      <c r="BK48" s="247"/>
      <c r="BL48" s="247"/>
      <c r="BM48" s="247"/>
      <c r="BN48" s="247"/>
      <c r="BO48" s="247"/>
      <c r="BP48" s="247"/>
      <c r="BQ48" s="247"/>
      <c r="BR48" s="265"/>
      <c r="BS48" s="22"/>
    </row>
    <row r="49" spans="1:71" ht="15.6" hidden="1" customHeight="1">
      <c r="A49" s="22"/>
      <c r="B49" s="22"/>
      <c r="C49" s="260"/>
      <c r="D49" s="278"/>
      <c r="E49" s="278"/>
      <c r="F49" s="278"/>
      <c r="G49" s="278"/>
      <c r="H49" s="278"/>
      <c r="I49" s="278"/>
      <c r="J49" s="278"/>
      <c r="K49" s="278"/>
      <c r="L49" s="278"/>
      <c r="M49" s="278"/>
      <c r="N49" s="278"/>
      <c r="O49" s="278"/>
      <c r="P49" s="278"/>
      <c r="Q49" s="278"/>
      <c r="R49" s="266"/>
      <c r="S49" s="266"/>
      <c r="T49" s="266"/>
      <c r="U49" s="270" t="s">
        <v>6496</v>
      </c>
      <c r="V49" s="266"/>
      <c r="W49" s="266"/>
      <c r="X49" s="266"/>
      <c r="Y49" s="266"/>
      <c r="Z49" s="266"/>
      <c r="AA49" s="266"/>
      <c r="AB49" s="266"/>
      <c r="AC49" s="266"/>
      <c r="AD49" s="266"/>
      <c r="AE49" s="266"/>
      <c r="AF49" s="266"/>
      <c r="AG49" s="266"/>
      <c r="AH49" s="266"/>
      <c r="AI49" s="266"/>
      <c r="AJ49" s="266"/>
      <c r="AK49" s="277"/>
      <c r="AL49" s="277"/>
      <c r="AM49" s="270" t="s">
        <v>6498</v>
      </c>
      <c r="AN49" s="263"/>
      <c r="AO49" s="263"/>
      <c r="AP49" s="263"/>
      <c r="AQ49" s="263"/>
      <c r="AR49" s="263"/>
      <c r="AS49" s="263"/>
      <c r="AT49" s="263"/>
      <c r="AU49" s="263"/>
      <c r="AV49" s="263"/>
      <c r="AW49" s="263"/>
      <c r="AX49" s="262"/>
      <c r="AY49" s="262"/>
      <c r="AZ49" s="262"/>
      <c r="BA49" s="262"/>
      <c r="BB49" s="262"/>
      <c r="BC49" s="262"/>
      <c r="BD49" s="262"/>
      <c r="BE49" s="262"/>
      <c r="BF49" s="262"/>
      <c r="BG49" s="262"/>
      <c r="BH49" s="262"/>
      <c r="BI49" s="262"/>
      <c r="BJ49" s="262"/>
      <c r="BK49" s="262"/>
      <c r="BL49" s="262"/>
      <c r="BM49" s="262"/>
      <c r="BN49" s="262"/>
      <c r="BO49" s="262"/>
      <c r="BP49" s="262"/>
      <c r="BQ49" s="247"/>
      <c r="BR49" s="265"/>
      <c r="BS49" s="22"/>
    </row>
    <row r="50" spans="1:71" ht="15.6" hidden="1" customHeight="1">
      <c r="A50" s="22"/>
      <c r="B50" s="22"/>
      <c r="C50" s="260"/>
      <c r="D50" s="278"/>
      <c r="E50" s="278"/>
      <c r="F50" s="278"/>
      <c r="G50" s="278"/>
      <c r="H50" s="278"/>
      <c r="I50" s="278"/>
      <c r="J50" s="278"/>
      <c r="K50" s="278"/>
      <c r="L50" s="278"/>
      <c r="M50" s="278"/>
      <c r="N50" s="278"/>
      <c r="O50" s="278"/>
      <c r="P50" s="278"/>
      <c r="Q50" s="278"/>
      <c r="R50" s="266"/>
      <c r="S50" s="266"/>
      <c r="T50" s="266"/>
      <c r="U50" s="624" t="str">
        <f>IF(回答表!X49="●",回答表!E85,IF(回答表!AA49="●",回答表!E116,""))</f>
        <v/>
      </c>
      <c r="V50" s="625"/>
      <c r="W50" s="625"/>
      <c r="X50" s="625"/>
      <c r="Y50" s="625"/>
      <c r="Z50" s="625"/>
      <c r="AA50" s="625"/>
      <c r="AB50" s="625"/>
      <c r="AC50" s="625"/>
      <c r="AD50" s="625"/>
      <c r="AE50" s="602" t="s">
        <v>6497</v>
      </c>
      <c r="AF50" s="602"/>
      <c r="AG50" s="602"/>
      <c r="AH50" s="602"/>
      <c r="AI50" s="602"/>
      <c r="AJ50" s="603"/>
      <c r="AK50" s="277"/>
      <c r="AL50" s="277"/>
      <c r="AM50" s="530" t="str">
        <f>IF(回答表!X49="●",回答表!B87,IF(回答表!AA49="●",回答表!B118,""))</f>
        <v/>
      </c>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2"/>
      <c r="BR50" s="265"/>
      <c r="BS50" s="22"/>
    </row>
    <row r="51" spans="1:71" ht="15.6" hidden="1" customHeight="1">
      <c r="A51" s="22"/>
      <c r="B51" s="22"/>
      <c r="C51" s="260"/>
      <c r="D51" s="278"/>
      <c r="E51" s="278"/>
      <c r="F51" s="278"/>
      <c r="G51" s="278"/>
      <c r="H51" s="278"/>
      <c r="I51" s="278"/>
      <c r="J51" s="278"/>
      <c r="K51" s="278"/>
      <c r="L51" s="278"/>
      <c r="M51" s="278"/>
      <c r="N51" s="278"/>
      <c r="O51" s="278"/>
      <c r="P51" s="278"/>
      <c r="Q51" s="278"/>
      <c r="R51" s="266"/>
      <c r="S51" s="266"/>
      <c r="T51" s="266"/>
      <c r="U51" s="626"/>
      <c r="V51" s="627"/>
      <c r="W51" s="627"/>
      <c r="X51" s="627"/>
      <c r="Y51" s="627"/>
      <c r="Z51" s="627"/>
      <c r="AA51" s="627"/>
      <c r="AB51" s="627"/>
      <c r="AC51" s="627"/>
      <c r="AD51" s="627"/>
      <c r="AE51" s="604"/>
      <c r="AF51" s="604"/>
      <c r="AG51" s="604"/>
      <c r="AH51" s="604"/>
      <c r="AI51" s="604"/>
      <c r="AJ51" s="605"/>
      <c r="AK51" s="277"/>
      <c r="AL51" s="277"/>
      <c r="AM51" s="533"/>
      <c r="AN51" s="534"/>
      <c r="AO51" s="534"/>
      <c r="AP51" s="534"/>
      <c r="AQ51" s="534"/>
      <c r="AR51" s="534"/>
      <c r="AS51" s="534"/>
      <c r="AT51" s="534"/>
      <c r="AU51" s="534"/>
      <c r="AV51" s="534"/>
      <c r="AW51" s="534"/>
      <c r="AX51" s="534"/>
      <c r="AY51" s="534"/>
      <c r="AZ51" s="534"/>
      <c r="BA51" s="534"/>
      <c r="BB51" s="534"/>
      <c r="BC51" s="534"/>
      <c r="BD51" s="534"/>
      <c r="BE51" s="534"/>
      <c r="BF51" s="534"/>
      <c r="BG51" s="534"/>
      <c r="BH51" s="534"/>
      <c r="BI51" s="534"/>
      <c r="BJ51" s="534"/>
      <c r="BK51" s="534"/>
      <c r="BL51" s="534"/>
      <c r="BM51" s="534"/>
      <c r="BN51" s="534"/>
      <c r="BO51" s="534"/>
      <c r="BP51" s="534"/>
      <c r="BQ51" s="535"/>
      <c r="BR51" s="265"/>
      <c r="BS51" s="22"/>
    </row>
    <row r="52" spans="1:71" ht="15.6" hidden="1" customHeight="1">
      <c r="A52" s="22"/>
      <c r="B52" s="22"/>
      <c r="C52" s="260"/>
      <c r="D52" s="278"/>
      <c r="E52" s="278"/>
      <c r="F52" s="278"/>
      <c r="G52" s="278"/>
      <c r="H52" s="278"/>
      <c r="I52" s="278"/>
      <c r="J52" s="278"/>
      <c r="K52" s="278"/>
      <c r="L52" s="278"/>
      <c r="M52" s="278"/>
      <c r="N52" s="278"/>
      <c r="O52" s="278"/>
      <c r="P52" s="278"/>
      <c r="Q52" s="278"/>
      <c r="R52" s="266"/>
      <c r="S52" s="266"/>
      <c r="T52" s="266"/>
      <c r="U52" s="266"/>
      <c r="V52" s="266"/>
      <c r="W52" s="266"/>
      <c r="X52" s="266"/>
      <c r="Y52" s="266"/>
      <c r="Z52" s="266"/>
      <c r="AA52" s="266"/>
      <c r="AB52" s="266"/>
      <c r="AC52" s="266"/>
      <c r="AD52" s="266"/>
      <c r="AE52" s="266"/>
      <c r="AF52" s="266"/>
      <c r="AG52" s="266"/>
      <c r="AH52" s="266"/>
      <c r="AI52" s="266"/>
      <c r="AJ52" s="266"/>
      <c r="AK52" s="277"/>
      <c r="AL52" s="277"/>
      <c r="AM52" s="533"/>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4"/>
      <c r="BO52" s="534"/>
      <c r="BP52" s="534"/>
      <c r="BQ52" s="535"/>
      <c r="BR52" s="265"/>
      <c r="BS52" s="22"/>
    </row>
    <row r="53" spans="1:71" ht="15.6" hidden="1" customHeight="1">
      <c r="A53" s="22"/>
      <c r="B53" s="22"/>
      <c r="C53" s="260"/>
      <c r="D53" s="278"/>
      <c r="E53" s="278"/>
      <c r="F53" s="278"/>
      <c r="G53" s="278"/>
      <c r="H53" s="278"/>
      <c r="I53" s="278"/>
      <c r="J53" s="278"/>
      <c r="K53" s="278"/>
      <c r="L53" s="278"/>
      <c r="M53" s="278"/>
      <c r="N53" s="278"/>
      <c r="O53" s="278"/>
      <c r="P53" s="278"/>
      <c r="Q53" s="278"/>
      <c r="R53" s="266"/>
      <c r="S53" s="266"/>
      <c r="T53" s="266"/>
      <c r="U53" s="266"/>
      <c r="V53" s="266"/>
      <c r="W53" s="266"/>
      <c r="X53" s="266"/>
      <c r="Y53" s="266"/>
      <c r="Z53" s="266"/>
      <c r="AA53" s="266"/>
      <c r="AB53" s="266"/>
      <c r="AC53" s="266"/>
      <c r="AD53" s="266"/>
      <c r="AE53" s="266"/>
      <c r="AF53" s="266"/>
      <c r="AG53" s="266"/>
      <c r="AH53" s="266"/>
      <c r="AI53" s="266"/>
      <c r="AJ53" s="266"/>
      <c r="AK53" s="277"/>
      <c r="AL53" s="277"/>
      <c r="AM53" s="533"/>
      <c r="AN53" s="534"/>
      <c r="AO53" s="534"/>
      <c r="AP53" s="534"/>
      <c r="AQ53" s="534"/>
      <c r="AR53" s="534"/>
      <c r="AS53" s="534"/>
      <c r="AT53" s="534"/>
      <c r="AU53" s="534"/>
      <c r="AV53" s="534"/>
      <c r="AW53" s="534"/>
      <c r="AX53" s="534"/>
      <c r="AY53" s="534"/>
      <c r="AZ53" s="534"/>
      <c r="BA53" s="534"/>
      <c r="BB53" s="534"/>
      <c r="BC53" s="534"/>
      <c r="BD53" s="534"/>
      <c r="BE53" s="534"/>
      <c r="BF53" s="534"/>
      <c r="BG53" s="534"/>
      <c r="BH53" s="534"/>
      <c r="BI53" s="534"/>
      <c r="BJ53" s="534"/>
      <c r="BK53" s="534"/>
      <c r="BL53" s="534"/>
      <c r="BM53" s="534"/>
      <c r="BN53" s="534"/>
      <c r="BO53" s="534"/>
      <c r="BP53" s="534"/>
      <c r="BQ53" s="535"/>
      <c r="BR53" s="265"/>
      <c r="BS53" s="22"/>
    </row>
    <row r="54" spans="1:71" ht="15.6" hidden="1" customHeight="1">
      <c r="A54" s="22"/>
      <c r="B54" s="22"/>
      <c r="C54" s="260"/>
      <c r="D54" s="278"/>
      <c r="E54" s="278"/>
      <c r="F54" s="278"/>
      <c r="G54" s="278"/>
      <c r="H54" s="278"/>
      <c r="I54" s="278"/>
      <c r="J54" s="278"/>
      <c r="K54" s="278"/>
      <c r="L54" s="278"/>
      <c r="M54" s="278"/>
      <c r="N54" s="278"/>
      <c r="O54" s="278"/>
      <c r="P54" s="278"/>
      <c r="Q54" s="278"/>
      <c r="R54" s="266"/>
      <c r="S54" s="266"/>
      <c r="T54" s="266"/>
      <c r="U54" s="266"/>
      <c r="V54" s="266"/>
      <c r="W54" s="266"/>
      <c r="X54" s="266"/>
      <c r="Y54" s="266"/>
      <c r="Z54" s="266"/>
      <c r="AA54" s="266"/>
      <c r="AB54" s="266"/>
      <c r="AC54" s="266"/>
      <c r="AD54" s="266"/>
      <c r="AE54" s="266"/>
      <c r="AF54" s="266"/>
      <c r="AG54" s="266"/>
      <c r="AH54" s="266"/>
      <c r="AI54" s="266"/>
      <c r="AJ54" s="266"/>
      <c r="AK54" s="277"/>
      <c r="AL54" s="277"/>
      <c r="AM54" s="536"/>
      <c r="AN54" s="537"/>
      <c r="AO54" s="537"/>
      <c r="AP54" s="537"/>
      <c r="AQ54" s="537"/>
      <c r="AR54" s="537"/>
      <c r="AS54" s="537"/>
      <c r="AT54" s="537"/>
      <c r="AU54" s="537"/>
      <c r="AV54" s="537"/>
      <c r="AW54" s="537"/>
      <c r="AX54" s="537"/>
      <c r="AY54" s="537"/>
      <c r="AZ54" s="537"/>
      <c r="BA54" s="537"/>
      <c r="BB54" s="537"/>
      <c r="BC54" s="537"/>
      <c r="BD54" s="537"/>
      <c r="BE54" s="537"/>
      <c r="BF54" s="537"/>
      <c r="BG54" s="537"/>
      <c r="BH54" s="537"/>
      <c r="BI54" s="537"/>
      <c r="BJ54" s="537"/>
      <c r="BK54" s="537"/>
      <c r="BL54" s="537"/>
      <c r="BM54" s="537"/>
      <c r="BN54" s="537"/>
      <c r="BO54" s="537"/>
      <c r="BP54" s="537"/>
      <c r="BQ54" s="538"/>
      <c r="BR54" s="265"/>
      <c r="BS54" s="22"/>
    </row>
    <row r="55" spans="1:71" ht="15.75" hidden="1" customHeight="1">
      <c r="A55" s="22"/>
      <c r="B55" s="22"/>
      <c r="C55" s="260"/>
      <c r="D55" s="278"/>
      <c r="E55" s="278"/>
      <c r="F55" s="278"/>
      <c r="G55" s="278"/>
      <c r="H55" s="278"/>
      <c r="I55" s="278"/>
      <c r="J55" s="278"/>
      <c r="K55" s="278"/>
      <c r="L55" s="278"/>
      <c r="M55" s="278"/>
      <c r="N55" s="248"/>
      <c r="O55" s="248"/>
      <c r="P55" s="248"/>
      <c r="Q55" s="248"/>
      <c r="R55" s="266"/>
      <c r="S55" s="266"/>
      <c r="T55" s="266"/>
      <c r="U55" s="266"/>
      <c r="V55" s="266"/>
      <c r="W55" s="266"/>
      <c r="X55" s="247"/>
      <c r="Y55" s="247"/>
      <c r="Z55" s="247"/>
      <c r="AA55" s="263"/>
      <c r="AB55" s="263"/>
      <c r="AC55" s="263"/>
      <c r="AD55" s="263"/>
      <c r="AE55" s="263"/>
      <c r="AF55" s="263"/>
      <c r="AG55" s="263"/>
      <c r="AH55" s="263"/>
      <c r="AI55" s="263"/>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65"/>
      <c r="BS55" s="22"/>
    </row>
    <row r="56" spans="1:71" ht="18.600000000000001" hidden="1" customHeight="1">
      <c r="A56" s="22"/>
      <c r="B56" s="22"/>
      <c r="C56" s="260"/>
      <c r="D56" s="278"/>
      <c r="E56" s="278"/>
      <c r="F56" s="278"/>
      <c r="G56" s="278"/>
      <c r="H56" s="278"/>
      <c r="I56" s="278"/>
      <c r="J56" s="278"/>
      <c r="K56" s="278"/>
      <c r="L56" s="278"/>
      <c r="M56" s="278"/>
      <c r="N56" s="248"/>
      <c r="O56" s="248"/>
      <c r="P56" s="248"/>
      <c r="Q56" s="248"/>
      <c r="R56" s="266"/>
      <c r="S56" s="266"/>
      <c r="T56" s="266"/>
      <c r="U56" s="270" t="s">
        <v>41</v>
      </c>
      <c r="V56" s="266"/>
      <c r="W56" s="266"/>
      <c r="X56" s="266"/>
      <c r="Y56" s="266"/>
      <c r="Z56" s="266"/>
      <c r="AA56" s="263"/>
      <c r="AB56" s="271"/>
      <c r="AC56" s="263"/>
      <c r="AD56" s="263"/>
      <c r="AE56" s="263"/>
      <c r="AF56" s="263"/>
      <c r="AG56" s="263"/>
      <c r="AH56" s="263"/>
      <c r="AI56" s="263"/>
      <c r="AJ56" s="263"/>
      <c r="AK56" s="263"/>
      <c r="AL56" s="263"/>
      <c r="AM56" s="270" t="s">
        <v>7</v>
      </c>
      <c r="AN56" s="263"/>
      <c r="AO56" s="263"/>
      <c r="AP56" s="263"/>
      <c r="AQ56" s="263"/>
      <c r="AR56" s="263"/>
      <c r="AS56" s="263"/>
      <c r="AT56" s="263"/>
      <c r="AU56" s="263"/>
      <c r="AV56" s="263"/>
      <c r="AW56" s="263"/>
      <c r="AX56" s="262"/>
      <c r="AY56" s="262"/>
      <c r="AZ56" s="262"/>
      <c r="BA56" s="262"/>
      <c r="BB56" s="262"/>
      <c r="BC56" s="262"/>
      <c r="BD56" s="262"/>
      <c r="BE56" s="262"/>
      <c r="BF56" s="262"/>
      <c r="BG56" s="262"/>
      <c r="BH56" s="262"/>
      <c r="BI56" s="262"/>
      <c r="BJ56" s="262"/>
      <c r="BK56" s="262"/>
      <c r="BL56" s="262"/>
      <c r="BM56" s="262"/>
      <c r="BN56" s="262"/>
      <c r="BO56" s="262"/>
      <c r="BP56" s="262"/>
      <c r="BQ56" s="247"/>
      <c r="BR56" s="265"/>
      <c r="BS56" s="22"/>
    </row>
    <row r="57" spans="1:71" ht="15.6" hidden="1" customHeight="1">
      <c r="A57" s="22"/>
      <c r="B57" s="22"/>
      <c r="C57" s="260"/>
      <c r="D57" s="606" t="s">
        <v>6</v>
      </c>
      <c r="E57" s="607"/>
      <c r="F57" s="607"/>
      <c r="G57" s="607"/>
      <c r="H57" s="607"/>
      <c r="I57" s="607"/>
      <c r="J57" s="607"/>
      <c r="K57" s="607"/>
      <c r="L57" s="607"/>
      <c r="M57" s="608"/>
      <c r="N57" s="521" t="str">
        <f>IF(回答表!AD49="●","●","")</f>
        <v/>
      </c>
      <c r="O57" s="522"/>
      <c r="P57" s="522"/>
      <c r="Q57" s="523"/>
      <c r="R57" s="266"/>
      <c r="S57" s="266"/>
      <c r="T57" s="266"/>
      <c r="U57" s="530" t="str">
        <f>IF(回答表!AD49="●",回答表!B129,"")</f>
        <v/>
      </c>
      <c r="V57" s="531"/>
      <c r="W57" s="531"/>
      <c r="X57" s="531"/>
      <c r="Y57" s="531"/>
      <c r="Z57" s="531"/>
      <c r="AA57" s="531"/>
      <c r="AB57" s="531"/>
      <c r="AC57" s="531"/>
      <c r="AD57" s="531"/>
      <c r="AE57" s="531"/>
      <c r="AF57" s="531"/>
      <c r="AG57" s="531"/>
      <c r="AH57" s="531"/>
      <c r="AI57" s="531"/>
      <c r="AJ57" s="532"/>
      <c r="AK57" s="283"/>
      <c r="AL57" s="283"/>
      <c r="AM57" s="530" t="str">
        <f>IF(回答表!AD49="●",回答表!B134,"")</f>
        <v/>
      </c>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2"/>
      <c r="BR57" s="265"/>
      <c r="BS57" s="22"/>
    </row>
    <row r="58" spans="1:71" ht="15.6" hidden="1" customHeight="1">
      <c r="A58" s="22"/>
      <c r="B58" s="22"/>
      <c r="C58" s="260"/>
      <c r="D58" s="609"/>
      <c r="E58" s="610"/>
      <c r="F58" s="610"/>
      <c r="G58" s="610"/>
      <c r="H58" s="610"/>
      <c r="I58" s="610"/>
      <c r="J58" s="610"/>
      <c r="K58" s="610"/>
      <c r="L58" s="610"/>
      <c r="M58" s="611"/>
      <c r="N58" s="524"/>
      <c r="O58" s="525"/>
      <c r="P58" s="525"/>
      <c r="Q58" s="526"/>
      <c r="R58" s="266"/>
      <c r="S58" s="266"/>
      <c r="T58" s="266"/>
      <c r="U58" s="533"/>
      <c r="V58" s="534"/>
      <c r="W58" s="534"/>
      <c r="X58" s="534"/>
      <c r="Y58" s="534"/>
      <c r="Z58" s="534"/>
      <c r="AA58" s="534"/>
      <c r="AB58" s="534"/>
      <c r="AC58" s="534"/>
      <c r="AD58" s="534"/>
      <c r="AE58" s="534"/>
      <c r="AF58" s="534"/>
      <c r="AG58" s="534"/>
      <c r="AH58" s="534"/>
      <c r="AI58" s="534"/>
      <c r="AJ58" s="535"/>
      <c r="AK58" s="283"/>
      <c r="AL58" s="283"/>
      <c r="AM58" s="533"/>
      <c r="AN58" s="534"/>
      <c r="AO58" s="534"/>
      <c r="AP58" s="534"/>
      <c r="AQ58" s="534"/>
      <c r="AR58" s="534"/>
      <c r="AS58" s="534"/>
      <c r="AT58" s="534"/>
      <c r="AU58" s="534"/>
      <c r="AV58" s="534"/>
      <c r="AW58" s="534"/>
      <c r="AX58" s="534"/>
      <c r="AY58" s="534"/>
      <c r="AZ58" s="534"/>
      <c r="BA58" s="534"/>
      <c r="BB58" s="534"/>
      <c r="BC58" s="534"/>
      <c r="BD58" s="534"/>
      <c r="BE58" s="534"/>
      <c r="BF58" s="534"/>
      <c r="BG58" s="534"/>
      <c r="BH58" s="534"/>
      <c r="BI58" s="534"/>
      <c r="BJ58" s="534"/>
      <c r="BK58" s="534"/>
      <c r="BL58" s="534"/>
      <c r="BM58" s="534"/>
      <c r="BN58" s="534"/>
      <c r="BO58" s="534"/>
      <c r="BP58" s="534"/>
      <c r="BQ58" s="535"/>
      <c r="BR58" s="265"/>
      <c r="BS58" s="22"/>
    </row>
    <row r="59" spans="1:71" ht="15.6" hidden="1" customHeight="1">
      <c r="A59" s="22"/>
      <c r="B59" s="22"/>
      <c r="C59" s="260"/>
      <c r="D59" s="609"/>
      <c r="E59" s="610"/>
      <c r="F59" s="610"/>
      <c r="G59" s="610"/>
      <c r="H59" s="610"/>
      <c r="I59" s="610"/>
      <c r="J59" s="610"/>
      <c r="K59" s="610"/>
      <c r="L59" s="610"/>
      <c r="M59" s="611"/>
      <c r="N59" s="524"/>
      <c r="O59" s="525"/>
      <c r="P59" s="525"/>
      <c r="Q59" s="526"/>
      <c r="R59" s="266"/>
      <c r="S59" s="266"/>
      <c r="T59" s="266"/>
      <c r="U59" s="533"/>
      <c r="V59" s="534"/>
      <c r="W59" s="534"/>
      <c r="X59" s="534"/>
      <c r="Y59" s="534"/>
      <c r="Z59" s="534"/>
      <c r="AA59" s="534"/>
      <c r="AB59" s="534"/>
      <c r="AC59" s="534"/>
      <c r="AD59" s="534"/>
      <c r="AE59" s="534"/>
      <c r="AF59" s="534"/>
      <c r="AG59" s="534"/>
      <c r="AH59" s="534"/>
      <c r="AI59" s="534"/>
      <c r="AJ59" s="535"/>
      <c r="AK59" s="283"/>
      <c r="AL59" s="283"/>
      <c r="AM59" s="533"/>
      <c r="AN59" s="534"/>
      <c r="AO59" s="534"/>
      <c r="AP59" s="534"/>
      <c r="AQ59" s="534"/>
      <c r="AR59" s="534"/>
      <c r="AS59" s="534"/>
      <c r="AT59" s="534"/>
      <c r="AU59" s="534"/>
      <c r="AV59" s="534"/>
      <c r="AW59" s="534"/>
      <c r="AX59" s="534"/>
      <c r="AY59" s="534"/>
      <c r="AZ59" s="534"/>
      <c r="BA59" s="534"/>
      <c r="BB59" s="534"/>
      <c r="BC59" s="534"/>
      <c r="BD59" s="534"/>
      <c r="BE59" s="534"/>
      <c r="BF59" s="534"/>
      <c r="BG59" s="534"/>
      <c r="BH59" s="534"/>
      <c r="BI59" s="534"/>
      <c r="BJ59" s="534"/>
      <c r="BK59" s="534"/>
      <c r="BL59" s="534"/>
      <c r="BM59" s="534"/>
      <c r="BN59" s="534"/>
      <c r="BO59" s="534"/>
      <c r="BP59" s="534"/>
      <c r="BQ59" s="535"/>
      <c r="BR59" s="265"/>
      <c r="BS59" s="22"/>
    </row>
    <row r="60" spans="1:71" ht="15.6" hidden="1" customHeight="1">
      <c r="C60" s="260"/>
      <c r="D60" s="612"/>
      <c r="E60" s="613"/>
      <c r="F60" s="613"/>
      <c r="G60" s="613"/>
      <c r="H60" s="613"/>
      <c r="I60" s="613"/>
      <c r="J60" s="613"/>
      <c r="K60" s="613"/>
      <c r="L60" s="613"/>
      <c r="M60" s="614"/>
      <c r="N60" s="527"/>
      <c r="O60" s="528"/>
      <c r="P60" s="528"/>
      <c r="Q60" s="529"/>
      <c r="R60" s="266"/>
      <c r="S60" s="266"/>
      <c r="T60" s="266"/>
      <c r="U60" s="536"/>
      <c r="V60" s="537"/>
      <c r="W60" s="537"/>
      <c r="X60" s="537"/>
      <c r="Y60" s="537"/>
      <c r="Z60" s="537"/>
      <c r="AA60" s="537"/>
      <c r="AB60" s="537"/>
      <c r="AC60" s="537"/>
      <c r="AD60" s="537"/>
      <c r="AE60" s="537"/>
      <c r="AF60" s="537"/>
      <c r="AG60" s="537"/>
      <c r="AH60" s="537"/>
      <c r="AI60" s="537"/>
      <c r="AJ60" s="538"/>
      <c r="AK60" s="283"/>
      <c r="AL60" s="283"/>
      <c r="AM60" s="536"/>
      <c r="AN60" s="537"/>
      <c r="AO60" s="537"/>
      <c r="AP60" s="537"/>
      <c r="AQ60" s="537"/>
      <c r="AR60" s="537"/>
      <c r="AS60" s="537"/>
      <c r="AT60" s="537"/>
      <c r="AU60" s="537"/>
      <c r="AV60" s="537"/>
      <c r="AW60" s="537"/>
      <c r="AX60" s="537"/>
      <c r="AY60" s="537"/>
      <c r="AZ60" s="537"/>
      <c r="BA60" s="537"/>
      <c r="BB60" s="537"/>
      <c r="BC60" s="537"/>
      <c r="BD60" s="537"/>
      <c r="BE60" s="537"/>
      <c r="BF60" s="537"/>
      <c r="BG60" s="537"/>
      <c r="BH60" s="537"/>
      <c r="BI60" s="537"/>
      <c r="BJ60" s="537"/>
      <c r="BK60" s="537"/>
      <c r="BL60" s="537"/>
      <c r="BM60" s="537"/>
      <c r="BN60" s="537"/>
      <c r="BO60" s="537"/>
      <c r="BP60" s="537"/>
      <c r="BQ60" s="538"/>
      <c r="BR60" s="265"/>
      <c r="BS60" s="22"/>
    </row>
    <row r="61" spans="1:71" ht="15.6" hidden="1" customHeight="1">
      <c r="C61" s="284"/>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6"/>
      <c r="BS61" s="22"/>
    </row>
    <row r="62" spans="1:71" ht="15.6" hidden="1" customHeight="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row>
    <row r="63" spans="1:71" ht="15.6" hidden="1" customHeight="1">
      <c r="C63" s="254"/>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581"/>
      <c r="AS63" s="581"/>
      <c r="AT63" s="581"/>
      <c r="AU63" s="581"/>
      <c r="AV63" s="581"/>
      <c r="AW63" s="581"/>
      <c r="AX63" s="581"/>
      <c r="AY63" s="581"/>
      <c r="AZ63" s="581"/>
      <c r="BA63" s="581"/>
      <c r="BB63" s="581"/>
      <c r="BC63" s="256"/>
      <c r="BD63" s="257"/>
      <c r="BE63" s="257"/>
      <c r="BF63" s="257"/>
      <c r="BG63" s="257"/>
      <c r="BH63" s="257"/>
      <c r="BI63" s="257"/>
      <c r="BJ63" s="257"/>
      <c r="BK63" s="257"/>
      <c r="BL63" s="257"/>
      <c r="BM63" s="257"/>
      <c r="BN63" s="257"/>
      <c r="BO63" s="257"/>
      <c r="BP63" s="257"/>
      <c r="BQ63" s="257"/>
      <c r="BR63" s="258"/>
      <c r="BS63" s="22"/>
    </row>
    <row r="64" spans="1:71" ht="15.6" hidden="1" customHeight="1">
      <c r="C64" s="260"/>
      <c r="D64" s="503" t="s">
        <v>20</v>
      </c>
      <c r="E64" s="504"/>
      <c r="F64" s="504"/>
      <c r="G64" s="504"/>
      <c r="H64" s="504"/>
      <c r="I64" s="504"/>
      <c r="J64" s="504"/>
      <c r="K64" s="504"/>
      <c r="L64" s="504"/>
      <c r="M64" s="504"/>
      <c r="N64" s="504"/>
      <c r="O64" s="504"/>
      <c r="P64" s="504"/>
      <c r="Q64" s="505"/>
      <c r="R64" s="606" t="s">
        <v>18</v>
      </c>
      <c r="S64" s="607"/>
      <c r="T64" s="607"/>
      <c r="U64" s="607"/>
      <c r="V64" s="607"/>
      <c r="W64" s="607"/>
      <c r="X64" s="607"/>
      <c r="Y64" s="607"/>
      <c r="Z64" s="607"/>
      <c r="AA64" s="607"/>
      <c r="AB64" s="607"/>
      <c r="AC64" s="607"/>
      <c r="AD64" s="607"/>
      <c r="AE64" s="607"/>
      <c r="AF64" s="607"/>
      <c r="AG64" s="607"/>
      <c r="AH64" s="607"/>
      <c r="AI64" s="607"/>
      <c r="AJ64" s="607"/>
      <c r="AK64" s="607"/>
      <c r="AL64" s="607"/>
      <c r="AM64" s="607"/>
      <c r="AN64" s="607"/>
      <c r="AO64" s="607"/>
      <c r="AP64" s="607"/>
      <c r="AQ64" s="607"/>
      <c r="AR64" s="607"/>
      <c r="AS64" s="607"/>
      <c r="AT64" s="607"/>
      <c r="AU64" s="607"/>
      <c r="AV64" s="607"/>
      <c r="AW64" s="607"/>
      <c r="AX64" s="607"/>
      <c r="AY64" s="607"/>
      <c r="AZ64" s="607"/>
      <c r="BA64" s="607"/>
      <c r="BB64" s="608"/>
      <c r="BC64" s="261"/>
      <c r="BD64" s="262"/>
      <c r="BE64" s="262"/>
      <c r="BF64" s="262"/>
      <c r="BG64" s="262"/>
      <c r="BH64" s="262"/>
      <c r="BI64" s="262"/>
      <c r="BJ64" s="262"/>
      <c r="BK64" s="262"/>
      <c r="BL64" s="262"/>
      <c r="BM64" s="262"/>
      <c r="BN64" s="263"/>
      <c r="BO64" s="263"/>
      <c r="BP64" s="263"/>
      <c r="BQ64" s="264"/>
      <c r="BR64" s="265"/>
      <c r="BS64" s="22"/>
    </row>
    <row r="65" spans="1:71" ht="15.6" hidden="1" customHeight="1">
      <c r="C65" s="260"/>
      <c r="D65" s="506"/>
      <c r="E65" s="507"/>
      <c r="F65" s="507"/>
      <c r="G65" s="507"/>
      <c r="H65" s="507"/>
      <c r="I65" s="507"/>
      <c r="J65" s="507"/>
      <c r="K65" s="507"/>
      <c r="L65" s="507"/>
      <c r="M65" s="507"/>
      <c r="N65" s="507"/>
      <c r="O65" s="507"/>
      <c r="P65" s="507"/>
      <c r="Q65" s="508"/>
      <c r="R65" s="612"/>
      <c r="S65" s="613"/>
      <c r="T65" s="613"/>
      <c r="U65" s="613"/>
      <c r="V65" s="613"/>
      <c r="W65" s="613"/>
      <c r="X65" s="613"/>
      <c r="Y65" s="613"/>
      <c r="Z65" s="613"/>
      <c r="AA65" s="613"/>
      <c r="AB65" s="613"/>
      <c r="AC65" s="613"/>
      <c r="AD65" s="613"/>
      <c r="AE65" s="613"/>
      <c r="AF65" s="613"/>
      <c r="AG65" s="613"/>
      <c r="AH65" s="613"/>
      <c r="AI65" s="613"/>
      <c r="AJ65" s="613"/>
      <c r="AK65" s="613"/>
      <c r="AL65" s="613"/>
      <c r="AM65" s="613"/>
      <c r="AN65" s="613"/>
      <c r="AO65" s="613"/>
      <c r="AP65" s="613"/>
      <c r="AQ65" s="613"/>
      <c r="AR65" s="613"/>
      <c r="AS65" s="613"/>
      <c r="AT65" s="613"/>
      <c r="AU65" s="613"/>
      <c r="AV65" s="613"/>
      <c r="AW65" s="613"/>
      <c r="AX65" s="613"/>
      <c r="AY65" s="613"/>
      <c r="AZ65" s="613"/>
      <c r="BA65" s="613"/>
      <c r="BB65" s="614"/>
      <c r="BC65" s="261"/>
      <c r="BD65" s="262"/>
      <c r="BE65" s="262"/>
      <c r="BF65" s="262"/>
      <c r="BG65" s="262"/>
      <c r="BH65" s="262"/>
      <c r="BI65" s="262"/>
      <c r="BJ65" s="262"/>
      <c r="BK65" s="262"/>
      <c r="BL65" s="262"/>
      <c r="BM65" s="262"/>
      <c r="BN65" s="263"/>
      <c r="BO65" s="263"/>
      <c r="BP65" s="263"/>
      <c r="BQ65" s="264"/>
      <c r="BR65" s="265"/>
      <c r="BS65" s="22"/>
    </row>
    <row r="66" spans="1:71" ht="15.6" hidden="1" customHeight="1">
      <c r="C66" s="260"/>
      <c r="D66" s="266"/>
      <c r="E66" s="266"/>
      <c r="F66" s="266"/>
      <c r="G66" s="266"/>
      <c r="H66" s="266"/>
      <c r="I66" s="266"/>
      <c r="J66" s="266"/>
      <c r="K66" s="266"/>
      <c r="L66" s="266"/>
      <c r="M66" s="266"/>
      <c r="N66" s="266"/>
      <c r="O66" s="266"/>
      <c r="P66" s="266"/>
      <c r="Q66" s="266"/>
      <c r="R66" s="266"/>
      <c r="S66" s="266"/>
      <c r="T66" s="266"/>
      <c r="U66" s="266"/>
      <c r="V66" s="266"/>
      <c r="W66" s="266"/>
      <c r="X66" s="247"/>
      <c r="Y66" s="247"/>
      <c r="Z66" s="247"/>
      <c r="AA66" s="262"/>
      <c r="AB66" s="267"/>
      <c r="AC66" s="267"/>
      <c r="AD66" s="267"/>
      <c r="AE66" s="267"/>
      <c r="AF66" s="267"/>
      <c r="AG66" s="267"/>
      <c r="AH66" s="267"/>
      <c r="AI66" s="267"/>
      <c r="AJ66" s="267"/>
      <c r="AK66" s="267"/>
      <c r="AL66" s="267"/>
      <c r="AM66" s="267"/>
      <c r="AN66" s="264"/>
      <c r="AO66" s="267"/>
      <c r="AP66" s="268"/>
      <c r="AQ66" s="268"/>
      <c r="AR66" s="269"/>
      <c r="AS66" s="269"/>
      <c r="AT66" s="269"/>
      <c r="AU66" s="269"/>
      <c r="AV66" s="269"/>
      <c r="AW66" s="269"/>
      <c r="AX66" s="269"/>
      <c r="AY66" s="269"/>
      <c r="AZ66" s="269"/>
      <c r="BA66" s="269"/>
      <c r="BB66" s="269"/>
      <c r="BC66" s="261"/>
      <c r="BD66" s="262"/>
      <c r="BE66" s="262"/>
      <c r="BF66" s="262"/>
      <c r="BG66" s="262"/>
      <c r="BH66" s="262"/>
      <c r="BI66" s="262"/>
      <c r="BJ66" s="262"/>
      <c r="BK66" s="262"/>
      <c r="BL66" s="262"/>
      <c r="BM66" s="262"/>
      <c r="BN66" s="263"/>
      <c r="BO66" s="263"/>
      <c r="BP66" s="263"/>
      <c r="BQ66" s="264"/>
      <c r="BR66" s="265"/>
      <c r="BS66" s="22"/>
    </row>
    <row r="67" spans="1:71" ht="18.75" hidden="1">
      <c r="C67" s="260"/>
      <c r="D67" s="266"/>
      <c r="E67" s="266"/>
      <c r="F67" s="266"/>
      <c r="G67" s="266"/>
      <c r="H67" s="266"/>
      <c r="I67" s="266"/>
      <c r="J67" s="266"/>
      <c r="K67" s="266"/>
      <c r="L67" s="266"/>
      <c r="M67" s="266"/>
      <c r="N67" s="266"/>
      <c r="O67" s="266"/>
      <c r="P67" s="266"/>
      <c r="Q67" s="266"/>
      <c r="R67" s="266"/>
      <c r="S67" s="266"/>
      <c r="T67" s="266"/>
      <c r="U67" s="270" t="s">
        <v>41</v>
      </c>
      <c r="V67" s="266"/>
      <c r="W67" s="266"/>
      <c r="X67" s="266"/>
      <c r="Y67" s="266"/>
      <c r="Z67" s="266"/>
      <c r="AA67" s="263"/>
      <c r="AB67" s="271"/>
      <c r="AC67" s="271"/>
      <c r="AD67" s="271"/>
      <c r="AE67" s="271"/>
      <c r="AF67" s="271"/>
      <c r="AG67" s="271"/>
      <c r="AH67" s="271"/>
      <c r="AI67" s="271"/>
      <c r="AJ67" s="271"/>
      <c r="AK67" s="271"/>
      <c r="AL67" s="271"/>
      <c r="AM67" s="270" t="s">
        <v>21</v>
      </c>
      <c r="AN67" s="272"/>
      <c r="AO67" s="271"/>
      <c r="AP67" s="273"/>
      <c r="AQ67" s="273"/>
      <c r="AR67" s="274"/>
      <c r="AS67" s="274"/>
      <c r="AT67" s="274"/>
      <c r="AU67" s="274"/>
      <c r="AV67" s="274"/>
      <c r="AW67" s="274"/>
      <c r="AX67" s="274"/>
      <c r="AY67" s="274"/>
      <c r="AZ67" s="274"/>
      <c r="BA67" s="274"/>
      <c r="BB67" s="274"/>
      <c r="BC67" s="275"/>
      <c r="BD67" s="263"/>
      <c r="BE67" s="263"/>
      <c r="BF67" s="276" t="s">
        <v>22</v>
      </c>
      <c r="BG67" s="287"/>
      <c r="BH67" s="287"/>
      <c r="BI67" s="287"/>
      <c r="BJ67" s="287"/>
      <c r="BK67" s="287"/>
      <c r="BL67" s="287"/>
      <c r="BM67" s="263"/>
      <c r="BN67" s="263"/>
      <c r="BO67" s="263"/>
      <c r="BP67" s="263"/>
      <c r="BQ67" s="272"/>
      <c r="BR67" s="265"/>
      <c r="BS67" s="22"/>
    </row>
    <row r="68" spans="1:71" ht="15.6" hidden="1" customHeight="1">
      <c r="C68" s="260"/>
      <c r="D68" s="606" t="s">
        <v>23</v>
      </c>
      <c r="E68" s="607"/>
      <c r="F68" s="607"/>
      <c r="G68" s="607"/>
      <c r="H68" s="607"/>
      <c r="I68" s="607"/>
      <c r="J68" s="607"/>
      <c r="K68" s="607"/>
      <c r="L68" s="607"/>
      <c r="M68" s="608"/>
      <c r="N68" s="521" t="str">
        <f>IF(回答表!X50="●","●","")</f>
        <v/>
      </c>
      <c r="O68" s="522"/>
      <c r="P68" s="522"/>
      <c r="Q68" s="523"/>
      <c r="R68" s="266"/>
      <c r="S68" s="266"/>
      <c r="T68" s="266"/>
      <c r="U68" s="530" t="str">
        <f>IF(回答表!X50="●",回答表!B144,IF(回答表!AA50="●",回答表!B168,""))</f>
        <v/>
      </c>
      <c r="V68" s="531"/>
      <c r="W68" s="531"/>
      <c r="X68" s="531"/>
      <c r="Y68" s="531"/>
      <c r="Z68" s="531"/>
      <c r="AA68" s="531"/>
      <c r="AB68" s="531"/>
      <c r="AC68" s="531"/>
      <c r="AD68" s="531"/>
      <c r="AE68" s="531"/>
      <c r="AF68" s="531"/>
      <c r="AG68" s="531"/>
      <c r="AH68" s="531"/>
      <c r="AI68" s="531"/>
      <c r="AJ68" s="532"/>
      <c r="AK68" s="277"/>
      <c r="AL68" s="277"/>
      <c r="AM68" s="601" t="s">
        <v>26</v>
      </c>
      <c r="AN68" s="601"/>
      <c r="AO68" s="601"/>
      <c r="AP68" s="601"/>
      <c r="AQ68" s="601"/>
      <c r="AR68" s="601"/>
      <c r="AS68" s="601"/>
      <c r="AT68" s="601"/>
      <c r="AU68" s="601" t="s">
        <v>27</v>
      </c>
      <c r="AV68" s="601"/>
      <c r="AW68" s="601"/>
      <c r="AX68" s="601"/>
      <c r="AY68" s="601"/>
      <c r="AZ68" s="601"/>
      <c r="BA68" s="601"/>
      <c r="BB68" s="601"/>
      <c r="BC68" s="267"/>
      <c r="BD68" s="262"/>
      <c r="BE68" s="262"/>
      <c r="BF68" s="516" t="str">
        <f>IF(回答表!X50="●",回答表!S150,IF(回答表!AA50="●",回答表!S174,""))</f>
        <v/>
      </c>
      <c r="BG68" s="517"/>
      <c r="BH68" s="517"/>
      <c r="BI68" s="517"/>
      <c r="BJ68" s="516"/>
      <c r="BK68" s="517"/>
      <c r="BL68" s="517"/>
      <c r="BM68" s="517"/>
      <c r="BN68" s="516"/>
      <c r="BO68" s="517"/>
      <c r="BP68" s="517"/>
      <c r="BQ68" s="518"/>
      <c r="BR68" s="265"/>
      <c r="BS68" s="22"/>
    </row>
    <row r="69" spans="1:71" ht="15.6" hidden="1" customHeight="1">
      <c r="C69" s="260"/>
      <c r="D69" s="609"/>
      <c r="E69" s="610"/>
      <c r="F69" s="610"/>
      <c r="G69" s="610"/>
      <c r="H69" s="610"/>
      <c r="I69" s="610"/>
      <c r="J69" s="610"/>
      <c r="K69" s="610"/>
      <c r="L69" s="610"/>
      <c r="M69" s="611"/>
      <c r="N69" s="524"/>
      <c r="O69" s="525"/>
      <c r="P69" s="525"/>
      <c r="Q69" s="526"/>
      <c r="R69" s="266"/>
      <c r="S69" s="266"/>
      <c r="T69" s="266"/>
      <c r="U69" s="533"/>
      <c r="V69" s="534"/>
      <c r="W69" s="534"/>
      <c r="X69" s="534"/>
      <c r="Y69" s="534"/>
      <c r="Z69" s="534"/>
      <c r="AA69" s="534"/>
      <c r="AB69" s="534"/>
      <c r="AC69" s="534"/>
      <c r="AD69" s="534"/>
      <c r="AE69" s="534"/>
      <c r="AF69" s="534"/>
      <c r="AG69" s="534"/>
      <c r="AH69" s="534"/>
      <c r="AI69" s="534"/>
      <c r="AJ69" s="535"/>
      <c r="AK69" s="277"/>
      <c r="AL69" s="277"/>
      <c r="AM69" s="601"/>
      <c r="AN69" s="601"/>
      <c r="AO69" s="601"/>
      <c r="AP69" s="601"/>
      <c r="AQ69" s="601"/>
      <c r="AR69" s="601"/>
      <c r="AS69" s="601"/>
      <c r="AT69" s="601"/>
      <c r="AU69" s="601"/>
      <c r="AV69" s="601"/>
      <c r="AW69" s="601"/>
      <c r="AX69" s="601"/>
      <c r="AY69" s="601"/>
      <c r="AZ69" s="601"/>
      <c r="BA69" s="601"/>
      <c r="BB69" s="601"/>
      <c r="BC69" s="267"/>
      <c r="BD69" s="262"/>
      <c r="BE69" s="262"/>
      <c r="BF69" s="509"/>
      <c r="BG69" s="510"/>
      <c r="BH69" s="510"/>
      <c r="BI69" s="510"/>
      <c r="BJ69" s="509"/>
      <c r="BK69" s="510"/>
      <c r="BL69" s="510"/>
      <c r="BM69" s="510"/>
      <c r="BN69" s="509"/>
      <c r="BO69" s="510"/>
      <c r="BP69" s="510"/>
      <c r="BQ69" s="511"/>
      <c r="BR69" s="265"/>
      <c r="BS69" s="22"/>
    </row>
    <row r="70" spans="1:71" ht="15.6" hidden="1" customHeight="1">
      <c r="C70" s="260"/>
      <c r="D70" s="609"/>
      <c r="E70" s="610"/>
      <c r="F70" s="610"/>
      <c r="G70" s="610"/>
      <c r="H70" s="610"/>
      <c r="I70" s="610"/>
      <c r="J70" s="610"/>
      <c r="K70" s="610"/>
      <c r="L70" s="610"/>
      <c r="M70" s="611"/>
      <c r="N70" s="524"/>
      <c r="O70" s="525"/>
      <c r="P70" s="525"/>
      <c r="Q70" s="526"/>
      <c r="R70" s="266"/>
      <c r="S70" s="266"/>
      <c r="T70" s="266"/>
      <c r="U70" s="533"/>
      <c r="V70" s="534"/>
      <c r="W70" s="534"/>
      <c r="X70" s="534"/>
      <c r="Y70" s="534"/>
      <c r="Z70" s="534"/>
      <c r="AA70" s="534"/>
      <c r="AB70" s="534"/>
      <c r="AC70" s="534"/>
      <c r="AD70" s="534"/>
      <c r="AE70" s="534"/>
      <c r="AF70" s="534"/>
      <c r="AG70" s="534"/>
      <c r="AH70" s="534"/>
      <c r="AI70" s="534"/>
      <c r="AJ70" s="535"/>
      <c r="AK70" s="277"/>
      <c r="AL70" s="277"/>
      <c r="AM70" s="601"/>
      <c r="AN70" s="601"/>
      <c r="AO70" s="601"/>
      <c r="AP70" s="601"/>
      <c r="AQ70" s="601"/>
      <c r="AR70" s="601"/>
      <c r="AS70" s="601"/>
      <c r="AT70" s="601"/>
      <c r="AU70" s="601"/>
      <c r="AV70" s="601"/>
      <c r="AW70" s="601"/>
      <c r="AX70" s="601"/>
      <c r="AY70" s="601"/>
      <c r="AZ70" s="601"/>
      <c r="BA70" s="601"/>
      <c r="BB70" s="601"/>
      <c r="BC70" s="267"/>
      <c r="BD70" s="262"/>
      <c r="BE70" s="262"/>
      <c r="BF70" s="509"/>
      <c r="BG70" s="510"/>
      <c r="BH70" s="510"/>
      <c r="BI70" s="510"/>
      <c r="BJ70" s="509"/>
      <c r="BK70" s="510"/>
      <c r="BL70" s="510"/>
      <c r="BM70" s="510"/>
      <c r="BN70" s="509"/>
      <c r="BO70" s="510"/>
      <c r="BP70" s="510"/>
      <c r="BQ70" s="511"/>
      <c r="BR70" s="265"/>
      <c r="BS70" s="22"/>
    </row>
    <row r="71" spans="1:71" ht="15.6" hidden="1" customHeight="1">
      <c r="C71" s="260"/>
      <c r="D71" s="612"/>
      <c r="E71" s="613"/>
      <c r="F71" s="613"/>
      <c r="G71" s="613"/>
      <c r="H71" s="613"/>
      <c r="I71" s="613"/>
      <c r="J71" s="613"/>
      <c r="K71" s="613"/>
      <c r="L71" s="613"/>
      <c r="M71" s="614"/>
      <c r="N71" s="527"/>
      <c r="O71" s="528"/>
      <c r="P71" s="528"/>
      <c r="Q71" s="529"/>
      <c r="R71" s="266"/>
      <c r="S71" s="266"/>
      <c r="T71" s="266"/>
      <c r="U71" s="533"/>
      <c r="V71" s="534"/>
      <c r="W71" s="534"/>
      <c r="X71" s="534"/>
      <c r="Y71" s="534"/>
      <c r="Z71" s="534"/>
      <c r="AA71" s="534"/>
      <c r="AB71" s="534"/>
      <c r="AC71" s="534"/>
      <c r="AD71" s="534"/>
      <c r="AE71" s="534"/>
      <c r="AF71" s="534"/>
      <c r="AG71" s="534"/>
      <c r="AH71" s="534"/>
      <c r="AI71" s="534"/>
      <c r="AJ71" s="535"/>
      <c r="AK71" s="277"/>
      <c r="AL71" s="277"/>
      <c r="AM71" s="553" t="str">
        <f>IF(回答表!X50="●",回答表!J150,IF(回答表!AA50="●",回答表!J174,""))</f>
        <v/>
      </c>
      <c r="AN71" s="554"/>
      <c r="AO71" s="554"/>
      <c r="AP71" s="554"/>
      <c r="AQ71" s="554"/>
      <c r="AR71" s="554"/>
      <c r="AS71" s="554"/>
      <c r="AT71" s="555"/>
      <c r="AU71" s="553" t="str">
        <f>IF(回答表!X50="●",回答表!J151,IF(回答表!AA50="●",回答表!J175,""))</f>
        <v/>
      </c>
      <c r="AV71" s="554"/>
      <c r="AW71" s="554"/>
      <c r="AX71" s="554"/>
      <c r="AY71" s="554"/>
      <c r="AZ71" s="554"/>
      <c r="BA71" s="554"/>
      <c r="BB71" s="555"/>
      <c r="BC71" s="267"/>
      <c r="BD71" s="262"/>
      <c r="BE71" s="262"/>
      <c r="BF71" s="509" t="str">
        <f>IF(回答表!X50="●",回答表!V150,IF(回答表!AA50="●",回答表!V174,""))</f>
        <v/>
      </c>
      <c r="BG71" s="510"/>
      <c r="BH71" s="510"/>
      <c r="BI71" s="510"/>
      <c r="BJ71" s="509" t="str">
        <f>IF(回答表!X50="●",回答表!V151,IF(回答表!AA50="●",回答表!V175,""))</f>
        <v/>
      </c>
      <c r="BK71" s="510"/>
      <c r="BL71" s="510"/>
      <c r="BM71" s="510"/>
      <c r="BN71" s="509" t="str">
        <f>IF(回答表!X50="●",回答表!V152,IF(回答表!AA50="●",回答表!V176,""))</f>
        <v/>
      </c>
      <c r="BO71" s="510"/>
      <c r="BP71" s="510"/>
      <c r="BQ71" s="511"/>
      <c r="BR71" s="265"/>
      <c r="BS71" s="22"/>
    </row>
    <row r="72" spans="1:71" ht="15.6" hidden="1" customHeight="1">
      <c r="C72" s="260"/>
      <c r="D72" s="278"/>
      <c r="E72" s="278"/>
      <c r="F72" s="278"/>
      <c r="G72" s="278"/>
      <c r="H72" s="278"/>
      <c r="I72" s="278"/>
      <c r="J72" s="278"/>
      <c r="K72" s="278"/>
      <c r="L72" s="278"/>
      <c r="M72" s="278"/>
      <c r="N72" s="279"/>
      <c r="O72" s="279"/>
      <c r="P72" s="279"/>
      <c r="Q72" s="279"/>
      <c r="R72" s="280"/>
      <c r="S72" s="280"/>
      <c r="T72" s="280"/>
      <c r="U72" s="533"/>
      <c r="V72" s="534"/>
      <c r="W72" s="534"/>
      <c r="X72" s="534"/>
      <c r="Y72" s="534"/>
      <c r="Z72" s="534"/>
      <c r="AA72" s="534"/>
      <c r="AB72" s="534"/>
      <c r="AC72" s="534"/>
      <c r="AD72" s="534"/>
      <c r="AE72" s="534"/>
      <c r="AF72" s="534"/>
      <c r="AG72" s="534"/>
      <c r="AH72" s="534"/>
      <c r="AI72" s="534"/>
      <c r="AJ72" s="535"/>
      <c r="AK72" s="277"/>
      <c r="AL72" s="277"/>
      <c r="AM72" s="556"/>
      <c r="AN72" s="557"/>
      <c r="AO72" s="557"/>
      <c r="AP72" s="557"/>
      <c r="AQ72" s="557"/>
      <c r="AR72" s="557"/>
      <c r="AS72" s="557"/>
      <c r="AT72" s="558"/>
      <c r="AU72" s="556"/>
      <c r="AV72" s="557"/>
      <c r="AW72" s="557"/>
      <c r="AX72" s="557"/>
      <c r="AY72" s="557"/>
      <c r="AZ72" s="557"/>
      <c r="BA72" s="557"/>
      <c r="BB72" s="558"/>
      <c r="BC72" s="267"/>
      <c r="BD72" s="267"/>
      <c r="BE72" s="267"/>
      <c r="BF72" s="509"/>
      <c r="BG72" s="510"/>
      <c r="BH72" s="510"/>
      <c r="BI72" s="510"/>
      <c r="BJ72" s="509"/>
      <c r="BK72" s="510"/>
      <c r="BL72" s="510"/>
      <c r="BM72" s="510"/>
      <c r="BN72" s="509"/>
      <c r="BO72" s="510"/>
      <c r="BP72" s="510"/>
      <c r="BQ72" s="511"/>
      <c r="BR72" s="265"/>
      <c r="BS72" s="22"/>
    </row>
    <row r="73" spans="1:71" ht="15.6" hidden="1" customHeight="1">
      <c r="C73" s="260"/>
      <c r="D73" s="278"/>
      <c r="E73" s="278"/>
      <c r="F73" s="278"/>
      <c r="G73" s="278"/>
      <c r="H73" s="278"/>
      <c r="I73" s="278"/>
      <c r="J73" s="278"/>
      <c r="K73" s="278"/>
      <c r="L73" s="278"/>
      <c r="M73" s="278"/>
      <c r="N73" s="279"/>
      <c r="O73" s="279"/>
      <c r="P73" s="279"/>
      <c r="Q73" s="279"/>
      <c r="R73" s="280"/>
      <c r="S73" s="280"/>
      <c r="T73" s="280"/>
      <c r="U73" s="533"/>
      <c r="V73" s="534"/>
      <c r="W73" s="534"/>
      <c r="X73" s="534"/>
      <c r="Y73" s="534"/>
      <c r="Z73" s="534"/>
      <c r="AA73" s="534"/>
      <c r="AB73" s="534"/>
      <c r="AC73" s="534"/>
      <c r="AD73" s="534"/>
      <c r="AE73" s="534"/>
      <c r="AF73" s="534"/>
      <c r="AG73" s="534"/>
      <c r="AH73" s="534"/>
      <c r="AI73" s="534"/>
      <c r="AJ73" s="535"/>
      <c r="AK73" s="277"/>
      <c r="AL73" s="277"/>
      <c r="AM73" s="559"/>
      <c r="AN73" s="560"/>
      <c r="AO73" s="560"/>
      <c r="AP73" s="560"/>
      <c r="AQ73" s="560"/>
      <c r="AR73" s="560"/>
      <c r="AS73" s="560"/>
      <c r="AT73" s="561"/>
      <c r="AU73" s="559"/>
      <c r="AV73" s="560"/>
      <c r="AW73" s="560"/>
      <c r="AX73" s="560"/>
      <c r="AY73" s="560"/>
      <c r="AZ73" s="560"/>
      <c r="BA73" s="560"/>
      <c r="BB73" s="561"/>
      <c r="BC73" s="267"/>
      <c r="BD73" s="262"/>
      <c r="BE73" s="262"/>
      <c r="BF73" s="509"/>
      <c r="BG73" s="510"/>
      <c r="BH73" s="510"/>
      <c r="BI73" s="510"/>
      <c r="BJ73" s="509"/>
      <c r="BK73" s="510"/>
      <c r="BL73" s="510"/>
      <c r="BM73" s="510"/>
      <c r="BN73" s="509"/>
      <c r="BO73" s="510"/>
      <c r="BP73" s="510"/>
      <c r="BQ73" s="511"/>
      <c r="BR73" s="265"/>
      <c r="BS73" s="22"/>
    </row>
    <row r="74" spans="1:71" ht="15.6" hidden="1" customHeight="1">
      <c r="C74" s="260"/>
      <c r="D74" s="615" t="s">
        <v>9</v>
      </c>
      <c r="E74" s="616"/>
      <c r="F74" s="616"/>
      <c r="G74" s="616"/>
      <c r="H74" s="616"/>
      <c r="I74" s="616"/>
      <c r="J74" s="616"/>
      <c r="K74" s="616"/>
      <c r="L74" s="616"/>
      <c r="M74" s="617"/>
      <c r="N74" s="521" t="str">
        <f>IF(回答表!AA50="●","●","")</f>
        <v/>
      </c>
      <c r="O74" s="522"/>
      <c r="P74" s="522"/>
      <c r="Q74" s="523"/>
      <c r="R74" s="266"/>
      <c r="S74" s="266"/>
      <c r="T74" s="266"/>
      <c r="U74" s="533"/>
      <c r="V74" s="534"/>
      <c r="W74" s="534"/>
      <c r="X74" s="534"/>
      <c r="Y74" s="534"/>
      <c r="Z74" s="534"/>
      <c r="AA74" s="534"/>
      <c r="AB74" s="534"/>
      <c r="AC74" s="534"/>
      <c r="AD74" s="534"/>
      <c r="AE74" s="534"/>
      <c r="AF74" s="534"/>
      <c r="AG74" s="534"/>
      <c r="AH74" s="534"/>
      <c r="AI74" s="534"/>
      <c r="AJ74" s="535"/>
      <c r="AK74" s="277"/>
      <c r="AL74" s="277"/>
      <c r="AM74" s="262"/>
      <c r="AN74" s="262"/>
      <c r="AO74" s="262"/>
      <c r="AP74" s="262"/>
      <c r="AQ74" s="262"/>
      <c r="AR74" s="262"/>
      <c r="AS74" s="262"/>
      <c r="AT74" s="262"/>
      <c r="AU74" s="262"/>
      <c r="AV74" s="262"/>
      <c r="AW74" s="262"/>
      <c r="AX74" s="262"/>
      <c r="AY74" s="262"/>
      <c r="AZ74" s="262"/>
      <c r="BA74" s="262"/>
      <c r="BB74" s="262"/>
      <c r="BC74" s="267"/>
      <c r="BD74" s="281"/>
      <c r="BE74" s="281"/>
      <c r="BF74" s="509"/>
      <c r="BG74" s="510"/>
      <c r="BH74" s="510"/>
      <c r="BI74" s="510"/>
      <c r="BJ74" s="509"/>
      <c r="BK74" s="510"/>
      <c r="BL74" s="510"/>
      <c r="BM74" s="510"/>
      <c r="BN74" s="509"/>
      <c r="BO74" s="510"/>
      <c r="BP74" s="510"/>
      <c r="BQ74" s="511"/>
      <c r="BR74" s="265"/>
      <c r="BS74" s="22"/>
    </row>
    <row r="75" spans="1:71" ht="15.6" hidden="1" customHeight="1">
      <c r="C75" s="260"/>
      <c r="D75" s="618"/>
      <c r="E75" s="619"/>
      <c r="F75" s="619"/>
      <c r="G75" s="619"/>
      <c r="H75" s="619"/>
      <c r="I75" s="619"/>
      <c r="J75" s="619"/>
      <c r="K75" s="619"/>
      <c r="L75" s="619"/>
      <c r="M75" s="620"/>
      <c r="N75" s="524"/>
      <c r="O75" s="525"/>
      <c r="P75" s="525"/>
      <c r="Q75" s="526"/>
      <c r="R75" s="266"/>
      <c r="S75" s="266"/>
      <c r="T75" s="266"/>
      <c r="U75" s="533"/>
      <c r="V75" s="534"/>
      <c r="W75" s="534"/>
      <c r="X75" s="534"/>
      <c r="Y75" s="534"/>
      <c r="Z75" s="534"/>
      <c r="AA75" s="534"/>
      <c r="AB75" s="534"/>
      <c r="AC75" s="534"/>
      <c r="AD75" s="534"/>
      <c r="AE75" s="534"/>
      <c r="AF75" s="534"/>
      <c r="AG75" s="534"/>
      <c r="AH75" s="534"/>
      <c r="AI75" s="534"/>
      <c r="AJ75" s="535"/>
      <c r="AK75" s="277"/>
      <c r="AL75" s="277"/>
      <c r="AM75" s="262"/>
      <c r="AN75" s="262"/>
      <c r="AO75" s="262"/>
      <c r="AP75" s="262"/>
      <c r="AQ75" s="262"/>
      <c r="AR75" s="262"/>
      <c r="AS75" s="262"/>
      <c r="AT75" s="262"/>
      <c r="AU75" s="262"/>
      <c r="AV75" s="262"/>
      <c r="AW75" s="262"/>
      <c r="AX75" s="262"/>
      <c r="AY75" s="262"/>
      <c r="AZ75" s="262"/>
      <c r="BA75" s="262"/>
      <c r="BB75" s="262"/>
      <c r="BC75" s="267"/>
      <c r="BD75" s="281"/>
      <c r="BE75" s="281"/>
      <c r="BF75" s="509" t="s">
        <v>1</v>
      </c>
      <c r="BG75" s="510"/>
      <c r="BH75" s="510"/>
      <c r="BI75" s="510"/>
      <c r="BJ75" s="509" t="s">
        <v>2</v>
      </c>
      <c r="BK75" s="510"/>
      <c r="BL75" s="510"/>
      <c r="BM75" s="510"/>
      <c r="BN75" s="509" t="s">
        <v>3</v>
      </c>
      <c r="BO75" s="510"/>
      <c r="BP75" s="510"/>
      <c r="BQ75" s="511"/>
      <c r="BR75" s="265"/>
      <c r="BS75" s="22"/>
    </row>
    <row r="76" spans="1:71" ht="15.6" hidden="1" customHeight="1">
      <c r="C76" s="260"/>
      <c r="D76" s="618"/>
      <c r="E76" s="619"/>
      <c r="F76" s="619"/>
      <c r="G76" s="619"/>
      <c r="H76" s="619"/>
      <c r="I76" s="619"/>
      <c r="J76" s="619"/>
      <c r="K76" s="619"/>
      <c r="L76" s="619"/>
      <c r="M76" s="620"/>
      <c r="N76" s="524"/>
      <c r="O76" s="525"/>
      <c r="P76" s="525"/>
      <c r="Q76" s="526"/>
      <c r="R76" s="266"/>
      <c r="S76" s="266"/>
      <c r="T76" s="266"/>
      <c r="U76" s="533"/>
      <c r="V76" s="534"/>
      <c r="W76" s="534"/>
      <c r="X76" s="534"/>
      <c r="Y76" s="534"/>
      <c r="Z76" s="534"/>
      <c r="AA76" s="534"/>
      <c r="AB76" s="534"/>
      <c r="AC76" s="534"/>
      <c r="AD76" s="534"/>
      <c r="AE76" s="534"/>
      <c r="AF76" s="534"/>
      <c r="AG76" s="534"/>
      <c r="AH76" s="534"/>
      <c r="AI76" s="534"/>
      <c r="AJ76" s="535"/>
      <c r="AK76" s="277"/>
      <c r="AL76" s="277"/>
      <c r="AM76" s="262"/>
      <c r="AN76" s="262"/>
      <c r="AO76" s="262"/>
      <c r="AP76" s="262"/>
      <c r="AQ76" s="262"/>
      <c r="AR76" s="262"/>
      <c r="AS76" s="262"/>
      <c r="AT76" s="262"/>
      <c r="AU76" s="262"/>
      <c r="AV76" s="262"/>
      <c r="AW76" s="262"/>
      <c r="AX76" s="262"/>
      <c r="AY76" s="262"/>
      <c r="AZ76" s="262"/>
      <c r="BA76" s="262"/>
      <c r="BB76" s="262"/>
      <c r="BC76" s="267"/>
      <c r="BD76" s="281"/>
      <c r="BE76" s="281"/>
      <c r="BF76" s="509"/>
      <c r="BG76" s="510"/>
      <c r="BH76" s="510"/>
      <c r="BI76" s="510"/>
      <c r="BJ76" s="509"/>
      <c r="BK76" s="510"/>
      <c r="BL76" s="510"/>
      <c r="BM76" s="510"/>
      <c r="BN76" s="509"/>
      <c r="BO76" s="510"/>
      <c r="BP76" s="510"/>
      <c r="BQ76" s="511"/>
      <c r="BR76" s="265"/>
      <c r="BS76" s="22"/>
    </row>
    <row r="77" spans="1:71" ht="15.6" hidden="1" customHeight="1">
      <c r="C77" s="260"/>
      <c r="D77" s="621"/>
      <c r="E77" s="622"/>
      <c r="F77" s="622"/>
      <c r="G77" s="622"/>
      <c r="H77" s="622"/>
      <c r="I77" s="622"/>
      <c r="J77" s="622"/>
      <c r="K77" s="622"/>
      <c r="L77" s="622"/>
      <c r="M77" s="623"/>
      <c r="N77" s="527"/>
      <c r="O77" s="528"/>
      <c r="P77" s="528"/>
      <c r="Q77" s="529"/>
      <c r="R77" s="266"/>
      <c r="S77" s="266"/>
      <c r="T77" s="266"/>
      <c r="U77" s="536"/>
      <c r="V77" s="537"/>
      <c r="W77" s="537"/>
      <c r="X77" s="537"/>
      <c r="Y77" s="537"/>
      <c r="Z77" s="537"/>
      <c r="AA77" s="537"/>
      <c r="AB77" s="537"/>
      <c r="AC77" s="537"/>
      <c r="AD77" s="537"/>
      <c r="AE77" s="537"/>
      <c r="AF77" s="537"/>
      <c r="AG77" s="537"/>
      <c r="AH77" s="537"/>
      <c r="AI77" s="537"/>
      <c r="AJ77" s="538"/>
      <c r="AK77" s="277"/>
      <c r="AL77" s="277"/>
      <c r="AM77" s="262"/>
      <c r="AN77" s="262"/>
      <c r="AO77" s="262"/>
      <c r="AP77" s="262"/>
      <c r="AQ77" s="262"/>
      <c r="AR77" s="262"/>
      <c r="AS77" s="262"/>
      <c r="AT77" s="262"/>
      <c r="AU77" s="262"/>
      <c r="AV77" s="262"/>
      <c r="AW77" s="262"/>
      <c r="AX77" s="262"/>
      <c r="AY77" s="262"/>
      <c r="AZ77" s="262"/>
      <c r="BA77" s="262"/>
      <c r="BB77" s="262"/>
      <c r="BC77" s="267"/>
      <c r="BD77" s="281"/>
      <c r="BE77" s="281"/>
      <c r="BF77" s="512"/>
      <c r="BG77" s="513"/>
      <c r="BH77" s="513"/>
      <c r="BI77" s="513"/>
      <c r="BJ77" s="512"/>
      <c r="BK77" s="513"/>
      <c r="BL77" s="513"/>
      <c r="BM77" s="513"/>
      <c r="BN77" s="512"/>
      <c r="BO77" s="513"/>
      <c r="BP77" s="513"/>
      <c r="BQ77" s="514"/>
      <c r="BR77" s="265"/>
      <c r="BS77" s="22"/>
    </row>
    <row r="78" spans="1:71" ht="15.6" hidden="1" customHeight="1">
      <c r="A78" s="22"/>
      <c r="B78" s="22"/>
      <c r="C78" s="260"/>
      <c r="D78" s="278"/>
      <c r="E78" s="278"/>
      <c r="F78" s="278"/>
      <c r="G78" s="278"/>
      <c r="H78" s="278"/>
      <c r="I78" s="278"/>
      <c r="J78" s="278"/>
      <c r="K78" s="278"/>
      <c r="L78" s="278"/>
      <c r="M78" s="278"/>
      <c r="N78" s="278"/>
      <c r="O78" s="278"/>
      <c r="P78" s="278"/>
      <c r="Q78" s="278"/>
      <c r="R78" s="266"/>
      <c r="S78" s="266"/>
      <c r="T78" s="266"/>
      <c r="U78" s="266"/>
      <c r="V78" s="266"/>
      <c r="W78" s="266"/>
      <c r="X78" s="266"/>
      <c r="Y78" s="266"/>
      <c r="Z78" s="266"/>
      <c r="AA78" s="266"/>
      <c r="AB78" s="266"/>
      <c r="AC78" s="266"/>
      <c r="AD78" s="266"/>
      <c r="AE78" s="266"/>
      <c r="AF78" s="266"/>
      <c r="AG78" s="266"/>
      <c r="AH78" s="266"/>
      <c r="AI78" s="266"/>
      <c r="AJ78" s="266"/>
      <c r="AK78" s="277"/>
      <c r="AL78" s="277"/>
      <c r="AM78" s="288"/>
      <c r="AN78" s="288"/>
      <c r="AO78" s="288"/>
      <c r="AP78" s="288"/>
      <c r="AQ78" s="288"/>
      <c r="AR78" s="288"/>
      <c r="AS78" s="288"/>
      <c r="AT78" s="288"/>
      <c r="AU78" s="288"/>
      <c r="AV78" s="288"/>
      <c r="AW78" s="288"/>
      <c r="AX78" s="288"/>
      <c r="AY78" s="288"/>
      <c r="AZ78" s="288"/>
      <c r="BA78" s="288"/>
      <c r="BB78" s="288"/>
      <c r="BC78" s="267"/>
      <c r="BD78" s="281"/>
      <c r="BE78" s="281"/>
      <c r="BF78" s="247"/>
      <c r="BG78" s="247"/>
      <c r="BH78" s="247"/>
      <c r="BI78" s="247"/>
      <c r="BJ78" s="247"/>
      <c r="BK78" s="247"/>
      <c r="BL78" s="247"/>
      <c r="BM78" s="247"/>
      <c r="BN78" s="247"/>
      <c r="BO78" s="247"/>
      <c r="BP78" s="247"/>
      <c r="BQ78" s="247"/>
      <c r="BR78" s="265"/>
      <c r="BS78" s="22"/>
    </row>
    <row r="79" spans="1:71" ht="15.6" hidden="1" customHeight="1">
      <c r="A79" s="22"/>
      <c r="B79" s="22"/>
      <c r="C79" s="260"/>
      <c r="D79" s="278"/>
      <c r="E79" s="278"/>
      <c r="F79" s="278"/>
      <c r="G79" s="278"/>
      <c r="H79" s="278"/>
      <c r="I79" s="278"/>
      <c r="J79" s="278"/>
      <c r="K79" s="278"/>
      <c r="L79" s="278"/>
      <c r="M79" s="278"/>
      <c r="N79" s="278"/>
      <c r="O79" s="278"/>
      <c r="P79" s="278"/>
      <c r="Q79" s="278"/>
      <c r="R79" s="266"/>
      <c r="S79" s="266"/>
      <c r="T79" s="266"/>
      <c r="U79" s="270" t="s">
        <v>6496</v>
      </c>
      <c r="V79" s="266"/>
      <c r="W79" s="266"/>
      <c r="X79" s="266"/>
      <c r="Y79" s="266"/>
      <c r="Z79" s="266"/>
      <c r="AA79" s="266"/>
      <c r="AB79" s="266"/>
      <c r="AC79" s="266"/>
      <c r="AD79" s="266"/>
      <c r="AE79" s="266"/>
      <c r="AF79" s="266"/>
      <c r="AG79" s="266"/>
      <c r="AH79" s="266"/>
      <c r="AI79" s="266"/>
      <c r="AJ79" s="266"/>
      <c r="AK79" s="277"/>
      <c r="AL79" s="277"/>
      <c r="AM79" s="270" t="s">
        <v>6498</v>
      </c>
      <c r="AN79" s="263"/>
      <c r="AO79" s="263"/>
      <c r="AP79" s="263"/>
      <c r="AQ79" s="263"/>
      <c r="AR79" s="263"/>
      <c r="AS79" s="263"/>
      <c r="AT79" s="263"/>
      <c r="AU79" s="263"/>
      <c r="AV79" s="263"/>
      <c r="AW79" s="263"/>
      <c r="AX79" s="262"/>
      <c r="AY79" s="262"/>
      <c r="AZ79" s="262"/>
      <c r="BA79" s="262"/>
      <c r="BB79" s="262"/>
      <c r="BC79" s="262"/>
      <c r="BD79" s="262"/>
      <c r="BE79" s="262"/>
      <c r="BF79" s="262"/>
      <c r="BG79" s="262"/>
      <c r="BH79" s="262"/>
      <c r="BI79" s="262"/>
      <c r="BJ79" s="262"/>
      <c r="BK79" s="262"/>
      <c r="BL79" s="262"/>
      <c r="BM79" s="262"/>
      <c r="BN79" s="262"/>
      <c r="BO79" s="262"/>
      <c r="BP79" s="262"/>
      <c r="BQ79" s="247"/>
      <c r="BR79" s="265"/>
      <c r="BS79" s="22"/>
    </row>
    <row r="80" spans="1:71" ht="15.6" hidden="1" customHeight="1">
      <c r="A80" s="22"/>
      <c r="B80" s="22"/>
      <c r="C80" s="260"/>
      <c r="D80" s="278"/>
      <c r="E80" s="278"/>
      <c r="F80" s="278"/>
      <c r="G80" s="278"/>
      <c r="H80" s="278"/>
      <c r="I80" s="278"/>
      <c r="J80" s="278"/>
      <c r="K80" s="278"/>
      <c r="L80" s="278"/>
      <c r="M80" s="278"/>
      <c r="N80" s="278"/>
      <c r="O80" s="278"/>
      <c r="P80" s="278"/>
      <c r="Q80" s="278"/>
      <c r="R80" s="266"/>
      <c r="S80" s="266"/>
      <c r="T80" s="266"/>
      <c r="U80" s="624" t="str">
        <f>IF(回答表!X50="●",回答表!E155,IF(回答表!AA50="●",回答表!E179,""))</f>
        <v/>
      </c>
      <c r="V80" s="625"/>
      <c r="W80" s="625"/>
      <c r="X80" s="625"/>
      <c r="Y80" s="625"/>
      <c r="Z80" s="625"/>
      <c r="AA80" s="625"/>
      <c r="AB80" s="625"/>
      <c r="AC80" s="625"/>
      <c r="AD80" s="625"/>
      <c r="AE80" s="602" t="s">
        <v>6497</v>
      </c>
      <c r="AF80" s="602"/>
      <c r="AG80" s="602"/>
      <c r="AH80" s="602"/>
      <c r="AI80" s="602"/>
      <c r="AJ80" s="603"/>
      <c r="AK80" s="277"/>
      <c r="AL80" s="277"/>
      <c r="AM80" s="530" t="str">
        <f>IF(回答表!X50="●",回答表!B157,IF(回答表!AA50="●",回答表!B181,""))</f>
        <v/>
      </c>
      <c r="AN80" s="531"/>
      <c r="AO80" s="531"/>
      <c r="AP80" s="531"/>
      <c r="AQ80" s="531"/>
      <c r="AR80" s="531"/>
      <c r="AS80" s="531"/>
      <c r="AT80" s="531"/>
      <c r="AU80" s="531"/>
      <c r="AV80" s="531"/>
      <c r="AW80" s="531"/>
      <c r="AX80" s="531"/>
      <c r="AY80" s="531"/>
      <c r="AZ80" s="531"/>
      <c r="BA80" s="531"/>
      <c r="BB80" s="531"/>
      <c r="BC80" s="531"/>
      <c r="BD80" s="531"/>
      <c r="BE80" s="531"/>
      <c r="BF80" s="531"/>
      <c r="BG80" s="531"/>
      <c r="BH80" s="531"/>
      <c r="BI80" s="531"/>
      <c r="BJ80" s="531"/>
      <c r="BK80" s="531"/>
      <c r="BL80" s="531"/>
      <c r="BM80" s="531"/>
      <c r="BN80" s="531"/>
      <c r="BO80" s="531"/>
      <c r="BP80" s="531"/>
      <c r="BQ80" s="532"/>
      <c r="BR80" s="265"/>
      <c r="BS80" s="22"/>
    </row>
    <row r="81" spans="1:71" ht="15.6" hidden="1" customHeight="1">
      <c r="A81" s="22"/>
      <c r="B81" s="22"/>
      <c r="C81" s="260"/>
      <c r="D81" s="278"/>
      <c r="E81" s="278"/>
      <c r="F81" s="278"/>
      <c r="G81" s="278"/>
      <c r="H81" s="278"/>
      <c r="I81" s="278"/>
      <c r="J81" s="278"/>
      <c r="K81" s="278"/>
      <c r="L81" s="278"/>
      <c r="M81" s="278"/>
      <c r="N81" s="278"/>
      <c r="O81" s="278"/>
      <c r="P81" s="278"/>
      <c r="Q81" s="278"/>
      <c r="R81" s="266"/>
      <c r="S81" s="266"/>
      <c r="T81" s="266"/>
      <c r="U81" s="626"/>
      <c r="V81" s="627"/>
      <c r="W81" s="627"/>
      <c r="X81" s="627"/>
      <c r="Y81" s="627"/>
      <c r="Z81" s="627"/>
      <c r="AA81" s="627"/>
      <c r="AB81" s="627"/>
      <c r="AC81" s="627"/>
      <c r="AD81" s="627"/>
      <c r="AE81" s="604"/>
      <c r="AF81" s="604"/>
      <c r="AG81" s="604"/>
      <c r="AH81" s="604"/>
      <c r="AI81" s="604"/>
      <c r="AJ81" s="605"/>
      <c r="AK81" s="277"/>
      <c r="AL81" s="277"/>
      <c r="AM81" s="533"/>
      <c r="AN81" s="534"/>
      <c r="AO81" s="534"/>
      <c r="AP81" s="534"/>
      <c r="AQ81" s="534"/>
      <c r="AR81" s="534"/>
      <c r="AS81" s="534"/>
      <c r="AT81" s="534"/>
      <c r="AU81" s="534"/>
      <c r="AV81" s="534"/>
      <c r="AW81" s="534"/>
      <c r="AX81" s="534"/>
      <c r="AY81" s="534"/>
      <c r="AZ81" s="534"/>
      <c r="BA81" s="534"/>
      <c r="BB81" s="534"/>
      <c r="BC81" s="534"/>
      <c r="BD81" s="534"/>
      <c r="BE81" s="534"/>
      <c r="BF81" s="534"/>
      <c r="BG81" s="534"/>
      <c r="BH81" s="534"/>
      <c r="BI81" s="534"/>
      <c r="BJ81" s="534"/>
      <c r="BK81" s="534"/>
      <c r="BL81" s="534"/>
      <c r="BM81" s="534"/>
      <c r="BN81" s="534"/>
      <c r="BO81" s="534"/>
      <c r="BP81" s="534"/>
      <c r="BQ81" s="535"/>
      <c r="BR81" s="265"/>
      <c r="BS81" s="22"/>
    </row>
    <row r="82" spans="1:71" ht="15.6" hidden="1" customHeight="1">
      <c r="A82" s="22"/>
      <c r="B82" s="22"/>
      <c r="C82" s="260"/>
      <c r="D82" s="278"/>
      <c r="E82" s="278"/>
      <c r="F82" s="278"/>
      <c r="G82" s="278"/>
      <c r="H82" s="278"/>
      <c r="I82" s="278"/>
      <c r="J82" s="278"/>
      <c r="K82" s="278"/>
      <c r="L82" s="278"/>
      <c r="M82" s="278"/>
      <c r="N82" s="278"/>
      <c r="O82" s="278"/>
      <c r="P82" s="278"/>
      <c r="Q82" s="278"/>
      <c r="R82" s="266"/>
      <c r="S82" s="266"/>
      <c r="T82" s="266"/>
      <c r="U82" s="266"/>
      <c r="V82" s="266"/>
      <c r="W82" s="266"/>
      <c r="X82" s="266"/>
      <c r="Y82" s="266"/>
      <c r="Z82" s="266"/>
      <c r="AA82" s="266"/>
      <c r="AB82" s="266"/>
      <c r="AC82" s="266"/>
      <c r="AD82" s="266"/>
      <c r="AE82" s="266"/>
      <c r="AF82" s="266"/>
      <c r="AG82" s="266"/>
      <c r="AH82" s="266"/>
      <c r="AI82" s="266"/>
      <c r="AJ82" s="266"/>
      <c r="AK82" s="277"/>
      <c r="AL82" s="277"/>
      <c r="AM82" s="533"/>
      <c r="AN82" s="534"/>
      <c r="AO82" s="534"/>
      <c r="AP82" s="534"/>
      <c r="AQ82" s="534"/>
      <c r="AR82" s="534"/>
      <c r="AS82" s="534"/>
      <c r="AT82" s="534"/>
      <c r="AU82" s="534"/>
      <c r="AV82" s="534"/>
      <c r="AW82" s="534"/>
      <c r="AX82" s="534"/>
      <c r="AY82" s="534"/>
      <c r="AZ82" s="534"/>
      <c r="BA82" s="534"/>
      <c r="BB82" s="534"/>
      <c r="BC82" s="534"/>
      <c r="BD82" s="534"/>
      <c r="BE82" s="534"/>
      <c r="BF82" s="534"/>
      <c r="BG82" s="534"/>
      <c r="BH82" s="534"/>
      <c r="BI82" s="534"/>
      <c r="BJ82" s="534"/>
      <c r="BK82" s="534"/>
      <c r="BL82" s="534"/>
      <c r="BM82" s="534"/>
      <c r="BN82" s="534"/>
      <c r="BO82" s="534"/>
      <c r="BP82" s="534"/>
      <c r="BQ82" s="535"/>
      <c r="BR82" s="265"/>
      <c r="BS82" s="22"/>
    </row>
    <row r="83" spans="1:71" ht="15.6" hidden="1" customHeight="1">
      <c r="A83" s="22"/>
      <c r="B83" s="22"/>
      <c r="C83" s="260"/>
      <c r="D83" s="278"/>
      <c r="E83" s="278"/>
      <c r="F83" s="278"/>
      <c r="G83" s="278"/>
      <c r="H83" s="278"/>
      <c r="I83" s="278"/>
      <c r="J83" s="278"/>
      <c r="K83" s="278"/>
      <c r="L83" s="278"/>
      <c r="M83" s="278"/>
      <c r="N83" s="278"/>
      <c r="O83" s="278"/>
      <c r="P83" s="278"/>
      <c r="Q83" s="278"/>
      <c r="R83" s="266"/>
      <c r="S83" s="266"/>
      <c r="T83" s="266"/>
      <c r="U83" s="266"/>
      <c r="V83" s="266"/>
      <c r="W83" s="266"/>
      <c r="X83" s="266"/>
      <c r="Y83" s="266"/>
      <c r="Z83" s="266"/>
      <c r="AA83" s="266"/>
      <c r="AB83" s="266"/>
      <c r="AC83" s="266"/>
      <c r="AD83" s="266"/>
      <c r="AE83" s="266"/>
      <c r="AF83" s="266"/>
      <c r="AG83" s="266"/>
      <c r="AH83" s="266"/>
      <c r="AI83" s="266"/>
      <c r="AJ83" s="266"/>
      <c r="AK83" s="277"/>
      <c r="AL83" s="277"/>
      <c r="AM83" s="533"/>
      <c r="AN83" s="534"/>
      <c r="AO83" s="534"/>
      <c r="AP83" s="534"/>
      <c r="AQ83" s="534"/>
      <c r="AR83" s="534"/>
      <c r="AS83" s="534"/>
      <c r="AT83" s="534"/>
      <c r="AU83" s="534"/>
      <c r="AV83" s="534"/>
      <c r="AW83" s="534"/>
      <c r="AX83" s="534"/>
      <c r="AY83" s="534"/>
      <c r="AZ83" s="534"/>
      <c r="BA83" s="534"/>
      <c r="BB83" s="534"/>
      <c r="BC83" s="534"/>
      <c r="BD83" s="534"/>
      <c r="BE83" s="534"/>
      <c r="BF83" s="534"/>
      <c r="BG83" s="534"/>
      <c r="BH83" s="534"/>
      <c r="BI83" s="534"/>
      <c r="BJ83" s="534"/>
      <c r="BK83" s="534"/>
      <c r="BL83" s="534"/>
      <c r="BM83" s="534"/>
      <c r="BN83" s="534"/>
      <c r="BO83" s="534"/>
      <c r="BP83" s="534"/>
      <c r="BQ83" s="535"/>
      <c r="BR83" s="265"/>
      <c r="BS83" s="22"/>
    </row>
    <row r="84" spans="1:71" ht="15.6" hidden="1" customHeight="1">
      <c r="A84" s="22"/>
      <c r="B84" s="22"/>
      <c r="C84" s="260"/>
      <c r="D84" s="278"/>
      <c r="E84" s="278"/>
      <c r="F84" s="278"/>
      <c r="G84" s="278"/>
      <c r="H84" s="278"/>
      <c r="I84" s="278"/>
      <c r="J84" s="278"/>
      <c r="K84" s="278"/>
      <c r="L84" s="278"/>
      <c r="M84" s="278"/>
      <c r="N84" s="278"/>
      <c r="O84" s="278"/>
      <c r="P84" s="278"/>
      <c r="Q84" s="278"/>
      <c r="R84" s="266"/>
      <c r="S84" s="266"/>
      <c r="T84" s="266"/>
      <c r="U84" s="266"/>
      <c r="V84" s="266"/>
      <c r="W84" s="266"/>
      <c r="X84" s="266"/>
      <c r="Y84" s="266"/>
      <c r="Z84" s="266"/>
      <c r="AA84" s="266"/>
      <c r="AB84" s="266"/>
      <c r="AC84" s="266"/>
      <c r="AD84" s="266"/>
      <c r="AE84" s="266"/>
      <c r="AF84" s="266"/>
      <c r="AG84" s="266"/>
      <c r="AH84" s="266"/>
      <c r="AI84" s="266"/>
      <c r="AJ84" s="266"/>
      <c r="AK84" s="277"/>
      <c r="AL84" s="277"/>
      <c r="AM84" s="536"/>
      <c r="AN84" s="537"/>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8"/>
      <c r="BR84" s="265"/>
      <c r="BS84" s="22"/>
    </row>
    <row r="85" spans="1:71" ht="15.6" hidden="1" customHeight="1">
      <c r="C85" s="260"/>
      <c r="D85" s="278"/>
      <c r="E85" s="278"/>
      <c r="F85" s="278"/>
      <c r="G85" s="278"/>
      <c r="H85" s="278"/>
      <c r="I85" s="278"/>
      <c r="J85" s="278"/>
      <c r="K85" s="278"/>
      <c r="L85" s="278"/>
      <c r="M85" s="278"/>
      <c r="N85" s="248"/>
      <c r="O85" s="248"/>
      <c r="P85" s="248"/>
      <c r="Q85" s="248"/>
      <c r="R85" s="266"/>
      <c r="S85" s="266"/>
      <c r="T85" s="266"/>
      <c r="U85" s="266"/>
      <c r="V85" s="266"/>
      <c r="W85" s="266"/>
      <c r="X85" s="247"/>
      <c r="Y85" s="247"/>
      <c r="Z85" s="247"/>
      <c r="AA85" s="263"/>
      <c r="AB85" s="263"/>
      <c r="AC85" s="263"/>
      <c r="AD85" s="263"/>
      <c r="AE85" s="263"/>
      <c r="AF85" s="263"/>
      <c r="AG85" s="263"/>
      <c r="AH85" s="263"/>
      <c r="AI85" s="263"/>
      <c r="AJ85" s="247"/>
      <c r="AK85" s="247"/>
      <c r="AL85" s="247"/>
      <c r="AM85" s="262"/>
      <c r="AN85" s="262"/>
      <c r="AO85" s="262"/>
      <c r="AP85" s="262"/>
      <c r="AQ85" s="262"/>
      <c r="AR85" s="262"/>
      <c r="AS85" s="262"/>
      <c r="AT85" s="262"/>
      <c r="AU85" s="262"/>
      <c r="AV85" s="262"/>
      <c r="AW85" s="262"/>
      <c r="AX85" s="262"/>
      <c r="AY85" s="262"/>
      <c r="AZ85" s="262"/>
      <c r="BA85" s="262"/>
      <c r="BB85" s="262"/>
      <c r="BC85" s="247"/>
      <c r="BD85" s="247"/>
      <c r="BE85" s="247"/>
      <c r="BF85" s="247"/>
      <c r="BG85" s="247"/>
      <c r="BH85" s="247"/>
      <c r="BI85" s="247"/>
      <c r="BJ85" s="247"/>
      <c r="BK85" s="247"/>
      <c r="BL85" s="247"/>
      <c r="BM85" s="247"/>
      <c r="BN85" s="247"/>
      <c r="BO85" s="247"/>
      <c r="BP85" s="247"/>
      <c r="BQ85" s="247"/>
      <c r="BR85" s="265"/>
      <c r="BS85" s="22"/>
    </row>
    <row r="86" spans="1:71" ht="18.600000000000001" hidden="1" customHeight="1">
      <c r="C86" s="260"/>
      <c r="D86" s="278"/>
      <c r="E86" s="278"/>
      <c r="F86" s="278"/>
      <c r="G86" s="278"/>
      <c r="H86" s="278"/>
      <c r="I86" s="278"/>
      <c r="J86" s="278"/>
      <c r="K86" s="278"/>
      <c r="L86" s="278"/>
      <c r="M86" s="278"/>
      <c r="N86" s="248"/>
      <c r="O86" s="248"/>
      <c r="P86" s="248"/>
      <c r="Q86" s="248"/>
      <c r="R86" s="266"/>
      <c r="S86" s="266"/>
      <c r="T86" s="266"/>
      <c r="U86" s="270" t="s">
        <v>41</v>
      </c>
      <c r="V86" s="266"/>
      <c r="W86" s="266"/>
      <c r="X86" s="266"/>
      <c r="Y86" s="266"/>
      <c r="Z86" s="266"/>
      <c r="AA86" s="263"/>
      <c r="AB86" s="271"/>
      <c r="AC86" s="263"/>
      <c r="AD86" s="263"/>
      <c r="AE86" s="263"/>
      <c r="AF86" s="263"/>
      <c r="AG86" s="263"/>
      <c r="AH86" s="263"/>
      <c r="AI86" s="263"/>
      <c r="AJ86" s="263"/>
      <c r="AK86" s="263"/>
      <c r="AL86" s="263"/>
      <c r="AM86" s="270" t="s">
        <v>7</v>
      </c>
      <c r="AN86" s="263"/>
      <c r="AO86" s="263"/>
      <c r="AP86" s="263"/>
      <c r="AQ86" s="263"/>
      <c r="AR86" s="263"/>
      <c r="AS86" s="263"/>
      <c r="AT86" s="263"/>
      <c r="AU86" s="263"/>
      <c r="AV86" s="263"/>
      <c r="AW86" s="263"/>
      <c r="AX86" s="262"/>
      <c r="AY86" s="262"/>
      <c r="AZ86" s="262"/>
      <c r="BA86" s="262"/>
      <c r="BB86" s="262"/>
      <c r="BC86" s="262"/>
      <c r="BD86" s="262"/>
      <c r="BE86" s="262"/>
      <c r="BF86" s="262"/>
      <c r="BG86" s="262"/>
      <c r="BH86" s="262"/>
      <c r="BI86" s="262"/>
      <c r="BJ86" s="262"/>
      <c r="BK86" s="262"/>
      <c r="BL86" s="262"/>
      <c r="BM86" s="262"/>
      <c r="BN86" s="262"/>
      <c r="BO86" s="262"/>
      <c r="BP86" s="262"/>
      <c r="BQ86" s="247"/>
      <c r="BR86" s="265"/>
      <c r="BS86" s="22"/>
    </row>
    <row r="87" spans="1:71" ht="15.6" hidden="1" customHeight="1">
      <c r="C87" s="260"/>
      <c r="D87" s="606" t="s">
        <v>6</v>
      </c>
      <c r="E87" s="607"/>
      <c r="F87" s="607"/>
      <c r="G87" s="607"/>
      <c r="H87" s="607"/>
      <c r="I87" s="607"/>
      <c r="J87" s="607"/>
      <c r="K87" s="607"/>
      <c r="L87" s="607"/>
      <c r="M87" s="608"/>
      <c r="N87" s="521" t="str">
        <f>IF(回答表!AD50="●","●","")</f>
        <v/>
      </c>
      <c r="O87" s="522"/>
      <c r="P87" s="522"/>
      <c r="Q87" s="523"/>
      <c r="R87" s="266"/>
      <c r="S87" s="266"/>
      <c r="T87" s="266"/>
      <c r="U87" s="530" t="str">
        <f>IF(回答表!AD50="●",回答表!B192,"")</f>
        <v/>
      </c>
      <c r="V87" s="531"/>
      <c r="W87" s="531"/>
      <c r="X87" s="531"/>
      <c r="Y87" s="531"/>
      <c r="Z87" s="531"/>
      <c r="AA87" s="531"/>
      <c r="AB87" s="531"/>
      <c r="AC87" s="531"/>
      <c r="AD87" s="531"/>
      <c r="AE87" s="531"/>
      <c r="AF87" s="531"/>
      <c r="AG87" s="531"/>
      <c r="AH87" s="531"/>
      <c r="AI87" s="531"/>
      <c r="AJ87" s="532"/>
      <c r="AK87" s="283"/>
      <c r="AL87" s="283"/>
      <c r="AM87" s="530" t="str">
        <f>IF(回答表!AD50="●",回答表!B198,"")</f>
        <v/>
      </c>
      <c r="AN87" s="531"/>
      <c r="AO87" s="531"/>
      <c r="AP87" s="531"/>
      <c r="AQ87" s="531"/>
      <c r="AR87" s="531"/>
      <c r="AS87" s="531"/>
      <c r="AT87" s="531"/>
      <c r="AU87" s="531"/>
      <c r="AV87" s="531"/>
      <c r="AW87" s="531"/>
      <c r="AX87" s="531"/>
      <c r="AY87" s="531"/>
      <c r="AZ87" s="531"/>
      <c r="BA87" s="531"/>
      <c r="BB87" s="531"/>
      <c r="BC87" s="531"/>
      <c r="BD87" s="531"/>
      <c r="BE87" s="531"/>
      <c r="BF87" s="531"/>
      <c r="BG87" s="531"/>
      <c r="BH87" s="531"/>
      <c r="BI87" s="531"/>
      <c r="BJ87" s="531"/>
      <c r="BK87" s="531"/>
      <c r="BL87" s="531"/>
      <c r="BM87" s="531"/>
      <c r="BN87" s="531"/>
      <c r="BO87" s="531"/>
      <c r="BP87" s="531"/>
      <c r="BQ87" s="532"/>
      <c r="BR87" s="265"/>
      <c r="BS87" s="22"/>
    </row>
    <row r="88" spans="1:71" ht="15.6" hidden="1" customHeight="1">
      <c r="C88" s="260"/>
      <c r="D88" s="609"/>
      <c r="E88" s="610"/>
      <c r="F88" s="610"/>
      <c r="G88" s="610"/>
      <c r="H88" s="610"/>
      <c r="I88" s="610"/>
      <c r="J88" s="610"/>
      <c r="K88" s="610"/>
      <c r="L88" s="610"/>
      <c r="M88" s="611"/>
      <c r="N88" s="524"/>
      <c r="O88" s="525"/>
      <c r="P88" s="525"/>
      <c r="Q88" s="526"/>
      <c r="R88" s="266"/>
      <c r="S88" s="266"/>
      <c r="T88" s="266"/>
      <c r="U88" s="533"/>
      <c r="V88" s="534"/>
      <c r="W88" s="534"/>
      <c r="X88" s="534"/>
      <c r="Y88" s="534"/>
      <c r="Z88" s="534"/>
      <c r="AA88" s="534"/>
      <c r="AB88" s="534"/>
      <c r="AC88" s="534"/>
      <c r="AD88" s="534"/>
      <c r="AE88" s="534"/>
      <c r="AF88" s="534"/>
      <c r="AG88" s="534"/>
      <c r="AH88" s="534"/>
      <c r="AI88" s="534"/>
      <c r="AJ88" s="535"/>
      <c r="AK88" s="283"/>
      <c r="AL88" s="283"/>
      <c r="AM88" s="533"/>
      <c r="AN88" s="534"/>
      <c r="AO88" s="534"/>
      <c r="AP88" s="534"/>
      <c r="AQ88" s="534"/>
      <c r="AR88" s="534"/>
      <c r="AS88" s="534"/>
      <c r="AT88" s="534"/>
      <c r="AU88" s="534"/>
      <c r="AV88" s="534"/>
      <c r="AW88" s="534"/>
      <c r="AX88" s="534"/>
      <c r="AY88" s="534"/>
      <c r="AZ88" s="534"/>
      <c r="BA88" s="534"/>
      <c r="BB88" s="534"/>
      <c r="BC88" s="534"/>
      <c r="BD88" s="534"/>
      <c r="BE88" s="534"/>
      <c r="BF88" s="534"/>
      <c r="BG88" s="534"/>
      <c r="BH88" s="534"/>
      <c r="BI88" s="534"/>
      <c r="BJ88" s="534"/>
      <c r="BK88" s="534"/>
      <c r="BL88" s="534"/>
      <c r="BM88" s="534"/>
      <c r="BN88" s="534"/>
      <c r="BO88" s="534"/>
      <c r="BP88" s="534"/>
      <c r="BQ88" s="535"/>
      <c r="BR88" s="265"/>
      <c r="BS88" s="22"/>
    </row>
    <row r="89" spans="1:71" ht="15.6" hidden="1" customHeight="1">
      <c r="C89" s="260"/>
      <c r="D89" s="609"/>
      <c r="E89" s="610"/>
      <c r="F89" s="610"/>
      <c r="G89" s="610"/>
      <c r="H89" s="610"/>
      <c r="I89" s="610"/>
      <c r="J89" s="610"/>
      <c r="K89" s="610"/>
      <c r="L89" s="610"/>
      <c r="M89" s="611"/>
      <c r="N89" s="524"/>
      <c r="O89" s="525"/>
      <c r="P89" s="525"/>
      <c r="Q89" s="526"/>
      <c r="R89" s="266"/>
      <c r="S89" s="266"/>
      <c r="T89" s="266"/>
      <c r="U89" s="533"/>
      <c r="V89" s="534"/>
      <c r="W89" s="534"/>
      <c r="X89" s="534"/>
      <c r="Y89" s="534"/>
      <c r="Z89" s="534"/>
      <c r="AA89" s="534"/>
      <c r="AB89" s="534"/>
      <c r="AC89" s="534"/>
      <c r="AD89" s="534"/>
      <c r="AE89" s="534"/>
      <c r="AF89" s="534"/>
      <c r="AG89" s="534"/>
      <c r="AH89" s="534"/>
      <c r="AI89" s="534"/>
      <c r="AJ89" s="535"/>
      <c r="AK89" s="283"/>
      <c r="AL89" s="283"/>
      <c r="AM89" s="533"/>
      <c r="AN89" s="534"/>
      <c r="AO89" s="534"/>
      <c r="AP89" s="534"/>
      <c r="AQ89" s="534"/>
      <c r="AR89" s="534"/>
      <c r="AS89" s="534"/>
      <c r="AT89" s="534"/>
      <c r="AU89" s="534"/>
      <c r="AV89" s="534"/>
      <c r="AW89" s="534"/>
      <c r="AX89" s="534"/>
      <c r="AY89" s="534"/>
      <c r="AZ89" s="534"/>
      <c r="BA89" s="534"/>
      <c r="BB89" s="534"/>
      <c r="BC89" s="534"/>
      <c r="BD89" s="534"/>
      <c r="BE89" s="534"/>
      <c r="BF89" s="534"/>
      <c r="BG89" s="534"/>
      <c r="BH89" s="534"/>
      <c r="BI89" s="534"/>
      <c r="BJ89" s="534"/>
      <c r="BK89" s="534"/>
      <c r="BL89" s="534"/>
      <c r="BM89" s="534"/>
      <c r="BN89" s="534"/>
      <c r="BO89" s="534"/>
      <c r="BP89" s="534"/>
      <c r="BQ89" s="535"/>
      <c r="BR89" s="265"/>
      <c r="BS89" s="22"/>
    </row>
    <row r="90" spans="1:71" ht="15.6" hidden="1" customHeight="1">
      <c r="C90" s="260"/>
      <c r="D90" s="612"/>
      <c r="E90" s="613"/>
      <c r="F90" s="613"/>
      <c r="G90" s="613"/>
      <c r="H90" s="613"/>
      <c r="I90" s="613"/>
      <c r="J90" s="613"/>
      <c r="K90" s="613"/>
      <c r="L90" s="613"/>
      <c r="M90" s="614"/>
      <c r="N90" s="527"/>
      <c r="O90" s="528"/>
      <c r="P90" s="528"/>
      <c r="Q90" s="529"/>
      <c r="R90" s="266"/>
      <c r="S90" s="266"/>
      <c r="T90" s="266"/>
      <c r="U90" s="536"/>
      <c r="V90" s="537"/>
      <c r="W90" s="537"/>
      <c r="X90" s="537"/>
      <c r="Y90" s="537"/>
      <c r="Z90" s="537"/>
      <c r="AA90" s="537"/>
      <c r="AB90" s="537"/>
      <c r="AC90" s="537"/>
      <c r="AD90" s="537"/>
      <c r="AE90" s="537"/>
      <c r="AF90" s="537"/>
      <c r="AG90" s="537"/>
      <c r="AH90" s="537"/>
      <c r="AI90" s="537"/>
      <c r="AJ90" s="538"/>
      <c r="AK90" s="283"/>
      <c r="AL90" s="283"/>
      <c r="AM90" s="536"/>
      <c r="AN90" s="537"/>
      <c r="AO90" s="537"/>
      <c r="AP90" s="537"/>
      <c r="AQ90" s="537"/>
      <c r="AR90" s="537"/>
      <c r="AS90" s="537"/>
      <c r="AT90" s="537"/>
      <c r="AU90" s="537"/>
      <c r="AV90" s="537"/>
      <c r="AW90" s="537"/>
      <c r="AX90" s="537"/>
      <c r="AY90" s="537"/>
      <c r="AZ90" s="537"/>
      <c r="BA90" s="537"/>
      <c r="BB90" s="537"/>
      <c r="BC90" s="537"/>
      <c r="BD90" s="537"/>
      <c r="BE90" s="537"/>
      <c r="BF90" s="537"/>
      <c r="BG90" s="537"/>
      <c r="BH90" s="537"/>
      <c r="BI90" s="537"/>
      <c r="BJ90" s="537"/>
      <c r="BK90" s="537"/>
      <c r="BL90" s="537"/>
      <c r="BM90" s="537"/>
      <c r="BN90" s="537"/>
      <c r="BO90" s="537"/>
      <c r="BP90" s="537"/>
      <c r="BQ90" s="538"/>
      <c r="BR90" s="265"/>
      <c r="BS90" s="22"/>
    </row>
    <row r="91" spans="1:71" ht="15.6" hidden="1" customHeight="1">
      <c r="C91" s="284"/>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6"/>
      <c r="BS91" s="22"/>
    </row>
    <row r="92" spans="1:71" ht="15.6" hidden="1" customHeight="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row>
    <row r="93" spans="1:71" ht="15.6" hidden="1" customHeight="1">
      <c r="C93" s="254"/>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581"/>
      <c r="AS93" s="581"/>
      <c r="AT93" s="581"/>
      <c r="AU93" s="581"/>
      <c r="AV93" s="581"/>
      <c r="AW93" s="581"/>
      <c r="AX93" s="581"/>
      <c r="AY93" s="581"/>
      <c r="AZ93" s="581"/>
      <c r="BA93" s="581"/>
      <c r="BB93" s="581"/>
      <c r="BC93" s="256"/>
      <c r="BD93" s="257"/>
      <c r="BE93" s="257"/>
      <c r="BF93" s="257"/>
      <c r="BG93" s="257"/>
      <c r="BH93" s="257"/>
      <c r="BI93" s="257"/>
      <c r="BJ93" s="257"/>
      <c r="BK93" s="257"/>
      <c r="BL93" s="257"/>
      <c r="BM93" s="257"/>
      <c r="BN93" s="257"/>
      <c r="BO93" s="257"/>
      <c r="BP93" s="257"/>
      <c r="BQ93" s="257"/>
      <c r="BR93" s="258"/>
    </row>
    <row r="94" spans="1:71" ht="15.6" hidden="1" customHeight="1">
      <c r="C94" s="260"/>
      <c r="D94" s="503" t="s">
        <v>20</v>
      </c>
      <c r="E94" s="504"/>
      <c r="F94" s="504"/>
      <c r="G94" s="504"/>
      <c r="H94" s="504"/>
      <c r="I94" s="504"/>
      <c r="J94" s="504"/>
      <c r="K94" s="504"/>
      <c r="L94" s="504"/>
      <c r="M94" s="504"/>
      <c r="N94" s="504"/>
      <c r="O94" s="504"/>
      <c r="P94" s="504"/>
      <c r="Q94" s="505"/>
      <c r="R94" s="606" t="s">
        <v>6783</v>
      </c>
      <c r="S94" s="607"/>
      <c r="T94" s="607"/>
      <c r="U94" s="607"/>
      <c r="V94" s="607"/>
      <c r="W94" s="607"/>
      <c r="X94" s="607"/>
      <c r="Y94" s="607"/>
      <c r="Z94" s="607"/>
      <c r="AA94" s="607"/>
      <c r="AB94" s="607"/>
      <c r="AC94" s="607"/>
      <c r="AD94" s="607"/>
      <c r="AE94" s="607"/>
      <c r="AF94" s="607"/>
      <c r="AG94" s="607"/>
      <c r="AH94" s="607"/>
      <c r="AI94" s="607"/>
      <c r="AJ94" s="607"/>
      <c r="AK94" s="607"/>
      <c r="AL94" s="607"/>
      <c r="AM94" s="607"/>
      <c r="AN94" s="607"/>
      <c r="AO94" s="607"/>
      <c r="AP94" s="607"/>
      <c r="AQ94" s="607"/>
      <c r="AR94" s="607"/>
      <c r="AS94" s="607"/>
      <c r="AT94" s="607"/>
      <c r="AU94" s="607"/>
      <c r="AV94" s="607"/>
      <c r="AW94" s="607"/>
      <c r="AX94" s="607"/>
      <c r="AY94" s="607"/>
      <c r="AZ94" s="607"/>
      <c r="BA94" s="607"/>
      <c r="BB94" s="608"/>
      <c r="BC94" s="261"/>
      <c r="BD94" s="262"/>
      <c r="BE94" s="262"/>
      <c r="BF94" s="262"/>
      <c r="BG94" s="262"/>
      <c r="BH94" s="262"/>
      <c r="BI94" s="262"/>
      <c r="BJ94" s="262"/>
      <c r="BK94" s="262"/>
      <c r="BL94" s="262"/>
      <c r="BM94" s="262"/>
      <c r="BN94" s="263"/>
      <c r="BO94" s="263"/>
      <c r="BP94" s="263"/>
      <c r="BQ94" s="264"/>
      <c r="BR94" s="265"/>
    </row>
    <row r="95" spans="1:71" ht="15.6" hidden="1" customHeight="1">
      <c r="C95" s="260"/>
      <c r="D95" s="506"/>
      <c r="E95" s="507"/>
      <c r="F95" s="507"/>
      <c r="G95" s="507"/>
      <c r="H95" s="507"/>
      <c r="I95" s="507"/>
      <c r="J95" s="507"/>
      <c r="K95" s="507"/>
      <c r="L95" s="507"/>
      <c r="M95" s="507"/>
      <c r="N95" s="507"/>
      <c r="O95" s="507"/>
      <c r="P95" s="507"/>
      <c r="Q95" s="508"/>
      <c r="R95" s="612"/>
      <c r="S95" s="613"/>
      <c r="T95" s="613"/>
      <c r="U95" s="613"/>
      <c r="V95" s="613"/>
      <c r="W95" s="613"/>
      <c r="X95" s="613"/>
      <c r="Y95" s="613"/>
      <c r="Z95" s="613"/>
      <c r="AA95" s="613"/>
      <c r="AB95" s="613"/>
      <c r="AC95" s="613"/>
      <c r="AD95" s="613"/>
      <c r="AE95" s="613"/>
      <c r="AF95" s="613"/>
      <c r="AG95" s="613"/>
      <c r="AH95" s="613"/>
      <c r="AI95" s="613"/>
      <c r="AJ95" s="613"/>
      <c r="AK95" s="613"/>
      <c r="AL95" s="613"/>
      <c r="AM95" s="613"/>
      <c r="AN95" s="613"/>
      <c r="AO95" s="613"/>
      <c r="AP95" s="613"/>
      <c r="AQ95" s="613"/>
      <c r="AR95" s="613"/>
      <c r="AS95" s="613"/>
      <c r="AT95" s="613"/>
      <c r="AU95" s="613"/>
      <c r="AV95" s="613"/>
      <c r="AW95" s="613"/>
      <c r="AX95" s="613"/>
      <c r="AY95" s="613"/>
      <c r="AZ95" s="613"/>
      <c r="BA95" s="613"/>
      <c r="BB95" s="614"/>
      <c r="BC95" s="261"/>
      <c r="BD95" s="262"/>
      <c r="BE95" s="262"/>
      <c r="BF95" s="262"/>
      <c r="BG95" s="262"/>
      <c r="BH95" s="262"/>
      <c r="BI95" s="262"/>
      <c r="BJ95" s="262"/>
      <c r="BK95" s="262"/>
      <c r="BL95" s="262"/>
      <c r="BM95" s="262"/>
      <c r="BN95" s="263"/>
      <c r="BO95" s="263"/>
      <c r="BP95" s="263"/>
      <c r="BQ95" s="264"/>
      <c r="BR95" s="265"/>
    </row>
    <row r="96" spans="1:71" ht="15.6" hidden="1" customHeight="1">
      <c r="C96" s="260"/>
      <c r="D96" s="266"/>
      <c r="E96" s="266"/>
      <c r="F96" s="266"/>
      <c r="G96" s="266"/>
      <c r="H96" s="266"/>
      <c r="I96" s="266"/>
      <c r="J96" s="266"/>
      <c r="K96" s="266"/>
      <c r="L96" s="266"/>
      <c r="M96" s="266"/>
      <c r="N96" s="266"/>
      <c r="O96" s="266"/>
      <c r="P96" s="266"/>
      <c r="Q96" s="266"/>
      <c r="R96" s="266"/>
      <c r="S96" s="266"/>
      <c r="T96" s="266"/>
      <c r="U96" s="266"/>
      <c r="V96" s="266"/>
      <c r="W96" s="266"/>
      <c r="X96" s="247"/>
      <c r="Y96" s="247"/>
      <c r="Z96" s="247"/>
      <c r="AA96" s="262"/>
      <c r="AB96" s="267"/>
      <c r="AC96" s="267"/>
      <c r="AD96" s="267"/>
      <c r="AE96" s="267"/>
      <c r="AF96" s="267"/>
      <c r="AG96" s="267"/>
      <c r="AH96" s="267"/>
      <c r="AI96" s="267"/>
      <c r="AJ96" s="267"/>
      <c r="AK96" s="267"/>
      <c r="AL96" s="267"/>
      <c r="AM96" s="267"/>
      <c r="AN96" s="264"/>
      <c r="AO96" s="267"/>
      <c r="AP96" s="268"/>
      <c r="AQ96" s="268"/>
      <c r="AR96" s="269"/>
      <c r="AS96" s="269"/>
      <c r="AT96" s="269"/>
      <c r="AU96" s="269"/>
      <c r="AV96" s="269"/>
      <c r="AW96" s="269"/>
      <c r="AX96" s="269"/>
      <c r="AY96" s="269"/>
      <c r="AZ96" s="269"/>
      <c r="BA96" s="269"/>
      <c r="BB96" s="269"/>
      <c r="BC96" s="261"/>
      <c r="BD96" s="262"/>
      <c r="BE96" s="262"/>
      <c r="BF96" s="262"/>
      <c r="BG96" s="262"/>
      <c r="BH96" s="262"/>
      <c r="BI96" s="262"/>
      <c r="BJ96" s="262"/>
      <c r="BK96" s="262"/>
      <c r="BL96" s="262"/>
      <c r="BM96" s="262"/>
      <c r="BN96" s="263"/>
      <c r="BO96" s="263"/>
      <c r="BP96" s="263"/>
      <c r="BQ96" s="264"/>
      <c r="BR96" s="265"/>
    </row>
    <row r="97" spans="1:71" ht="19.350000000000001" hidden="1" customHeight="1">
      <c r="A97" s="22"/>
      <c r="B97" s="22"/>
      <c r="C97" s="260"/>
      <c r="D97" s="266"/>
      <c r="E97" s="266"/>
      <c r="F97" s="266"/>
      <c r="G97" s="266"/>
      <c r="H97" s="266"/>
      <c r="I97" s="266"/>
      <c r="J97" s="266"/>
      <c r="K97" s="266"/>
      <c r="L97" s="266"/>
      <c r="M97" s="266"/>
      <c r="N97" s="266"/>
      <c r="O97" s="266"/>
      <c r="P97" s="266"/>
      <c r="Q97" s="266"/>
      <c r="R97" s="266"/>
      <c r="S97" s="266"/>
      <c r="T97" s="266"/>
      <c r="U97" s="270" t="s">
        <v>41</v>
      </c>
      <c r="V97" s="266"/>
      <c r="W97" s="266"/>
      <c r="X97" s="266"/>
      <c r="Y97" s="266"/>
      <c r="Z97" s="266"/>
      <c r="AA97" s="263"/>
      <c r="AB97" s="271"/>
      <c r="AC97" s="271"/>
      <c r="AD97" s="271"/>
      <c r="AE97" s="271"/>
      <c r="AF97" s="271"/>
      <c r="AG97" s="271"/>
      <c r="AH97" s="271"/>
      <c r="AI97" s="271"/>
      <c r="AJ97" s="271"/>
      <c r="AK97" s="271"/>
      <c r="AL97" s="271"/>
      <c r="AM97" s="270" t="s">
        <v>28</v>
      </c>
      <c r="AN97" s="272"/>
      <c r="AO97" s="271"/>
      <c r="AP97" s="273"/>
      <c r="AQ97" s="273"/>
      <c r="AR97" s="274"/>
      <c r="AS97" s="274"/>
      <c r="AT97" s="274"/>
      <c r="AU97" s="274"/>
      <c r="AV97" s="274"/>
      <c r="AW97" s="274"/>
      <c r="AX97" s="274"/>
      <c r="AY97" s="274"/>
      <c r="AZ97" s="274"/>
      <c r="BA97" s="274"/>
      <c r="BB97" s="274"/>
      <c r="BC97" s="275"/>
      <c r="BD97" s="263"/>
      <c r="BE97" s="263"/>
      <c r="BF97" s="276" t="s">
        <v>22</v>
      </c>
      <c r="BG97" s="287"/>
      <c r="BH97" s="287"/>
      <c r="BI97" s="287"/>
      <c r="BJ97" s="287"/>
      <c r="BK97" s="287"/>
      <c r="BL97" s="287"/>
      <c r="BM97" s="263"/>
      <c r="BN97" s="263"/>
      <c r="BO97" s="263"/>
      <c r="BP97" s="263"/>
      <c r="BQ97" s="272"/>
      <c r="BR97" s="265"/>
      <c r="BS97" s="22"/>
    </row>
    <row r="98" spans="1:71" ht="15.6" hidden="1" customHeight="1">
      <c r="A98" s="22"/>
      <c r="B98" s="22"/>
      <c r="C98" s="260"/>
      <c r="D98" s="606" t="s">
        <v>23</v>
      </c>
      <c r="E98" s="607"/>
      <c r="F98" s="607"/>
      <c r="G98" s="607"/>
      <c r="H98" s="607"/>
      <c r="I98" s="607"/>
      <c r="J98" s="607"/>
      <c r="K98" s="607"/>
      <c r="L98" s="607"/>
      <c r="M98" s="608"/>
      <c r="N98" s="521" t="str">
        <f>IF(回答表!X51="●","●","")</f>
        <v/>
      </c>
      <c r="O98" s="522"/>
      <c r="P98" s="522"/>
      <c r="Q98" s="523"/>
      <c r="R98" s="266"/>
      <c r="S98" s="266"/>
      <c r="T98" s="266"/>
      <c r="U98" s="530" t="str">
        <f>IF(回答表!X51="●",回答表!B209,IF(回答表!AA51="●",回答表!B237,""))</f>
        <v/>
      </c>
      <c r="V98" s="531"/>
      <c r="W98" s="531"/>
      <c r="X98" s="531"/>
      <c r="Y98" s="531"/>
      <c r="Z98" s="531"/>
      <c r="AA98" s="531"/>
      <c r="AB98" s="531"/>
      <c r="AC98" s="531"/>
      <c r="AD98" s="531"/>
      <c r="AE98" s="531"/>
      <c r="AF98" s="531"/>
      <c r="AG98" s="531"/>
      <c r="AH98" s="531"/>
      <c r="AI98" s="531"/>
      <c r="AJ98" s="532"/>
      <c r="AK98" s="277"/>
      <c r="AL98" s="277"/>
      <c r="AM98" s="633" t="s">
        <v>29</v>
      </c>
      <c r="AN98" s="634"/>
      <c r="AO98" s="634"/>
      <c r="AP98" s="634"/>
      <c r="AQ98" s="634"/>
      <c r="AR98" s="634"/>
      <c r="AS98" s="634"/>
      <c r="AT98" s="635"/>
      <c r="AU98" s="633" t="s">
        <v>30</v>
      </c>
      <c r="AV98" s="634"/>
      <c r="AW98" s="634"/>
      <c r="AX98" s="634"/>
      <c r="AY98" s="634"/>
      <c r="AZ98" s="634"/>
      <c r="BA98" s="634"/>
      <c r="BB98" s="635"/>
      <c r="BC98" s="267"/>
      <c r="BD98" s="262"/>
      <c r="BE98" s="262"/>
      <c r="BF98" s="516" t="str">
        <f>IF(回答表!X51="●",回答表!B219,IF(回答表!AA51="●",回答表!B247,""))</f>
        <v/>
      </c>
      <c r="BG98" s="517"/>
      <c r="BH98" s="517"/>
      <c r="BI98" s="517"/>
      <c r="BJ98" s="516"/>
      <c r="BK98" s="517"/>
      <c r="BL98" s="517"/>
      <c r="BM98" s="517"/>
      <c r="BN98" s="516"/>
      <c r="BO98" s="517"/>
      <c r="BP98" s="517"/>
      <c r="BQ98" s="518"/>
      <c r="BR98" s="265"/>
      <c r="BS98" s="22"/>
    </row>
    <row r="99" spans="1:71" ht="15.6" hidden="1" customHeight="1">
      <c r="A99" s="22"/>
      <c r="B99" s="22"/>
      <c r="C99" s="260"/>
      <c r="D99" s="609"/>
      <c r="E99" s="610"/>
      <c r="F99" s="610"/>
      <c r="G99" s="610"/>
      <c r="H99" s="610"/>
      <c r="I99" s="610"/>
      <c r="J99" s="610"/>
      <c r="K99" s="610"/>
      <c r="L99" s="610"/>
      <c r="M99" s="611"/>
      <c r="N99" s="524"/>
      <c r="O99" s="525"/>
      <c r="P99" s="525"/>
      <c r="Q99" s="526"/>
      <c r="R99" s="266"/>
      <c r="S99" s="266"/>
      <c r="T99" s="266"/>
      <c r="U99" s="533"/>
      <c r="V99" s="534"/>
      <c r="W99" s="534"/>
      <c r="X99" s="534"/>
      <c r="Y99" s="534"/>
      <c r="Z99" s="534"/>
      <c r="AA99" s="534"/>
      <c r="AB99" s="534"/>
      <c r="AC99" s="534"/>
      <c r="AD99" s="534"/>
      <c r="AE99" s="534"/>
      <c r="AF99" s="534"/>
      <c r="AG99" s="534"/>
      <c r="AH99" s="534"/>
      <c r="AI99" s="534"/>
      <c r="AJ99" s="535"/>
      <c r="AK99" s="277"/>
      <c r="AL99" s="277"/>
      <c r="AM99" s="636"/>
      <c r="AN99" s="637"/>
      <c r="AO99" s="637"/>
      <c r="AP99" s="637"/>
      <c r="AQ99" s="637"/>
      <c r="AR99" s="637"/>
      <c r="AS99" s="637"/>
      <c r="AT99" s="638"/>
      <c r="AU99" s="636"/>
      <c r="AV99" s="637"/>
      <c r="AW99" s="637"/>
      <c r="AX99" s="637"/>
      <c r="AY99" s="637"/>
      <c r="AZ99" s="637"/>
      <c r="BA99" s="637"/>
      <c r="BB99" s="638"/>
      <c r="BC99" s="267"/>
      <c r="BD99" s="262"/>
      <c r="BE99" s="262"/>
      <c r="BF99" s="509"/>
      <c r="BG99" s="510"/>
      <c r="BH99" s="510"/>
      <c r="BI99" s="510"/>
      <c r="BJ99" s="509"/>
      <c r="BK99" s="510"/>
      <c r="BL99" s="510"/>
      <c r="BM99" s="510"/>
      <c r="BN99" s="509"/>
      <c r="BO99" s="510"/>
      <c r="BP99" s="510"/>
      <c r="BQ99" s="511"/>
      <c r="BR99" s="265"/>
      <c r="BS99" s="22"/>
    </row>
    <row r="100" spans="1:71" ht="15.6" hidden="1" customHeight="1">
      <c r="A100" s="22"/>
      <c r="B100" s="22"/>
      <c r="C100" s="260"/>
      <c r="D100" s="609"/>
      <c r="E100" s="610"/>
      <c r="F100" s="610"/>
      <c r="G100" s="610"/>
      <c r="H100" s="610"/>
      <c r="I100" s="610"/>
      <c r="J100" s="610"/>
      <c r="K100" s="610"/>
      <c r="L100" s="610"/>
      <c r="M100" s="611"/>
      <c r="N100" s="524"/>
      <c r="O100" s="525"/>
      <c r="P100" s="525"/>
      <c r="Q100" s="526"/>
      <c r="R100" s="266"/>
      <c r="S100" s="266"/>
      <c r="T100" s="266"/>
      <c r="U100" s="533"/>
      <c r="V100" s="534"/>
      <c r="W100" s="534"/>
      <c r="X100" s="534"/>
      <c r="Y100" s="534"/>
      <c r="Z100" s="534"/>
      <c r="AA100" s="534"/>
      <c r="AB100" s="534"/>
      <c r="AC100" s="534"/>
      <c r="AD100" s="534"/>
      <c r="AE100" s="534"/>
      <c r="AF100" s="534"/>
      <c r="AG100" s="534"/>
      <c r="AH100" s="534"/>
      <c r="AI100" s="534"/>
      <c r="AJ100" s="535"/>
      <c r="AK100" s="277"/>
      <c r="AL100" s="277"/>
      <c r="AM100" s="553" t="str">
        <f>IF(回答表!X51="●",回答表!G215,IF(回答表!AA51="●",回答表!G243,""))</f>
        <v/>
      </c>
      <c r="AN100" s="554"/>
      <c r="AO100" s="554"/>
      <c r="AP100" s="554"/>
      <c r="AQ100" s="554"/>
      <c r="AR100" s="554"/>
      <c r="AS100" s="554"/>
      <c r="AT100" s="555"/>
      <c r="AU100" s="553" t="str">
        <f>IF(回答表!X51="●",回答表!G216,IF(回答表!AA51="●",回答表!G244,""))</f>
        <v/>
      </c>
      <c r="AV100" s="554"/>
      <c r="AW100" s="554"/>
      <c r="AX100" s="554"/>
      <c r="AY100" s="554"/>
      <c r="AZ100" s="554"/>
      <c r="BA100" s="554"/>
      <c r="BB100" s="555"/>
      <c r="BC100" s="267"/>
      <c r="BD100" s="262"/>
      <c r="BE100" s="262"/>
      <c r="BF100" s="509"/>
      <c r="BG100" s="510"/>
      <c r="BH100" s="510"/>
      <c r="BI100" s="510"/>
      <c r="BJ100" s="509"/>
      <c r="BK100" s="510"/>
      <c r="BL100" s="510"/>
      <c r="BM100" s="510"/>
      <c r="BN100" s="509"/>
      <c r="BO100" s="510"/>
      <c r="BP100" s="510"/>
      <c r="BQ100" s="511"/>
      <c r="BR100" s="265"/>
      <c r="BS100" s="22"/>
    </row>
    <row r="101" spans="1:71" ht="15.6" hidden="1" customHeight="1">
      <c r="A101" s="22"/>
      <c r="B101" s="22"/>
      <c r="C101" s="260"/>
      <c r="D101" s="612"/>
      <c r="E101" s="613"/>
      <c r="F101" s="613"/>
      <c r="G101" s="613"/>
      <c r="H101" s="613"/>
      <c r="I101" s="613"/>
      <c r="J101" s="613"/>
      <c r="K101" s="613"/>
      <c r="L101" s="613"/>
      <c r="M101" s="614"/>
      <c r="N101" s="527"/>
      <c r="O101" s="528"/>
      <c r="P101" s="528"/>
      <c r="Q101" s="529"/>
      <c r="R101" s="266"/>
      <c r="S101" s="266"/>
      <c r="T101" s="266"/>
      <c r="U101" s="533"/>
      <c r="V101" s="534"/>
      <c r="W101" s="534"/>
      <c r="X101" s="534"/>
      <c r="Y101" s="534"/>
      <c r="Z101" s="534"/>
      <c r="AA101" s="534"/>
      <c r="AB101" s="534"/>
      <c r="AC101" s="534"/>
      <c r="AD101" s="534"/>
      <c r="AE101" s="534"/>
      <c r="AF101" s="534"/>
      <c r="AG101" s="534"/>
      <c r="AH101" s="534"/>
      <c r="AI101" s="534"/>
      <c r="AJ101" s="535"/>
      <c r="AK101" s="277"/>
      <c r="AL101" s="277"/>
      <c r="AM101" s="556"/>
      <c r="AN101" s="557"/>
      <c r="AO101" s="557"/>
      <c r="AP101" s="557"/>
      <c r="AQ101" s="557"/>
      <c r="AR101" s="557"/>
      <c r="AS101" s="557"/>
      <c r="AT101" s="558"/>
      <c r="AU101" s="556"/>
      <c r="AV101" s="557"/>
      <c r="AW101" s="557"/>
      <c r="AX101" s="557"/>
      <c r="AY101" s="557"/>
      <c r="AZ101" s="557"/>
      <c r="BA101" s="557"/>
      <c r="BB101" s="558"/>
      <c r="BC101" s="267"/>
      <c r="BD101" s="262"/>
      <c r="BE101" s="262"/>
      <c r="BF101" s="509" t="str">
        <f>IF(回答表!X51="●",回答表!E219,IF(回答表!AA51="●",回答表!E247,""))</f>
        <v/>
      </c>
      <c r="BG101" s="510"/>
      <c r="BH101" s="510"/>
      <c r="BI101" s="510"/>
      <c r="BJ101" s="509" t="str">
        <f>IF(回答表!X51="●",回答表!E220,IF(回答表!AA51="●",回答表!E248,""))</f>
        <v/>
      </c>
      <c r="BK101" s="510"/>
      <c r="BL101" s="510"/>
      <c r="BM101" s="511"/>
      <c r="BN101" s="509" t="str">
        <f>IF(回答表!X51="●",回答表!E221,IF(回答表!AA51="●",回答表!E249,""))</f>
        <v/>
      </c>
      <c r="BO101" s="510"/>
      <c r="BP101" s="510"/>
      <c r="BQ101" s="511"/>
      <c r="BR101" s="265"/>
      <c r="BS101" s="22"/>
    </row>
    <row r="102" spans="1:71" ht="15.6" hidden="1" customHeight="1">
      <c r="A102" s="22"/>
      <c r="B102" s="22"/>
      <c r="C102" s="260"/>
      <c r="D102" s="278"/>
      <c r="E102" s="278"/>
      <c r="F102" s="278"/>
      <c r="G102" s="278"/>
      <c r="H102" s="278"/>
      <c r="I102" s="278"/>
      <c r="J102" s="278"/>
      <c r="K102" s="278"/>
      <c r="L102" s="278"/>
      <c r="M102" s="278"/>
      <c r="N102" s="280"/>
      <c r="O102" s="280"/>
      <c r="P102" s="280"/>
      <c r="Q102" s="280"/>
      <c r="R102" s="280"/>
      <c r="S102" s="280"/>
      <c r="T102" s="280"/>
      <c r="U102" s="533"/>
      <c r="V102" s="534"/>
      <c r="W102" s="534"/>
      <c r="X102" s="534"/>
      <c r="Y102" s="534"/>
      <c r="Z102" s="534"/>
      <c r="AA102" s="534"/>
      <c r="AB102" s="534"/>
      <c r="AC102" s="534"/>
      <c r="AD102" s="534"/>
      <c r="AE102" s="534"/>
      <c r="AF102" s="534"/>
      <c r="AG102" s="534"/>
      <c r="AH102" s="534"/>
      <c r="AI102" s="534"/>
      <c r="AJ102" s="535"/>
      <c r="AK102" s="277"/>
      <c r="AL102" s="277"/>
      <c r="AM102" s="559"/>
      <c r="AN102" s="560"/>
      <c r="AO102" s="560"/>
      <c r="AP102" s="560"/>
      <c r="AQ102" s="560"/>
      <c r="AR102" s="560"/>
      <c r="AS102" s="560"/>
      <c r="AT102" s="561"/>
      <c r="AU102" s="559"/>
      <c r="AV102" s="560"/>
      <c r="AW102" s="560"/>
      <c r="AX102" s="560"/>
      <c r="AY102" s="560"/>
      <c r="AZ102" s="560"/>
      <c r="BA102" s="560"/>
      <c r="BB102" s="561"/>
      <c r="BC102" s="267"/>
      <c r="BD102" s="267"/>
      <c r="BE102" s="267"/>
      <c r="BF102" s="509"/>
      <c r="BG102" s="510"/>
      <c r="BH102" s="510"/>
      <c r="BI102" s="510"/>
      <c r="BJ102" s="509"/>
      <c r="BK102" s="510"/>
      <c r="BL102" s="510"/>
      <c r="BM102" s="511"/>
      <c r="BN102" s="509"/>
      <c r="BO102" s="510"/>
      <c r="BP102" s="510"/>
      <c r="BQ102" s="511"/>
      <c r="BR102" s="265"/>
      <c r="BS102" s="22"/>
    </row>
    <row r="103" spans="1:71" ht="15.6" hidden="1" customHeight="1">
      <c r="A103" s="22"/>
      <c r="B103" s="22"/>
      <c r="C103" s="260"/>
      <c r="D103" s="278"/>
      <c r="E103" s="278"/>
      <c r="F103" s="278"/>
      <c r="G103" s="278"/>
      <c r="H103" s="278"/>
      <c r="I103" s="278"/>
      <c r="J103" s="278"/>
      <c r="K103" s="278"/>
      <c r="L103" s="278"/>
      <c r="M103" s="278"/>
      <c r="N103" s="280"/>
      <c r="O103" s="280"/>
      <c r="P103" s="280"/>
      <c r="Q103" s="280"/>
      <c r="R103" s="280"/>
      <c r="S103" s="280"/>
      <c r="T103" s="280"/>
      <c r="U103" s="533"/>
      <c r="V103" s="534"/>
      <c r="W103" s="534"/>
      <c r="X103" s="534"/>
      <c r="Y103" s="534"/>
      <c r="Z103" s="534"/>
      <c r="AA103" s="534"/>
      <c r="AB103" s="534"/>
      <c r="AC103" s="534"/>
      <c r="AD103" s="534"/>
      <c r="AE103" s="534"/>
      <c r="AF103" s="534"/>
      <c r="AG103" s="534"/>
      <c r="AH103" s="534"/>
      <c r="AI103" s="534"/>
      <c r="AJ103" s="535"/>
      <c r="AK103" s="277"/>
      <c r="AL103" s="277"/>
      <c r="AM103" s="262"/>
      <c r="AN103" s="262"/>
      <c r="AO103" s="262"/>
      <c r="AP103" s="262"/>
      <c r="AQ103" s="262"/>
      <c r="AR103" s="262"/>
      <c r="AS103" s="262"/>
      <c r="AT103" s="262"/>
      <c r="AU103" s="262"/>
      <c r="AV103" s="262"/>
      <c r="AW103" s="262"/>
      <c r="AX103" s="262"/>
      <c r="AY103" s="262"/>
      <c r="AZ103" s="262"/>
      <c r="BA103" s="262"/>
      <c r="BB103" s="262"/>
      <c r="BC103" s="267"/>
      <c r="BD103" s="262"/>
      <c r="BE103" s="262"/>
      <c r="BF103" s="509"/>
      <c r="BG103" s="510"/>
      <c r="BH103" s="510"/>
      <c r="BI103" s="510"/>
      <c r="BJ103" s="509"/>
      <c r="BK103" s="510"/>
      <c r="BL103" s="510"/>
      <c r="BM103" s="511"/>
      <c r="BN103" s="509"/>
      <c r="BO103" s="510"/>
      <c r="BP103" s="510"/>
      <c r="BQ103" s="511"/>
      <c r="BR103" s="265"/>
      <c r="BS103" s="22"/>
    </row>
    <row r="104" spans="1:71" ht="15.6" hidden="1" customHeight="1">
      <c r="A104" s="22"/>
      <c r="B104" s="22"/>
      <c r="C104" s="260"/>
      <c r="D104" s="615" t="s">
        <v>9</v>
      </c>
      <c r="E104" s="616"/>
      <c r="F104" s="616"/>
      <c r="G104" s="616"/>
      <c r="H104" s="616"/>
      <c r="I104" s="616"/>
      <c r="J104" s="616"/>
      <c r="K104" s="616"/>
      <c r="L104" s="616"/>
      <c r="M104" s="617"/>
      <c r="N104" s="521" t="str">
        <f>IF(回答表!AA51="●","●","")</f>
        <v/>
      </c>
      <c r="O104" s="522"/>
      <c r="P104" s="522"/>
      <c r="Q104" s="523"/>
      <c r="R104" s="266"/>
      <c r="S104" s="266"/>
      <c r="T104" s="266"/>
      <c r="U104" s="533"/>
      <c r="V104" s="534"/>
      <c r="W104" s="534"/>
      <c r="X104" s="534"/>
      <c r="Y104" s="534"/>
      <c r="Z104" s="534"/>
      <c r="AA104" s="534"/>
      <c r="AB104" s="534"/>
      <c r="AC104" s="534"/>
      <c r="AD104" s="534"/>
      <c r="AE104" s="534"/>
      <c r="AF104" s="534"/>
      <c r="AG104" s="534"/>
      <c r="AH104" s="534"/>
      <c r="AI104" s="534"/>
      <c r="AJ104" s="535"/>
      <c r="AK104" s="277"/>
      <c r="AL104" s="277"/>
      <c r="AM104" s="262"/>
      <c r="AN104" s="262"/>
      <c r="AO104" s="262"/>
      <c r="AP104" s="262"/>
      <c r="AQ104" s="262"/>
      <c r="AR104" s="262"/>
      <c r="AS104" s="262"/>
      <c r="AT104" s="262"/>
      <c r="AU104" s="262"/>
      <c r="AV104" s="262"/>
      <c r="AW104" s="262"/>
      <c r="AX104" s="262"/>
      <c r="AY104" s="262"/>
      <c r="AZ104" s="262"/>
      <c r="BA104" s="262"/>
      <c r="BB104" s="262"/>
      <c r="BC104" s="267"/>
      <c r="BD104" s="281"/>
      <c r="BE104" s="281"/>
      <c r="BF104" s="509"/>
      <c r="BG104" s="510"/>
      <c r="BH104" s="510"/>
      <c r="BI104" s="510"/>
      <c r="BJ104" s="509"/>
      <c r="BK104" s="510"/>
      <c r="BL104" s="510"/>
      <c r="BM104" s="511"/>
      <c r="BN104" s="509"/>
      <c r="BO104" s="510"/>
      <c r="BP104" s="510"/>
      <c r="BQ104" s="511"/>
      <c r="BR104" s="265"/>
      <c r="BS104" s="22"/>
    </row>
    <row r="105" spans="1:71" ht="15.6" hidden="1" customHeight="1">
      <c r="A105" s="22"/>
      <c r="B105" s="22"/>
      <c r="C105" s="260"/>
      <c r="D105" s="618"/>
      <c r="E105" s="619"/>
      <c r="F105" s="619"/>
      <c r="G105" s="619"/>
      <c r="H105" s="619"/>
      <c r="I105" s="619"/>
      <c r="J105" s="619"/>
      <c r="K105" s="619"/>
      <c r="L105" s="619"/>
      <c r="M105" s="620"/>
      <c r="N105" s="524"/>
      <c r="O105" s="525"/>
      <c r="P105" s="525"/>
      <c r="Q105" s="526"/>
      <c r="R105" s="266"/>
      <c r="S105" s="266"/>
      <c r="T105" s="266"/>
      <c r="U105" s="533"/>
      <c r="V105" s="534"/>
      <c r="W105" s="534"/>
      <c r="X105" s="534"/>
      <c r="Y105" s="534"/>
      <c r="Z105" s="534"/>
      <c r="AA105" s="534"/>
      <c r="AB105" s="534"/>
      <c r="AC105" s="534"/>
      <c r="AD105" s="534"/>
      <c r="AE105" s="534"/>
      <c r="AF105" s="534"/>
      <c r="AG105" s="534"/>
      <c r="AH105" s="534"/>
      <c r="AI105" s="534"/>
      <c r="AJ105" s="535"/>
      <c r="AK105" s="277"/>
      <c r="AL105" s="277"/>
      <c r="AM105" s="262"/>
      <c r="AN105" s="262"/>
      <c r="AO105" s="262"/>
      <c r="AP105" s="262"/>
      <c r="AQ105" s="262"/>
      <c r="AR105" s="262"/>
      <c r="AS105" s="262"/>
      <c r="AT105" s="262"/>
      <c r="AU105" s="262"/>
      <c r="AV105" s="262"/>
      <c r="AW105" s="262"/>
      <c r="AX105" s="262"/>
      <c r="AY105" s="262"/>
      <c r="AZ105" s="262"/>
      <c r="BA105" s="262"/>
      <c r="BB105" s="262"/>
      <c r="BC105" s="267"/>
      <c r="BD105" s="281"/>
      <c r="BE105" s="281"/>
      <c r="BF105" s="509" t="s">
        <v>1</v>
      </c>
      <c r="BG105" s="510"/>
      <c r="BH105" s="510"/>
      <c r="BI105" s="510"/>
      <c r="BJ105" s="509" t="s">
        <v>2</v>
      </c>
      <c r="BK105" s="510"/>
      <c r="BL105" s="510"/>
      <c r="BM105" s="510"/>
      <c r="BN105" s="509" t="s">
        <v>3</v>
      </c>
      <c r="BO105" s="510"/>
      <c r="BP105" s="510"/>
      <c r="BQ105" s="511"/>
      <c r="BR105" s="265"/>
      <c r="BS105" s="22"/>
    </row>
    <row r="106" spans="1:71" ht="15.6" hidden="1" customHeight="1">
      <c r="A106" s="22"/>
      <c r="B106" s="22"/>
      <c r="C106" s="260"/>
      <c r="D106" s="618"/>
      <c r="E106" s="619"/>
      <c r="F106" s="619"/>
      <c r="G106" s="619"/>
      <c r="H106" s="619"/>
      <c r="I106" s="619"/>
      <c r="J106" s="619"/>
      <c r="K106" s="619"/>
      <c r="L106" s="619"/>
      <c r="M106" s="620"/>
      <c r="N106" s="524"/>
      <c r="O106" s="525"/>
      <c r="P106" s="525"/>
      <c r="Q106" s="526"/>
      <c r="R106" s="266"/>
      <c r="S106" s="266"/>
      <c r="T106" s="266"/>
      <c r="U106" s="533"/>
      <c r="V106" s="534"/>
      <c r="W106" s="534"/>
      <c r="X106" s="534"/>
      <c r="Y106" s="534"/>
      <c r="Z106" s="534"/>
      <c r="AA106" s="534"/>
      <c r="AB106" s="534"/>
      <c r="AC106" s="534"/>
      <c r="AD106" s="534"/>
      <c r="AE106" s="534"/>
      <c r="AF106" s="534"/>
      <c r="AG106" s="534"/>
      <c r="AH106" s="534"/>
      <c r="AI106" s="534"/>
      <c r="AJ106" s="535"/>
      <c r="AK106" s="277"/>
      <c r="AL106" s="277"/>
      <c r="AM106" s="262"/>
      <c r="AN106" s="262"/>
      <c r="AO106" s="262"/>
      <c r="AP106" s="262"/>
      <c r="AQ106" s="262"/>
      <c r="AR106" s="262"/>
      <c r="AS106" s="262"/>
      <c r="AT106" s="262"/>
      <c r="AU106" s="262"/>
      <c r="AV106" s="262"/>
      <c r="AW106" s="262"/>
      <c r="AX106" s="262"/>
      <c r="AY106" s="262"/>
      <c r="AZ106" s="262"/>
      <c r="BA106" s="262"/>
      <c r="BB106" s="262"/>
      <c r="BC106" s="267"/>
      <c r="BD106" s="281"/>
      <c r="BE106" s="281"/>
      <c r="BF106" s="509"/>
      <c r="BG106" s="510"/>
      <c r="BH106" s="510"/>
      <c r="BI106" s="510"/>
      <c r="BJ106" s="509"/>
      <c r="BK106" s="510"/>
      <c r="BL106" s="510"/>
      <c r="BM106" s="510"/>
      <c r="BN106" s="509"/>
      <c r="BO106" s="510"/>
      <c r="BP106" s="510"/>
      <c r="BQ106" s="511"/>
      <c r="BR106" s="265"/>
      <c r="BS106" s="22"/>
    </row>
    <row r="107" spans="1:71" ht="15.6" hidden="1" customHeight="1">
      <c r="A107" s="22"/>
      <c r="B107" s="22"/>
      <c r="C107" s="260"/>
      <c r="D107" s="621"/>
      <c r="E107" s="622"/>
      <c r="F107" s="622"/>
      <c r="G107" s="622"/>
      <c r="H107" s="622"/>
      <c r="I107" s="622"/>
      <c r="J107" s="622"/>
      <c r="K107" s="622"/>
      <c r="L107" s="622"/>
      <c r="M107" s="623"/>
      <c r="N107" s="527"/>
      <c r="O107" s="528"/>
      <c r="P107" s="528"/>
      <c r="Q107" s="529"/>
      <c r="R107" s="266"/>
      <c r="S107" s="266"/>
      <c r="T107" s="266"/>
      <c r="U107" s="536"/>
      <c r="V107" s="537"/>
      <c r="W107" s="537"/>
      <c r="X107" s="537"/>
      <c r="Y107" s="537"/>
      <c r="Z107" s="537"/>
      <c r="AA107" s="537"/>
      <c r="AB107" s="537"/>
      <c r="AC107" s="537"/>
      <c r="AD107" s="537"/>
      <c r="AE107" s="537"/>
      <c r="AF107" s="537"/>
      <c r="AG107" s="537"/>
      <c r="AH107" s="537"/>
      <c r="AI107" s="537"/>
      <c r="AJ107" s="538"/>
      <c r="AK107" s="277"/>
      <c r="AL107" s="277"/>
      <c r="AM107" s="262"/>
      <c r="AN107" s="262"/>
      <c r="AO107" s="262"/>
      <c r="AP107" s="262"/>
      <c r="AQ107" s="262"/>
      <c r="AR107" s="262"/>
      <c r="AS107" s="262"/>
      <c r="AT107" s="262"/>
      <c r="AU107" s="262"/>
      <c r="AV107" s="262"/>
      <c r="AW107" s="262"/>
      <c r="AX107" s="262"/>
      <c r="AY107" s="262"/>
      <c r="AZ107" s="262"/>
      <c r="BA107" s="262"/>
      <c r="BB107" s="262"/>
      <c r="BC107" s="267"/>
      <c r="BD107" s="281"/>
      <c r="BE107" s="281"/>
      <c r="BF107" s="512"/>
      <c r="BG107" s="513"/>
      <c r="BH107" s="513"/>
      <c r="BI107" s="513"/>
      <c r="BJ107" s="512"/>
      <c r="BK107" s="513"/>
      <c r="BL107" s="513"/>
      <c r="BM107" s="513"/>
      <c r="BN107" s="512"/>
      <c r="BO107" s="513"/>
      <c r="BP107" s="513"/>
      <c r="BQ107" s="514"/>
      <c r="BR107" s="265"/>
      <c r="BS107" s="22"/>
    </row>
    <row r="108" spans="1:71" ht="15.6" hidden="1" customHeight="1">
      <c r="A108" s="22"/>
      <c r="B108" s="22"/>
      <c r="C108" s="260"/>
      <c r="D108" s="278"/>
      <c r="E108" s="278"/>
      <c r="F108" s="278"/>
      <c r="G108" s="278"/>
      <c r="H108" s="278"/>
      <c r="I108" s="278"/>
      <c r="J108" s="278"/>
      <c r="K108" s="278"/>
      <c r="L108" s="278"/>
      <c r="M108" s="278"/>
      <c r="N108" s="278"/>
      <c r="O108" s="278"/>
      <c r="P108" s="278"/>
      <c r="Q108" s="278"/>
      <c r="R108" s="266"/>
      <c r="S108" s="266"/>
      <c r="T108" s="266"/>
      <c r="U108" s="266"/>
      <c r="V108" s="266"/>
      <c r="W108" s="266"/>
      <c r="X108" s="266"/>
      <c r="Y108" s="266"/>
      <c r="Z108" s="266"/>
      <c r="AA108" s="266"/>
      <c r="AB108" s="266"/>
      <c r="AC108" s="266"/>
      <c r="AD108" s="266"/>
      <c r="AE108" s="266"/>
      <c r="AF108" s="266"/>
      <c r="AG108" s="266"/>
      <c r="AH108" s="266"/>
      <c r="AI108" s="266"/>
      <c r="AJ108" s="266"/>
      <c r="AK108" s="277"/>
      <c r="AL108" s="277"/>
      <c r="AM108" s="288"/>
      <c r="AN108" s="288"/>
      <c r="AO108" s="288"/>
      <c r="AP108" s="288"/>
      <c r="AQ108" s="288"/>
      <c r="AR108" s="288"/>
      <c r="AS108" s="288"/>
      <c r="AT108" s="288"/>
      <c r="AU108" s="288"/>
      <c r="AV108" s="288"/>
      <c r="AW108" s="288"/>
      <c r="AX108" s="288"/>
      <c r="AY108" s="288"/>
      <c r="AZ108" s="288"/>
      <c r="BA108" s="288"/>
      <c r="BB108" s="288"/>
      <c r="BC108" s="267"/>
      <c r="BD108" s="281"/>
      <c r="BE108" s="281"/>
      <c r="BF108" s="247"/>
      <c r="BG108" s="247"/>
      <c r="BH108" s="247"/>
      <c r="BI108" s="247"/>
      <c r="BJ108" s="247"/>
      <c r="BK108" s="247"/>
      <c r="BL108" s="247"/>
      <c r="BM108" s="247"/>
      <c r="BN108" s="247"/>
      <c r="BO108" s="247"/>
      <c r="BP108" s="247"/>
      <c r="BQ108" s="247"/>
      <c r="BR108" s="265"/>
      <c r="BS108" s="22"/>
    </row>
    <row r="109" spans="1:71" ht="15.6" hidden="1" customHeight="1">
      <c r="A109" s="22"/>
      <c r="B109" s="22"/>
      <c r="C109" s="260"/>
      <c r="D109" s="278"/>
      <c r="E109" s="278"/>
      <c r="F109" s="278"/>
      <c r="G109" s="278"/>
      <c r="H109" s="278"/>
      <c r="I109" s="278"/>
      <c r="J109" s="278"/>
      <c r="K109" s="278"/>
      <c r="L109" s="278"/>
      <c r="M109" s="278"/>
      <c r="N109" s="278"/>
      <c r="O109" s="278"/>
      <c r="P109" s="278"/>
      <c r="Q109" s="278"/>
      <c r="R109" s="266"/>
      <c r="S109" s="266"/>
      <c r="T109" s="266"/>
      <c r="U109" s="270" t="s">
        <v>6496</v>
      </c>
      <c r="V109" s="266"/>
      <c r="W109" s="266"/>
      <c r="X109" s="266"/>
      <c r="Y109" s="266"/>
      <c r="Z109" s="266"/>
      <c r="AA109" s="266"/>
      <c r="AB109" s="266"/>
      <c r="AC109" s="266"/>
      <c r="AD109" s="266"/>
      <c r="AE109" s="266"/>
      <c r="AF109" s="266"/>
      <c r="AG109" s="266"/>
      <c r="AH109" s="266"/>
      <c r="AI109" s="266"/>
      <c r="AJ109" s="266"/>
      <c r="AK109" s="277"/>
      <c r="AL109" s="277"/>
      <c r="AM109" s="270" t="s">
        <v>6498</v>
      </c>
      <c r="AN109" s="263"/>
      <c r="AO109" s="263"/>
      <c r="AP109" s="263"/>
      <c r="AQ109" s="263"/>
      <c r="AR109" s="263"/>
      <c r="AS109" s="263"/>
      <c r="AT109" s="263"/>
      <c r="AU109" s="263"/>
      <c r="AV109" s="263"/>
      <c r="AW109" s="263"/>
      <c r="AX109" s="262"/>
      <c r="AY109" s="262"/>
      <c r="AZ109" s="262"/>
      <c r="BA109" s="262"/>
      <c r="BB109" s="262"/>
      <c r="BC109" s="262"/>
      <c r="BD109" s="262"/>
      <c r="BE109" s="262"/>
      <c r="BF109" s="262"/>
      <c r="BG109" s="262"/>
      <c r="BH109" s="262"/>
      <c r="BI109" s="262"/>
      <c r="BJ109" s="262"/>
      <c r="BK109" s="262"/>
      <c r="BL109" s="262"/>
      <c r="BM109" s="262"/>
      <c r="BN109" s="262"/>
      <c r="BO109" s="262"/>
      <c r="BP109" s="262"/>
      <c r="BQ109" s="247"/>
      <c r="BR109" s="265"/>
      <c r="BS109" s="22"/>
    </row>
    <row r="110" spans="1:71" ht="15.6" hidden="1" customHeight="1">
      <c r="A110" s="22"/>
      <c r="B110" s="22"/>
      <c r="C110" s="260"/>
      <c r="D110" s="278"/>
      <c r="E110" s="278"/>
      <c r="F110" s="278"/>
      <c r="G110" s="278"/>
      <c r="H110" s="278"/>
      <c r="I110" s="278"/>
      <c r="J110" s="278"/>
      <c r="K110" s="278"/>
      <c r="L110" s="278"/>
      <c r="M110" s="278"/>
      <c r="N110" s="278"/>
      <c r="O110" s="278"/>
      <c r="P110" s="278"/>
      <c r="Q110" s="278"/>
      <c r="R110" s="266"/>
      <c r="S110" s="266"/>
      <c r="T110" s="266"/>
      <c r="U110" s="624" t="str">
        <f>IF(回答表!X51="●",回答表!E224,IF(回答表!AA51="●",回答表!E252,""))</f>
        <v/>
      </c>
      <c r="V110" s="625"/>
      <c r="W110" s="625"/>
      <c r="X110" s="625"/>
      <c r="Y110" s="625"/>
      <c r="Z110" s="625"/>
      <c r="AA110" s="625"/>
      <c r="AB110" s="625"/>
      <c r="AC110" s="625"/>
      <c r="AD110" s="625"/>
      <c r="AE110" s="602" t="s">
        <v>6497</v>
      </c>
      <c r="AF110" s="602"/>
      <c r="AG110" s="602"/>
      <c r="AH110" s="602"/>
      <c r="AI110" s="602"/>
      <c r="AJ110" s="603"/>
      <c r="AK110" s="277"/>
      <c r="AL110" s="277"/>
      <c r="AM110" s="530" t="str">
        <f>IF(回答表!X51="●",回答表!B226,IF(回答表!AA51="●",回答表!B254,""))</f>
        <v/>
      </c>
      <c r="AN110" s="531"/>
      <c r="AO110" s="531"/>
      <c r="AP110" s="531"/>
      <c r="AQ110" s="531"/>
      <c r="AR110" s="531"/>
      <c r="AS110" s="531"/>
      <c r="AT110" s="531"/>
      <c r="AU110" s="531"/>
      <c r="AV110" s="531"/>
      <c r="AW110" s="531"/>
      <c r="AX110" s="531"/>
      <c r="AY110" s="531"/>
      <c r="AZ110" s="531"/>
      <c r="BA110" s="531"/>
      <c r="BB110" s="531"/>
      <c r="BC110" s="531"/>
      <c r="BD110" s="531"/>
      <c r="BE110" s="531"/>
      <c r="BF110" s="531"/>
      <c r="BG110" s="531"/>
      <c r="BH110" s="531"/>
      <c r="BI110" s="531"/>
      <c r="BJ110" s="531"/>
      <c r="BK110" s="531"/>
      <c r="BL110" s="531"/>
      <c r="BM110" s="531"/>
      <c r="BN110" s="531"/>
      <c r="BO110" s="531"/>
      <c r="BP110" s="531"/>
      <c r="BQ110" s="532"/>
      <c r="BR110" s="265"/>
      <c r="BS110" s="22"/>
    </row>
    <row r="111" spans="1:71" ht="15.6" hidden="1" customHeight="1">
      <c r="A111" s="22"/>
      <c r="B111" s="22"/>
      <c r="C111" s="260"/>
      <c r="D111" s="278"/>
      <c r="E111" s="278"/>
      <c r="F111" s="278"/>
      <c r="G111" s="278"/>
      <c r="H111" s="278"/>
      <c r="I111" s="278"/>
      <c r="J111" s="278"/>
      <c r="K111" s="278"/>
      <c r="L111" s="278"/>
      <c r="M111" s="278"/>
      <c r="N111" s="278"/>
      <c r="O111" s="278"/>
      <c r="P111" s="278"/>
      <c r="Q111" s="278"/>
      <c r="R111" s="266"/>
      <c r="S111" s="266"/>
      <c r="T111" s="266"/>
      <c r="U111" s="626"/>
      <c r="V111" s="627"/>
      <c r="W111" s="627"/>
      <c r="X111" s="627"/>
      <c r="Y111" s="627"/>
      <c r="Z111" s="627"/>
      <c r="AA111" s="627"/>
      <c r="AB111" s="627"/>
      <c r="AC111" s="627"/>
      <c r="AD111" s="627"/>
      <c r="AE111" s="604"/>
      <c r="AF111" s="604"/>
      <c r="AG111" s="604"/>
      <c r="AH111" s="604"/>
      <c r="AI111" s="604"/>
      <c r="AJ111" s="605"/>
      <c r="AK111" s="277"/>
      <c r="AL111" s="277"/>
      <c r="AM111" s="533"/>
      <c r="AN111" s="534"/>
      <c r="AO111" s="534"/>
      <c r="AP111" s="534"/>
      <c r="AQ111" s="534"/>
      <c r="AR111" s="534"/>
      <c r="AS111" s="534"/>
      <c r="AT111" s="534"/>
      <c r="AU111" s="534"/>
      <c r="AV111" s="534"/>
      <c r="AW111" s="534"/>
      <c r="AX111" s="534"/>
      <c r="AY111" s="534"/>
      <c r="AZ111" s="534"/>
      <c r="BA111" s="534"/>
      <c r="BB111" s="534"/>
      <c r="BC111" s="534"/>
      <c r="BD111" s="534"/>
      <c r="BE111" s="534"/>
      <c r="BF111" s="534"/>
      <c r="BG111" s="534"/>
      <c r="BH111" s="534"/>
      <c r="BI111" s="534"/>
      <c r="BJ111" s="534"/>
      <c r="BK111" s="534"/>
      <c r="BL111" s="534"/>
      <c r="BM111" s="534"/>
      <c r="BN111" s="534"/>
      <c r="BO111" s="534"/>
      <c r="BP111" s="534"/>
      <c r="BQ111" s="535"/>
      <c r="BR111" s="265"/>
      <c r="BS111" s="22"/>
    </row>
    <row r="112" spans="1:71" ht="15.6" hidden="1" customHeight="1">
      <c r="A112" s="22"/>
      <c r="B112" s="22"/>
      <c r="C112" s="260"/>
      <c r="D112" s="278"/>
      <c r="E112" s="278"/>
      <c r="F112" s="278"/>
      <c r="G112" s="278"/>
      <c r="H112" s="278"/>
      <c r="I112" s="278"/>
      <c r="J112" s="278"/>
      <c r="K112" s="278"/>
      <c r="L112" s="278"/>
      <c r="M112" s="278"/>
      <c r="N112" s="278"/>
      <c r="O112" s="278"/>
      <c r="P112" s="278"/>
      <c r="Q112" s="278"/>
      <c r="R112" s="266"/>
      <c r="S112" s="266"/>
      <c r="T112" s="266"/>
      <c r="U112" s="266"/>
      <c r="V112" s="266"/>
      <c r="W112" s="266"/>
      <c r="X112" s="266"/>
      <c r="Y112" s="266"/>
      <c r="Z112" s="266"/>
      <c r="AA112" s="266"/>
      <c r="AB112" s="266"/>
      <c r="AC112" s="266"/>
      <c r="AD112" s="266"/>
      <c r="AE112" s="266"/>
      <c r="AF112" s="266"/>
      <c r="AG112" s="266"/>
      <c r="AH112" s="266"/>
      <c r="AI112" s="266"/>
      <c r="AJ112" s="266"/>
      <c r="AK112" s="277"/>
      <c r="AL112" s="277"/>
      <c r="AM112" s="533"/>
      <c r="AN112" s="534"/>
      <c r="AO112" s="534"/>
      <c r="AP112" s="534"/>
      <c r="AQ112" s="534"/>
      <c r="AR112" s="534"/>
      <c r="AS112" s="534"/>
      <c r="AT112" s="534"/>
      <c r="AU112" s="534"/>
      <c r="AV112" s="534"/>
      <c r="AW112" s="534"/>
      <c r="AX112" s="534"/>
      <c r="AY112" s="534"/>
      <c r="AZ112" s="534"/>
      <c r="BA112" s="534"/>
      <c r="BB112" s="534"/>
      <c r="BC112" s="534"/>
      <c r="BD112" s="534"/>
      <c r="BE112" s="534"/>
      <c r="BF112" s="534"/>
      <c r="BG112" s="534"/>
      <c r="BH112" s="534"/>
      <c r="BI112" s="534"/>
      <c r="BJ112" s="534"/>
      <c r="BK112" s="534"/>
      <c r="BL112" s="534"/>
      <c r="BM112" s="534"/>
      <c r="BN112" s="534"/>
      <c r="BO112" s="534"/>
      <c r="BP112" s="534"/>
      <c r="BQ112" s="535"/>
      <c r="BR112" s="265"/>
      <c r="BS112" s="22"/>
    </row>
    <row r="113" spans="1:71" ht="15.6" hidden="1" customHeight="1">
      <c r="A113" s="22"/>
      <c r="B113" s="22"/>
      <c r="C113" s="260"/>
      <c r="D113" s="278"/>
      <c r="E113" s="278"/>
      <c r="F113" s="278"/>
      <c r="G113" s="278"/>
      <c r="H113" s="278"/>
      <c r="I113" s="278"/>
      <c r="J113" s="278"/>
      <c r="K113" s="278"/>
      <c r="L113" s="278"/>
      <c r="M113" s="278"/>
      <c r="N113" s="278"/>
      <c r="O113" s="278"/>
      <c r="P113" s="278"/>
      <c r="Q113" s="278"/>
      <c r="R113" s="266"/>
      <c r="S113" s="266"/>
      <c r="T113" s="266"/>
      <c r="U113" s="266"/>
      <c r="V113" s="266"/>
      <c r="W113" s="266"/>
      <c r="X113" s="266"/>
      <c r="Y113" s="266"/>
      <c r="Z113" s="266"/>
      <c r="AA113" s="266"/>
      <c r="AB113" s="266"/>
      <c r="AC113" s="266"/>
      <c r="AD113" s="266"/>
      <c r="AE113" s="266"/>
      <c r="AF113" s="266"/>
      <c r="AG113" s="266"/>
      <c r="AH113" s="266"/>
      <c r="AI113" s="266"/>
      <c r="AJ113" s="266"/>
      <c r="AK113" s="277"/>
      <c r="AL113" s="277"/>
      <c r="AM113" s="533"/>
      <c r="AN113" s="534"/>
      <c r="AO113" s="534"/>
      <c r="AP113" s="534"/>
      <c r="AQ113" s="534"/>
      <c r="AR113" s="534"/>
      <c r="AS113" s="534"/>
      <c r="AT113" s="534"/>
      <c r="AU113" s="534"/>
      <c r="AV113" s="534"/>
      <c r="AW113" s="534"/>
      <c r="AX113" s="534"/>
      <c r="AY113" s="534"/>
      <c r="AZ113" s="534"/>
      <c r="BA113" s="534"/>
      <c r="BB113" s="534"/>
      <c r="BC113" s="534"/>
      <c r="BD113" s="534"/>
      <c r="BE113" s="534"/>
      <c r="BF113" s="534"/>
      <c r="BG113" s="534"/>
      <c r="BH113" s="534"/>
      <c r="BI113" s="534"/>
      <c r="BJ113" s="534"/>
      <c r="BK113" s="534"/>
      <c r="BL113" s="534"/>
      <c r="BM113" s="534"/>
      <c r="BN113" s="534"/>
      <c r="BO113" s="534"/>
      <c r="BP113" s="534"/>
      <c r="BQ113" s="535"/>
      <c r="BR113" s="265"/>
      <c r="BS113" s="22"/>
    </row>
    <row r="114" spans="1:71" ht="15.6" hidden="1" customHeight="1">
      <c r="A114" s="22"/>
      <c r="B114" s="22"/>
      <c r="C114" s="260"/>
      <c r="D114" s="278"/>
      <c r="E114" s="278"/>
      <c r="F114" s="278"/>
      <c r="G114" s="278"/>
      <c r="H114" s="278"/>
      <c r="I114" s="278"/>
      <c r="J114" s="278"/>
      <c r="K114" s="278"/>
      <c r="L114" s="278"/>
      <c r="M114" s="278"/>
      <c r="N114" s="278"/>
      <c r="O114" s="278"/>
      <c r="P114" s="278"/>
      <c r="Q114" s="278"/>
      <c r="R114" s="266"/>
      <c r="S114" s="266"/>
      <c r="T114" s="266"/>
      <c r="U114" s="266"/>
      <c r="V114" s="266"/>
      <c r="W114" s="266"/>
      <c r="X114" s="266"/>
      <c r="Y114" s="266"/>
      <c r="Z114" s="266"/>
      <c r="AA114" s="266"/>
      <c r="AB114" s="266"/>
      <c r="AC114" s="266"/>
      <c r="AD114" s="266"/>
      <c r="AE114" s="266"/>
      <c r="AF114" s="266"/>
      <c r="AG114" s="266"/>
      <c r="AH114" s="266"/>
      <c r="AI114" s="266"/>
      <c r="AJ114" s="266"/>
      <c r="AK114" s="277"/>
      <c r="AL114" s="277"/>
      <c r="AM114" s="536"/>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c r="BJ114" s="537"/>
      <c r="BK114" s="537"/>
      <c r="BL114" s="537"/>
      <c r="BM114" s="537"/>
      <c r="BN114" s="537"/>
      <c r="BO114" s="537"/>
      <c r="BP114" s="537"/>
      <c r="BQ114" s="538"/>
      <c r="BR114" s="265"/>
      <c r="BS114" s="22"/>
    </row>
    <row r="115" spans="1:71" ht="15.6" hidden="1" customHeight="1">
      <c r="A115" s="22"/>
      <c r="B115" s="22"/>
      <c r="C115" s="260"/>
      <c r="D115" s="278"/>
      <c r="E115" s="278"/>
      <c r="F115" s="278"/>
      <c r="G115" s="278"/>
      <c r="H115" s="278"/>
      <c r="I115" s="278"/>
      <c r="J115" s="278"/>
      <c r="K115" s="278"/>
      <c r="L115" s="278"/>
      <c r="M115" s="278"/>
      <c r="N115" s="266"/>
      <c r="O115" s="266"/>
      <c r="P115" s="266"/>
      <c r="Q115" s="266"/>
      <c r="R115" s="266"/>
      <c r="S115" s="266"/>
      <c r="T115" s="266"/>
      <c r="U115" s="266"/>
      <c r="V115" s="266"/>
      <c r="W115" s="266"/>
      <c r="X115" s="247"/>
      <c r="Y115" s="247"/>
      <c r="Z115" s="247"/>
      <c r="AA115" s="263"/>
      <c r="AB115" s="263"/>
      <c r="AC115" s="263"/>
      <c r="AD115" s="263"/>
      <c r="AE115" s="263"/>
      <c r="AF115" s="263"/>
      <c r="AG115" s="263"/>
      <c r="AH115" s="263"/>
      <c r="AI115" s="263"/>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65"/>
      <c r="BS115" s="22"/>
    </row>
    <row r="116" spans="1:71" ht="19.350000000000001" hidden="1" customHeight="1">
      <c r="A116" s="22"/>
      <c r="B116" s="22"/>
      <c r="C116" s="260"/>
      <c r="D116" s="278"/>
      <c r="E116" s="278"/>
      <c r="F116" s="278"/>
      <c r="G116" s="278"/>
      <c r="H116" s="278"/>
      <c r="I116" s="278"/>
      <c r="J116" s="278"/>
      <c r="K116" s="278"/>
      <c r="L116" s="278"/>
      <c r="M116" s="278"/>
      <c r="N116" s="266"/>
      <c r="O116" s="266"/>
      <c r="P116" s="266"/>
      <c r="Q116" s="266"/>
      <c r="R116" s="266"/>
      <c r="S116" s="266"/>
      <c r="T116" s="266"/>
      <c r="U116" s="270" t="s">
        <v>41</v>
      </c>
      <c r="V116" s="266"/>
      <c r="W116" s="266"/>
      <c r="X116" s="266"/>
      <c r="Y116" s="266"/>
      <c r="Z116" s="266"/>
      <c r="AA116" s="263"/>
      <c r="AB116" s="271"/>
      <c r="AC116" s="263"/>
      <c r="AD116" s="263"/>
      <c r="AE116" s="263"/>
      <c r="AF116" s="263"/>
      <c r="AG116" s="263"/>
      <c r="AH116" s="263"/>
      <c r="AI116" s="263"/>
      <c r="AJ116" s="263"/>
      <c r="AK116" s="263"/>
      <c r="AL116" s="263"/>
      <c r="AM116" s="270" t="s">
        <v>7</v>
      </c>
      <c r="AN116" s="263"/>
      <c r="AO116" s="263"/>
      <c r="AP116" s="263"/>
      <c r="AQ116" s="263"/>
      <c r="AR116" s="263"/>
      <c r="AS116" s="263"/>
      <c r="AT116" s="263"/>
      <c r="AU116" s="263"/>
      <c r="AV116" s="263"/>
      <c r="AW116" s="263"/>
      <c r="AX116" s="263"/>
      <c r="AY116" s="263"/>
      <c r="AZ116" s="263"/>
      <c r="BA116" s="262"/>
      <c r="BB116" s="262"/>
      <c r="BC116" s="262"/>
      <c r="BD116" s="262"/>
      <c r="BE116" s="262"/>
      <c r="BF116" s="262"/>
      <c r="BG116" s="262"/>
      <c r="BH116" s="262"/>
      <c r="BI116" s="262"/>
      <c r="BJ116" s="262"/>
      <c r="BK116" s="262"/>
      <c r="BL116" s="262"/>
      <c r="BM116" s="262"/>
      <c r="BN116" s="262"/>
      <c r="BO116" s="262"/>
      <c r="BP116" s="262"/>
      <c r="BQ116" s="247"/>
      <c r="BR116" s="265"/>
      <c r="BS116" s="22"/>
    </row>
    <row r="117" spans="1:71" ht="15.6" hidden="1" customHeight="1">
      <c r="A117" s="22"/>
      <c r="B117" s="22"/>
      <c r="C117" s="260"/>
      <c r="D117" s="606" t="s">
        <v>6</v>
      </c>
      <c r="E117" s="607"/>
      <c r="F117" s="607"/>
      <c r="G117" s="607"/>
      <c r="H117" s="607"/>
      <c r="I117" s="607"/>
      <c r="J117" s="607"/>
      <c r="K117" s="607"/>
      <c r="L117" s="607"/>
      <c r="M117" s="608"/>
      <c r="N117" s="521" t="str">
        <f>IF(回答表!AD51="●","●","")</f>
        <v/>
      </c>
      <c r="O117" s="522"/>
      <c r="P117" s="522"/>
      <c r="Q117" s="523"/>
      <c r="R117" s="266"/>
      <c r="S117" s="266"/>
      <c r="T117" s="266"/>
      <c r="U117" s="530" t="str">
        <f>IF(回答表!AD51="●",回答表!B265,"")</f>
        <v/>
      </c>
      <c r="V117" s="531"/>
      <c r="W117" s="531"/>
      <c r="X117" s="531"/>
      <c r="Y117" s="531"/>
      <c r="Z117" s="531"/>
      <c r="AA117" s="531"/>
      <c r="AB117" s="531"/>
      <c r="AC117" s="531"/>
      <c r="AD117" s="531"/>
      <c r="AE117" s="531"/>
      <c r="AF117" s="531"/>
      <c r="AG117" s="531"/>
      <c r="AH117" s="531"/>
      <c r="AI117" s="531"/>
      <c r="AJ117" s="532"/>
      <c r="AK117" s="277"/>
      <c r="AL117" s="277"/>
      <c r="AM117" s="530" t="str">
        <f>IF(回答表!AD51="●",回答表!B271,"")</f>
        <v/>
      </c>
      <c r="AN117" s="531"/>
      <c r="AO117" s="531"/>
      <c r="AP117" s="531"/>
      <c r="AQ117" s="531"/>
      <c r="AR117" s="531"/>
      <c r="AS117" s="531"/>
      <c r="AT117" s="531"/>
      <c r="AU117" s="531"/>
      <c r="AV117" s="531"/>
      <c r="AW117" s="531"/>
      <c r="AX117" s="531"/>
      <c r="AY117" s="531"/>
      <c r="AZ117" s="531"/>
      <c r="BA117" s="531"/>
      <c r="BB117" s="531"/>
      <c r="BC117" s="531"/>
      <c r="BD117" s="531"/>
      <c r="BE117" s="531"/>
      <c r="BF117" s="531"/>
      <c r="BG117" s="531"/>
      <c r="BH117" s="531"/>
      <c r="BI117" s="531"/>
      <c r="BJ117" s="531"/>
      <c r="BK117" s="531"/>
      <c r="BL117" s="531"/>
      <c r="BM117" s="531"/>
      <c r="BN117" s="531"/>
      <c r="BO117" s="531"/>
      <c r="BP117" s="531"/>
      <c r="BQ117" s="532"/>
      <c r="BR117" s="265"/>
      <c r="BS117" s="22"/>
    </row>
    <row r="118" spans="1:71" ht="15.6" hidden="1" customHeight="1">
      <c r="A118" s="22"/>
      <c r="B118" s="22"/>
      <c r="C118" s="260"/>
      <c r="D118" s="609"/>
      <c r="E118" s="610"/>
      <c r="F118" s="610"/>
      <c r="G118" s="610"/>
      <c r="H118" s="610"/>
      <c r="I118" s="610"/>
      <c r="J118" s="610"/>
      <c r="K118" s="610"/>
      <c r="L118" s="610"/>
      <c r="M118" s="611"/>
      <c r="N118" s="524"/>
      <c r="O118" s="525"/>
      <c r="P118" s="525"/>
      <c r="Q118" s="526"/>
      <c r="R118" s="266"/>
      <c r="S118" s="266"/>
      <c r="T118" s="266"/>
      <c r="U118" s="533"/>
      <c r="V118" s="534"/>
      <c r="W118" s="534"/>
      <c r="X118" s="534"/>
      <c r="Y118" s="534"/>
      <c r="Z118" s="534"/>
      <c r="AA118" s="534"/>
      <c r="AB118" s="534"/>
      <c r="AC118" s="534"/>
      <c r="AD118" s="534"/>
      <c r="AE118" s="534"/>
      <c r="AF118" s="534"/>
      <c r="AG118" s="534"/>
      <c r="AH118" s="534"/>
      <c r="AI118" s="534"/>
      <c r="AJ118" s="535"/>
      <c r="AK118" s="277"/>
      <c r="AL118" s="277"/>
      <c r="AM118" s="533"/>
      <c r="AN118" s="534"/>
      <c r="AO118" s="534"/>
      <c r="AP118" s="534"/>
      <c r="AQ118" s="534"/>
      <c r="AR118" s="534"/>
      <c r="AS118" s="534"/>
      <c r="AT118" s="534"/>
      <c r="AU118" s="534"/>
      <c r="AV118" s="534"/>
      <c r="AW118" s="534"/>
      <c r="AX118" s="534"/>
      <c r="AY118" s="534"/>
      <c r="AZ118" s="534"/>
      <c r="BA118" s="534"/>
      <c r="BB118" s="534"/>
      <c r="BC118" s="534"/>
      <c r="BD118" s="534"/>
      <c r="BE118" s="534"/>
      <c r="BF118" s="534"/>
      <c r="BG118" s="534"/>
      <c r="BH118" s="534"/>
      <c r="BI118" s="534"/>
      <c r="BJ118" s="534"/>
      <c r="BK118" s="534"/>
      <c r="BL118" s="534"/>
      <c r="BM118" s="534"/>
      <c r="BN118" s="534"/>
      <c r="BO118" s="534"/>
      <c r="BP118" s="534"/>
      <c r="BQ118" s="535"/>
      <c r="BR118" s="265"/>
      <c r="BS118" s="22"/>
    </row>
    <row r="119" spans="1:71" ht="15.6" hidden="1" customHeight="1">
      <c r="A119" s="22"/>
      <c r="B119" s="22"/>
      <c r="C119" s="260"/>
      <c r="D119" s="609"/>
      <c r="E119" s="610"/>
      <c r="F119" s="610"/>
      <c r="G119" s="610"/>
      <c r="H119" s="610"/>
      <c r="I119" s="610"/>
      <c r="J119" s="610"/>
      <c r="K119" s="610"/>
      <c r="L119" s="610"/>
      <c r="M119" s="611"/>
      <c r="N119" s="524"/>
      <c r="O119" s="525"/>
      <c r="P119" s="525"/>
      <c r="Q119" s="526"/>
      <c r="R119" s="266"/>
      <c r="S119" s="266"/>
      <c r="T119" s="266"/>
      <c r="U119" s="533"/>
      <c r="V119" s="534"/>
      <c r="W119" s="534"/>
      <c r="X119" s="534"/>
      <c r="Y119" s="534"/>
      <c r="Z119" s="534"/>
      <c r="AA119" s="534"/>
      <c r="AB119" s="534"/>
      <c r="AC119" s="534"/>
      <c r="AD119" s="534"/>
      <c r="AE119" s="534"/>
      <c r="AF119" s="534"/>
      <c r="AG119" s="534"/>
      <c r="AH119" s="534"/>
      <c r="AI119" s="534"/>
      <c r="AJ119" s="535"/>
      <c r="AK119" s="277"/>
      <c r="AL119" s="277"/>
      <c r="AM119" s="533"/>
      <c r="AN119" s="534"/>
      <c r="AO119" s="534"/>
      <c r="AP119" s="534"/>
      <c r="AQ119" s="534"/>
      <c r="AR119" s="534"/>
      <c r="AS119" s="534"/>
      <c r="AT119" s="534"/>
      <c r="AU119" s="534"/>
      <c r="AV119" s="534"/>
      <c r="AW119" s="534"/>
      <c r="AX119" s="534"/>
      <c r="AY119" s="534"/>
      <c r="AZ119" s="534"/>
      <c r="BA119" s="534"/>
      <c r="BB119" s="534"/>
      <c r="BC119" s="534"/>
      <c r="BD119" s="534"/>
      <c r="BE119" s="534"/>
      <c r="BF119" s="534"/>
      <c r="BG119" s="534"/>
      <c r="BH119" s="534"/>
      <c r="BI119" s="534"/>
      <c r="BJ119" s="534"/>
      <c r="BK119" s="534"/>
      <c r="BL119" s="534"/>
      <c r="BM119" s="534"/>
      <c r="BN119" s="534"/>
      <c r="BO119" s="534"/>
      <c r="BP119" s="534"/>
      <c r="BQ119" s="535"/>
      <c r="BR119" s="265"/>
      <c r="BS119" s="22"/>
    </row>
    <row r="120" spans="1:71" ht="15.6" hidden="1" customHeight="1">
      <c r="C120" s="260"/>
      <c r="D120" s="612"/>
      <c r="E120" s="613"/>
      <c r="F120" s="613"/>
      <c r="G120" s="613"/>
      <c r="H120" s="613"/>
      <c r="I120" s="613"/>
      <c r="J120" s="613"/>
      <c r="K120" s="613"/>
      <c r="L120" s="613"/>
      <c r="M120" s="614"/>
      <c r="N120" s="527"/>
      <c r="O120" s="528"/>
      <c r="P120" s="528"/>
      <c r="Q120" s="529"/>
      <c r="R120" s="266"/>
      <c r="S120" s="266"/>
      <c r="T120" s="266"/>
      <c r="U120" s="536"/>
      <c r="V120" s="537"/>
      <c r="W120" s="537"/>
      <c r="X120" s="537"/>
      <c r="Y120" s="537"/>
      <c r="Z120" s="537"/>
      <c r="AA120" s="537"/>
      <c r="AB120" s="537"/>
      <c r="AC120" s="537"/>
      <c r="AD120" s="537"/>
      <c r="AE120" s="537"/>
      <c r="AF120" s="537"/>
      <c r="AG120" s="537"/>
      <c r="AH120" s="537"/>
      <c r="AI120" s="537"/>
      <c r="AJ120" s="538"/>
      <c r="AK120" s="277"/>
      <c r="AL120" s="277"/>
      <c r="AM120" s="536"/>
      <c r="AN120" s="537"/>
      <c r="AO120" s="537"/>
      <c r="AP120" s="537"/>
      <c r="AQ120" s="537"/>
      <c r="AR120" s="537"/>
      <c r="AS120" s="537"/>
      <c r="AT120" s="537"/>
      <c r="AU120" s="537"/>
      <c r="AV120" s="537"/>
      <c r="AW120" s="537"/>
      <c r="AX120" s="537"/>
      <c r="AY120" s="537"/>
      <c r="AZ120" s="537"/>
      <c r="BA120" s="537"/>
      <c r="BB120" s="537"/>
      <c r="BC120" s="537"/>
      <c r="BD120" s="537"/>
      <c r="BE120" s="537"/>
      <c r="BF120" s="537"/>
      <c r="BG120" s="537"/>
      <c r="BH120" s="537"/>
      <c r="BI120" s="537"/>
      <c r="BJ120" s="537"/>
      <c r="BK120" s="537"/>
      <c r="BL120" s="537"/>
      <c r="BM120" s="537"/>
      <c r="BN120" s="537"/>
      <c r="BO120" s="537"/>
      <c r="BP120" s="537"/>
      <c r="BQ120" s="538"/>
      <c r="BR120" s="265"/>
    </row>
    <row r="121" spans="1:71" ht="15.6" hidden="1" customHeight="1">
      <c r="C121" s="284"/>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6"/>
    </row>
    <row r="122" spans="1:71" ht="15.6" hidden="1"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row>
    <row r="123" spans="1:71" ht="15.6" hidden="1" customHeight="1">
      <c r="C123" s="254"/>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563"/>
      <c r="AS123" s="563"/>
      <c r="AT123" s="563"/>
      <c r="AU123" s="563"/>
      <c r="AV123" s="563"/>
      <c r="AW123" s="563"/>
      <c r="AX123" s="563"/>
      <c r="AY123" s="563"/>
      <c r="AZ123" s="563"/>
      <c r="BA123" s="563"/>
      <c r="BB123" s="563"/>
      <c r="BC123" s="256"/>
      <c r="BD123" s="257"/>
      <c r="BE123" s="257"/>
      <c r="BF123" s="257"/>
      <c r="BG123" s="257"/>
      <c r="BH123" s="257"/>
      <c r="BI123" s="257"/>
      <c r="BJ123" s="257"/>
      <c r="BK123" s="257"/>
      <c r="BL123" s="257"/>
      <c r="BM123" s="257"/>
      <c r="BN123" s="257"/>
      <c r="BO123" s="257"/>
      <c r="BP123" s="257"/>
      <c r="BQ123" s="257"/>
      <c r="BR123" s="258"/>
    </row>
    <row r="124" spans="1:71" ht="15.6" hidden="1" customHeight="1">
      <c r="C124" s="260"/>
      <c r="D124" s="266"/>
      <c r="E124" s="266"/>
      <c r="F124" s="266"/>
      <c r="G124" s="266"/>
      <c r="H124" s="266"/>
      <c r="I124" s="266"/>
      <c r="J124" s="266"/>
      <c r="K124" s="266"/>
      <c r="L124" s="266"/>
      <c r="M124" s="266"/>
      <c r="N124" s="266"/>
      <c r="O124" s="266"/>
      <c r="P124" s="266"/>
      <c r="Q124" s="266"/>
      <c r="R124" s="266"/>
      <c r="S124" s="266"/>
      <c r="T124" s="266"/>
      <c r="U124" s="266"/>
      <c r="V124" s="266"/>
      <c r="W124" s="266"/>
      <c r="X124" s="247"/>
      <c r="Y124" s="247"/>
      <c r="Z124" s="247"/>
      <c r="AA124" s="262"/>
      <c r="AB124" s="267"/>
      <c r="AC124" s="267"/>
      <c r="AD124" s="267"/>
      <c r="AE124" s="267"/>
      <c r="AF124" s="267"/>
      <c r="AG124" s="267"/>
      <c r="AH124" s="267"/>
      <c r="AI124" s="267"/>
      <c r="AJ124" s="267"/>
      <c r="AK124" s="267"/>
      <c r="AL124" s="267"/>
      <c r="AM124" s="267"/>
      <c r="AN124" s="264"/>
      <c r="AO124" s="267"/>
      <c r="AP124" s="268"/>
      <c r="AQ124" s="268"/>
      <c r="AR124" s="564"/>
      <c r="AS124" s="564"/>
      <c r="AT124" s="564"/>
      <c r="AU124" s="564"/>
      <c r="AV124" s="564"/>
      <c r="AW124" s="564"/>
      <c r="AX124" s="564"/>
      <c r="AY124" s="564"/>
      <c r="AZ124" s="564"/>
      <c r="BA124" s="564"/>
      <c r="BB124" s="564"/>
      <c r="BC124" s="261"/>
      <c r="BD124" s="262"/>
      <c r="BE124" s="262"/>
      <c r="BF124" s="262"/>
      <c r="BG124" s="262"/>
      <c r="BH124" s="262"/>
      <c r="BI124" s="262"/>
      <c r="BJ124" s="262"/>
      <c r="BK124" s="262"/>
      <c r="BL124" s="262"/>
      <c r="BM124" s="262"/>
      <c r="BN124" s="263"/>
      <c r="BO124" s="263"/>
      <c r="BP124" s="263"/>
      <c r="BQ124" s="264"/>
      <c r="BR124" s="265"/>
    </row>
    <row r="125" spans="1:71" ht="15.6" hidden="1" customHeight="1">
      <c r="C125" s="260"/>
      <c r="D125" s="503" t="s">
        <v>20</v>
      </c>
      <c r="E125" s="504"/>
      <c r="F125" s="504"/>
      <c r="G125" s="504"/>
      <c r="H125" s="504"/>
      <c r="I125" s="504"/>
      <c r="J125" s="504"/>
      <c r="K125" s="504"/>
      <c r="L125" s="504"/>
      <c r="M125" s="504"/>
      <c r="N125" s="504"/>
      <c r="O125" s="504"/>
      <c r="P125" s="504"/>
      <c r="Q125" s="505"/>
      <c r="R125" s="606" t="s">
        <v>42</v>
      </c>
      <c r="S125" s="607"/>
      <c r="T125" s="607"/>
      <c r="U125" s="607"/>
      <c r="V125" s="607"/>
      <c r="W125" s="607"/>
      <c r="X125" s="607"/>
      <c r="Y125" s="607"/>
      <c r="Z125" s="607"/>
      <c r="AA125" s="607"/>
      <c r="AB125" s="607"/>
      <c r="AC125" s="607"/>
      <c r="AD125" s="607"/>
      <c r="AE125" s="607"/>
      <c r="AF125" s="607"/>
      <c r="AG125" s="607"/>
      <c r="AH125" s="607"/>
      <c r="AI125" s="607"/>
      <c r="AJ125" s="607"/>
      <c r="AK125" s="607"/>
      <c r="AL125" s="607"/>
      <c r="AM125" s="607"/>
      <c r="AN125" s="607"/>
      <c r="AO125" s="607"/>
      <c r="AP125" s="607"/>
      <c r="AQ125" s="607"/>
      <c r="AR125" s="607"/>
      <c r="AS125" s="607"/>
      <c r="AT125" s="607"/>
      <c r="AU125" s="607"/>
      <c r="AV125" s="607"/>
      <c r="AW125" s="607"/>
      <c r="AX125" s="607"/>
      <c r="AY125" s="607"/>
      <c r="AZ125" s="607"/>
      <c r="BA125" s="607"/>
      <c r="BB125" s="608"/>
      <c r="BC125" s="261"/>
      <c r="BD125" s="262"/>
      <c r="BE125" s="262"/>
      <c r="BF125" s="262"/>
      <c r="BG125" s="262"/>
      <c r="BH125" s="262"/>
      <c r="BI125" s="262"/>
      <c r="BJ125" s="262"/>
      <c r="BK125" s="262"/>
      <c r="BL125" s="262"/>
      <c r="BM125" s="262"/>
      <c r="BN125" s="263"/>
      <c r="BO125" s="263"/>
      <c r="BP125" s="263"/>
      <c r="BQ125" s="264"/>
      <c r="BR125" s="265"/>
    </row>
    <row r="126" spans="1:71" ht="15.6" hidden="1" customHeight="1">
      <c r="C126" s="260"/>
      <c r="D126" s="506"/>
      <c r="E126" s="507"/>
      <c r="F126" s="507"/>
      <c r="G126" s="507"/>
      <c r="H126" s="507"/>
      <c r="I126" s="507"/>
      <c r="J126" s="507"/>
      <c r="K126" s="507"/>
      <c r="L126" s="507"/>
      <c r="M126" s="507"/>
      <c r="N126" s="507"/>
      <c r="O126" s="507"/>
      <c r="P126" s="507"/>
      <c r="Q126" s="508"/>
      <c r="R126" s="612"/>
      <c r="S126" s="613"/>
      <c r="T126" s="613"/>
      <c r="U126" s="613"/>
      <c r="V126" s="613"/>
      <c r="W126" s="613"/>
      <c r="X126" s="613"/>
      <c r="Y126" s="613"/>
      <c r="Z126" s="613"/>
      <c r="AA126" s="613"/>
      <c r="AB126" s="613"/>
      <c r="AC126" s="613"/>
      <c r="AD126" s="613"/>
      <c r="AE126" s="613"/>
      <c r="AF126" s="613"/>
      <c r="AG126" s="613"/>
      <c r="AH126" s="613"/>
      <c r="AI126" s="613"/>
      <c r="AJ126" s="613"/>
      <c r="AK126" s="613"/>
      <c r="AL126" s="613"/>
      <c r="AM126" s="613"/>
      <c r="AN126" s="613"/>
      <c r="AO126" s="613"/>
      <c r="AP126" s="613"/>
      <c r="AQ126" s="613"/>
      <c r="AR126" s="613"/>
      <c r="AS126" s="613"/>
      <c r="AT126" s="613"/>
      <c r="AU126" s="613"/>
      <c r="AV126" s="613"/>
      <c r="AW126" s="613"/>
      <c r="AX126" s="613"/>
      <c r="AY126" s="613"/>
      <c r="AZ126" s="613"/>
      <c r="BA126" s="613"/>
      <c r="BB126" s="614"/>
      <c r="BC126" s="261"/>
      <c r="BD126" s="262"/>
      <c r="BE126" s="262"/>
      <c r="BF126" s="262"/>
      <c r="BG126" s="262"/>
      <c r="BH126" s="262"/>
      <c r="BI126" s="262"/>
      <c r="BJ126" s="262"/>
      <c r="BK126" s="262"/>
      <c r="BL126" s="262"/>
      <c r="BM126" s="262"/>
      <c r="BN126" s="263"/>
      <c r="BO126" s="263"/>
      <c r="BP126" s="263"/>
      <c r="BQ126" s="264"/>
      <c r="BR126" s="265"/>
    </row>
    <row r="127" spans="1:71" ht="15.6" hidden="1" customHeight="1">
      <c r="C127" s="260"/>
      <c r="D127" s="266"/>
      <c r="E127" s="266"/>
      <c r="F127" s="266"/>
      <c r="G127" s="266"/>
      <c r="H127" s="266"/>
      <c r="I127" s="266"/>
      <c r="J127" s="266"/>
      <c r="K127" s="266"/>
      <c r="L127" s="266"/>
      <c r="M127" s="266"/>
      <c r="N127" s="266"/>
      <c r="O127" s="266"/>
      <c r="P127" s="266"/>
      <c r="Q127" s="266"/>
      <c r="R127" s="266"/>
      <c r="S127" s="266"/>
      <c r="T127" s="266"/>
      <c r="U127" s="266"/>
      <c r="V127" s="266"/>
      <c r="W127" s="266"/>
      <c r="X127" s="247"/>
      <c r="Y127" s="247"/>
      <c r="Z127" s="247"/>
      <c r="AA127" s="262"/>
      <c r="AB127" s="267"/>
      <c r="AC127" s="267"/>
      <c r="AD127" s="267"/>
      <c r="AE127" s="267"/>
      <c r="AF127" s="267"/>
      <c r="AG127" s="267"/>
      <c r="AH127" s="267"/>
      <c r="AI127" s="267"/>
      <c r="AJ127" s="267"/>
      <c r="AK127" s="267"/>
      <c r="AL127" s="267"/>
      <c r="AM127" s="267"/>
      <c r="AN127" s="264"/>
      <c r="AO127" s="267"/>
      <c r="AP127" s="268"/>
      <c r="AQ127" s="268"/>
      <c r="AR127" s="269"/>
      <c r="AS127" s="269"/>
      <c r="AT127" s="269"/>
      <c r="AU127" s="269"/>
      <c r="AV127" s="269"/>
      <c r="AW127" s="269"/>
      <c r="AX127" s="269"/>
      <c r="AY127" s="269"/>
      <c r="AZ127" s="269"/>
      <c r="BA127" s="269"/>
      <c r="BB127" s="269"/>
      <c r="BC127" s="261"/>
      <c r="BD127" s="262"/>
      <c r="BE127" s="262"/>
      <c r="BF127" s="262"/>
      <c r="BG127" s="262"/>
      <c r="BH127" s="262"/>
      <c r="BI127" s="262"/>
      <c r="BJ127" s="262"/>
      <c r="BK127" s="262"/>
      <c r="BL127" s="262"/>
      <c r="BM127" s="262"/>
      <c r="BN127" s="263"/>
      <c r="BO127" s="263"/>
      <c r="BP127" s="263"/>
      <c r="BQ127" s="264"/>
      <c r="BR127" s="265"/>
    </row>
    <row r="128" spans="1:71" ht="18.75" hidden="1">
      <c r="C128" s="260"/>
      <c r="D128" s="266"/>
      <c r="E128" s="266"/>
      <c r="F128" s="266"/>
      <c r="G128" s="266"/>
      <c r="H128" s="266"/>
      <c r="I128" s="266"/>
      <c r="J128" s="266"/>
      <c r="K128" s="266"/>
      <c r="L128" s="266"/>
      <c r="M128" s="266"/>
      <c r="N128" s="266"/>
      <c r="O128" s="266"/>
      <c r="P128" s="266"/>
      <c r="Q128" s="266"/>
      <c r="R128" s="266"/>
      <c r="S128" s="266"/>
      <c r="T128" s="266"/>
      <c r="U128" s="270" t="s">
        <v>37</v>
      </c>
      <c r="V128" s="272"/>
      <c r="W128" s="271"/>
      <c r="X128" s="273"/>
      <c r="Y128" s="273"/>
      <c r="Z128" s="274"/>
      <c r="AA128" s="274"/>
      <c r="AB128" s="274"/>
      <c r="AC128" s="274"/>
      <c r="AD128" s="274"/>
      <c r="AE128" s="274"/>
      <c r="AF128" s="274"/>
      <c r="AG128" s="274"/>
      <c r="AH128" s="274"/>
      <c r="AI128" s="274"/>
      <c r="AJ128" s="274"/>
      <c r="AK128" s="271"/>
      <c r="AL128" s="271"/>
      <c r="AM128" s="270" t="s">
        <v>41</v>
      </c>
      <c r="AN128" s="266"/>
      <c r="AO128" s="266"/>
      <c r="AP128" s="266"/>
      <c r="AQ128" s="266"/>
      <c r="AR128" s="266"/>
      <c r="AS128" s="263"/>
      <c r="AT128" s="271"/>
      <c r="AU128" s="271"/>
      <c r="AV128" s="271"/>
      <c r="AW128" s="271"/>
      <c r="AX128" s="271"/>
      <c r="AY128" s="271"/>
      <c r="AZ128" s="271"/>
      <c r="BA128" s="271"/>
      <c r="BB128" s="271"/>
      <c r="BC128" s="275"/>
      <c r="BD128" s="263"/>
      <c r="BE128" s="263"/>
      <c r="BF128" s="276" t="s">
        <v>22</v>
      </c>
      <c r="BG128" s="287"/>
      <c r="BH128" s="287"/>
      <c r="BI128" s="287"/>
      <c r="BJ128" s="287"/>
      <c r="BK128" s="287"/>
      <c r="BL128" s="287"/>
      <c r="BM128" s="263"/>
      <c r="BN128" s="263"/>
      <c r="BO128" s="263"/>
      <c r="BP128" s="263"/>
      <c r="BQ128" s="264"/>
      <c r="BR128" s="265"/>
    </row>
    <row r="129" spans="1:71" ht="19.350000000000001" hidden="1" customHeight="1">
      <c r="C129" s="260"/>
      <c r="D129" s="519" t="s">
        <v>23</v>
      </c>
      <c r="E129" s="519"/>
      <c r="F129" s="519"/>
      <c r="G129" s="519"/>
      <c r="H129" s="519"/>
      <c r="I129" s="519"/>
      <c r="J129" s="519"/>
      <c r="K129" s="519"/>
      <c r="L129" s="519"/>
      <c r="M129" s="519"/>
      <c r="N129" s="521" t="str">
        <f>IF(回答表!F18="水道事業",IF(回答表!X52="●","●",""),"")</f>
        <v/>
      </c>
      <c r="O129" s="522"/>
      <c r="P129" s="522"/>
      <c r="Q129" s="523"/>
      <c r="R129" s="266"/>
      <c r="S129" s="266"/>
      <c r="T129" s="266"/>
      <c r="U129" s="628" t="s">
        <v>6409</v>
      </c>
      <c r="V129" s="629"/>
      <c r="W129" s="629"/>
      <c r="X129" s="629"/>
      <c r="Y129" s="629"/>
      <c r="Z129" s="629"/>
      <c r="AA129" s="629"/>
      <c r="AB129" s="629"/>
      <c r="AC129" s="539" t="s">
        <v>6410</v>
      </c>
      <c r="AD129" s="540"/>
      <c r="AE129" s="540"/>
      <c r="AF129" s="540"/>
      <c r="AG129" s="540"/>
      <c r="AH129" s="540"/>
      <c r="AI129" s="540"/>
      <c r="AJ129" s="543"/>
      <c r="AK129" s="277"/>
      <c r="AL129" s="277"/>
      <c r="AM129" s="530" t="str">
        <f>IF(回答表!F18="水道事業",IF(回答表!X52="●",回答表!B282,IF(回答表!AA52="●",回答表!B352,"")),"")</f>
        <v/>
      </c>
      <c r="AN129" s="531"/>
      <c r="AO129" s="531"/>
      <c r="AP129" s="531"/>
      <c r="AQ129" s="531"/>
      <c r="AR129" s="531"/>
      <c r="AS129" s="531"/>
      <c r="AT129" s="531"/>
      <c r="AU129" s="531"/>
      <c r="AV129" s="531"/>
      <c r="AW129" s="531"/>
      <c r="AX129" s="531"/>
      <c r="AY129" s="531"/>
      <c r="AZ129" s="531"/>
      <c r="BA129" s="531"/>
      <c r="BB129" s="531"/>
      <c r="BC129" s="532"/>
      <c r="BD129" s="262"/>
      <c r="BE129" s="262"/>
      <c r="BF129" s="516" t="str">
        <f>IF(回答表!F18="水道事業",IF(回答表!X52="●",回答表!B330,IF(回答表!AA52="●",回答表!B399,"")),"")</f>
        <v/>
      </c>
      <c r="BG129" s="517"/>
      <c r="BH129" s="517"/>
      <c r="BI129" s="517"/>
      <c r="BJ129" s="516"/>
      <c r="BK129" s="517"/>
      <c r="BL129" s="517"/>
      <c r="BM129" s="517"/>
      <c r="BN129" s="516"/>
      <c r="BO129" s="517"/>
      <c r="BP129" s="517"/>
      <c r="BQ129" s="518"/>
      <c r="BR129" s="265"/>
    </row>
    <row r="130" spans="1:71" ht="19.350000000000001" hidden="1" customHeight="1">
      <c r="C130" s="260"/>
      <c r="D130" s="519"/>
      <c r="E130" s="519"/>
      <c r="F130" s="519"/>
      <c r="G130" s="519"/>
      <c r="H130" s="519"/>
      <c r="I130" s="519"/>
      <c r="J130" s="519"/>
      <c r="K130" s="519"/>
      <c r="L130" s="519"/>
      <c r="M130" s="519"/>
      <c r="N130" s="524"/>
      <c r="O130" s="525"/>
      <c r="P130" s="525"/>
      <c r="Q130" s="526"/>
      <c r="R130" s="266"/>
      <c r="S130" s="266"/>
      <c r="T130" s="266"/>
      <c r="U130" s="630"/>
      <c r="V130" s="631"/>
      <c r="W130" s="631"/>
      <c r="X130" s="631"/>
      <c r="Y130" s="631"/>
      <c r="Z130" s="631"/>
      <c r="AA130" s="631"/>
      <c r="AB130" s="631"/>
      <c r="AC130" s="541"/>
      <c r="AD130" s="542"/>
      <c r="AE130" s="542"/>
      <c r="AF130" s="542"/>
      <c r="AG130" s="542"/>
      <c r="AH130" s="542"/>
      <c r="AI130" s="542"/>
      <c r="AJ130" s="632"/>
      <c r="AK130" s="277"/>
      <c r="AL130" s="277"/>
      <c r="AM130" s="533"/>
      <c r="AN130" s="534"/>
      <c r="AO130" s="534"/>
      <c r="AP130" s="534"/>
      <c r="AQ130" s="534"/>
      <c r="AR130" s="534"/>
      <c r="AS130" s="534"/>
      <c r="AT130" s="534"/>
      <c r="AU130" s="534"/>
      <c r="AV130" s="534"/>
      <c r="AW130" s="534"/>
      <c r="AX130" s="534"/>
      <c r="AY130" s="534"/>
      <c r="AZ130" s="534"/>
      <c r="BA130" s="534"/>
      <c r="BB130" s="534"/>
      <c r="BC130" s="535"/>
      <c r="BD130" s="262"/>
      <c r="BE130" s="262"/>
      <c r="BF130" s="509"/>
      <c r="BG130" s="510"/>
      <c r="BH130" s="510"/>
      <c r="BI130" s="510"/>
      <c r="BJ130" s="509"/>
      <c r="BK130" s="510"/>
      <c r="BL130" s="510"/>
      <c r="BM130" s="510"/>
      <c r="BN130" s="509"/>
      <c r="BO130" s="510"/>
      <c r="BP130" s="510"/>
      <c r="BQ130" s="511"/>
      <c r="BR130" s="265"/>
    </row>
    <row r="131" spans="1:71" ht="15.6" hidden="1" customHeight="1">
      <c r="C131" s="260"/>
      <c r="D131" s="519"/>
      <c r="E131" s="519"/>
      <c r="F131" s="519"/>
      <c r="G131" s="519"/>
      <c r="H131" s="519"/>
      <c r="I131" s="519"/>
      <c r="J131" s="519"/>
      <c r="K131" s="519"/>
      <c r="L131" s="519"/>
      <c r="M131" s="519"/>
      <c r="N131" s="524"/>
      <c r="O131" s="525"/>
      <c r="P131" s="525"/>
      <c r="Q131" s="526"/>
      <c r="R131" s="266"/>
      <c r="S131" s="266"/>
      <c r="T131" s="266"/>
      <c r="U131" s="553" t="str">
        <f>IF(回答表!F18="水道事業",IF(回答表!X52="●",回答表!J290,IF(回答表!AA52="●",回答表!J360,"")),"")</f>
        <v/>
      </c>
      <c r="V131" s="554"/>
      <c r="W131" s="554"/>
      <c r="X131" s="554"/>
      <c r="Y131" s="554"/>
      <c r="Z131" s="554"/>
      <c r="AA131" s="554"/>
      <c r="AB131" s="555"/>
      <c r="AC131" s="553" t="str">
        <f>IF(回答表!F18="水道事業",IF(回答表!X52="●",回答表!J292,IF(回答表!AA52="●",回答表!J362,"")),"")</f>
        <v/>
      </c>
      <c r="AD131" s="554"/>
      <c r="AE131" s="554"/>
      <c r="AF131" s="554"/>
      <c r="AG131" s="554"/>
      <c r="AH131" s="554"/>
      <c r="AI131" s="554"/>
      <c r="AJ131" s="555"/>
      <c r="AK131" s="277"/>
      <c r="AL131" s="277"/>
      <c r="AM131" s="533"/>
      <c r="AN131" s="534"/>
      <c r="AO131" s="534"/>
      <c r="AP131" s="534"/>
      <c r="AQ131" s="534"/>
      <c r="AR131" s="534"/>
      <c r="AS131" s="534"/>
      <c r="AT131" s="534"/>
      <c r="AU131" s="534"/>
      <c r="AV131" s="534"/>
      <c r="AW131" s="534"/>
      <c r="AX131" s="534"/>
      <c r="AY131" s="534"/>
      <c r="AZ131" s="534"/>
      <c r="BA131" s="534"/>
      <c r="BB131" s="534"/>
      <c r="BC131" s="535"/>
      <c r="BD131" s="262"/>
      <c r="BE131" s="262"/>
      <c r="BF131" s="509"/>
      <c r="BG131" s="510"/>
      <c r="BH131" s="510"/>
      <c r="BI131" s="510"/>
      <c r="BJ131" s="509"/>
      <c r="BK131" s="510"/>
      <c r="BL131" s="510"/>
      <c r="BM131" s="510"/>
      <c r="BN131" s="509"/>
      <c r="BO131" s="510"/>
      <c r="BP131" s="510"/>
      <c r="BQ131" s="511"/>
      <c r="BR131" s="265"/>
    </row>
    <row r="132" spans="1:71" ht="15.6" hidden="1" customHeight="1">
      <c r="C132" s="260"/>
      <c r="D132" s="519"/>
      <c r="E132" s="519"/>
      <c r="F132" s="519"/>
      <c r="G132" s="519"/>
      <c r="H132" s="519"/>
      <c r="I132" s="519"/>
      <c r="J132" s="519"/>
      <c r="K132" s="519"/>
      <c r="L132" s="519"/>
      <c r="M132" s="519"/>
      <c r="N132" s="527"/>
      <c r="O132" s="528"/>
      <c r="P132" s="528"/>
      <c r="Q132" s="529"/>
      <c r="R132" s="266"/>
      <c r="S132" s="266"/>
      <c r="T132" s="266"/>
      <c r="U132" s="556"/>
      <c r="V132" s="557"/>
      <c r="W132" s="557"/>
      <c r="X132" s="557"/>
      <c r="Y132" s="557"/>
      <c r="Z132" s="557"/>
      <c r="AA132" s="557"/>
      <c r="AB132" s="558"/>
      <c r="AC132" s="556"/>
      <c r="AD132" s="557"/>
      <c r="AE132" s="557"/>
      <c r="AF132" s="557"/>
      <c r="AG132" s="557"/>
      <c r="AH132" s="557"/>
      <c r="AI132" s="557"/>
      <c r="AJ132" s="558"/>
      <c r="AK132" s="277"/>
      <c r="AL132" s="277"/>
      <c r="AM132" s="533"/>
      <c r="AN132" s="534"/>
      <c r="AO132" s="534"/>
      <c r="AP132" s="534"/>
      <c r="AQ132" s="534"/>
      <c r="AR132" s="534"/>
      <c r="AS132" s="534"/>
      <c r="AT132" s="534"/>
      <c r="AU132" s="534"/>
      <c r="AV132" s="534"/>
      <c r="AW132" s="534"/>
      <c r="AX132" s="534"/>
      <c r="AY132" s="534"/>
      <c r="AZ132" s="534"/>
      <c r="BA132" s="534"/>
      <c r="BB132" s="534"/>
      <c r="BC132" s="535"/>
      <c r="BD132" s="262"/>
      <c r="BE132" s="262"/>
      <c r="BF132" s="509" t="str">
        <f>IF(回答表!F18="水道事業",IF(回答表!X52="●",回答表!E330,IF(回答表!AA52="●",回答表!E399,"")),"")</f>
        <v/>
      </c>
      <c r="BG132" s="510"/>
      <c r="BH132" s="510"/>
      <c r="BI132" s="510"/>
      <c r="BJ132" s="509" t="str">
        <f>IF(回答表!F18="水道事業",IF(回答表!X52="●",回答表!E331,IF(回答表!AA52="●",回答表!E400,"")),"")</f>
        <v/>
      </c>
      <c r="BK132" s="510"/>
      <c r="BL132" s="510"/>
      <c r="BM132" s="510"/>
      <c r="BN132" s="509" t="str">
        <f>IF(回答表!F18="水道事業",IF(回答表!X52="●",回答表!E332,IF(回答表!AA52="●",回答表!E401,"")),"")</f>
        <v/>
      </c>
      <c r="BO132" s="510"/>
      <c r="BP132" s="510"/>
      <c r="BQ132" s="511"/>
      <c r="BR132" s="265"/>
    </row>
    <row r="133" spans="1:71" ht="15.6" hidden="1" customHeight="1">
      <c r="C133" s="260"/>
      <c r="D133" s="278"/>
      <c r="E133" s="278"/>
      <c r="F133" s="278"/>
      <c r="G133" s="278"/>
      <c r="H133" s="278"/>
      <c r="I133" s="278"/>
      <c r="J133" s="278"/>
      <c r="K133" s="278"/>
      <c r="L133" s="278"/>
      <c r="M133" s="278"/>
      <c r="N133" s="279"/>
      <c r="O133" s="279"/>
      <c r="P133" s="279"/>
      <c r="Q133" s="279"/>
      <c r="R133" s="280"/>
      <c r="S133" s="280"/>
      <c r="T133" s="280"/>
      <c r="U133" s="559"/>
      <c r="V133" s="560"/>
      <c r="W133" s="560"/>
      <c r="X133" s="560"/>
      <c r="Y133" s="560"/>
      <c r="Z133" s="560"/>
      <c r="AA133" s="560"/>
      <c r="AB133" s="561"/>
      <c r="AC133" s="559"/>
      <c r="AD133" s="560"/>
      <c r="AE133" s="560"/>
      <c r="AF133" s="560"/>
      <c r="AG133" s="560"/>
      <c r="AH133" s="560"/>
      <c r="AI133" s="560"/>
      <c r="AJ133" s="561"/>
      <c r="AK133" s="277"/>
      <c r="AL133" s="277"/>
      <c r="AM133" s="533"/>
      <c r="AN133" s="534"/>
      <c r="AO133" s="534"/>
      <c r="AP133" s="534"/>
      <c r="AQ133" s="534"/>
      <c r="AR133" s="534"/>
      <c r="AS133" s="534"/>
      <c r="AT133" s="534"/>
      <c r="AU133" s="534"/>
      <c r="AV133" s="534"/>
      <c r="AW133" s="534"/>
      <c r="AX133" s="534"/>
      <c r="AY133" s="534"/>
      <c r="AZ133" s="534"/>
      <c r="BA133" s="534"/>
      <c r="BB133" s="534"/>
      <c r="BC133" s="535"/>
      <c r="BD133" s="267"/>
      <c r="BE133" s="267"/>
      <c r="BF133" s="509"/>
      <c r="BG133" s="510"/>
      <c r="BH133" s="510"/>
      <c r="BI133" s="510"/>
      <c r="BJ133" s="509"/>
      <c r="BK133" s="510"/>
      <c r="BL133" s="510"/>
      <c r="BM133" s="510"/>
      <c r="BN133" s="509"/>
      <c r="BO133" s="510"/>
      <c r="BP133" s="510"/>
      <c r="BQ133" s="511"/>
      <c r="BR133" s="265"/>
    </row>
    <row r="134" spans="1:71" ht="19.350000000000001" hidden="1" customHeight="1">
      <c r="C134" s="260"/>
      <c r="D134" s="278"/>
      <c r="E134" s="278"/>
      <c r="F134" s="278"/>
      <c r="G134" s="278"/>
      <c r="H134" s="278"/>
      <c r="I134" s="278"/>
      <c r="J134" s="278"/>
      <c r="K134" s="278"/>
      <c r="L134" s="278"/>
      <c r="M134" s="278"/>
      <c r="N134" s="279"/>
      <c r="O134" s="279"/>
      <c r="P134" s="279"/>
      <c r="Q134" s="279"/>
      <c r="R134" s="280"/>
      <c r="S134" s="280"/>
      <c r="T134" s="280"/>
      <c r="U134" s="628" t="s">
        <v>35</v>
      </c>
      <c r="V134" s="629"/>
      <c r="W134" s="629"/>
      <c r="X134" s="629"/>
      <c r="Y134" s="629"/>
      <c r="Z134" s="629"/>
      <c r="AA134" s="629"/>
      <c r="AB134" s="629"/>
      <c r="AC134" s="628" t="s">
        <v>36</v>
      </c>
      <c r="AD134" s="629"/>
      <c r="AE134" s="629"/>
      <c r="AF134" s="629"/>
      <c r="AG134" s="629"/>
      <c r="AH134" s="629"/>
      <c r="AI134" s="629"/>
      <c r="AJ134" s="672"/>
      <c r="AK134" s="277"/>
      <c r="AL134" s="277"/>
      <c r="AM134" s="533"/>
      <c r="AN134" s="534"/>
      <c r="AO134" s="534"/>
      <c r="AP134" s="534"/>
      <c r="AQ134" s="534"/>
      <c r="AR134" s="534"/>
      <c r="AS134" s="534"/>
      <c r="AT134" s="534"/>
      <c r="AU134" s="534"/>
      <c r="AV134" s="534"/>
      <c r="AW134" s="534"/>
      <c r="AX134" s="534"/>
      <c r="AY134" s="534"/>
      <c r="AZ134" s="534"/>
      <c r="BA134" s="534"/>
      <c r="BB134" s="534"/>
      <c r="BC134" s="535"/>
      <c r="BD134" s="262"/>
      <c r="BE134" s="262"/>
      <c r="BF134" s="509"/>
      <c r="BG134" s="510"/>
      <c r="BH134" s="510"/>
      <c r="BI134" s="510"/>
      <c r="BJ134" s="509"/>
      <c r="BK134" s="510"/>
      <c r="BL134" s="510"/>
      <c r="BM134" s="510"/>
      <c r="BN134" s="509"/>
      <c r="BO134" s="510"/>
      <c r="BP134" s="510"/>
      <c r="BQ134" s="511"/>
      <c r="BR134" s="265"/>
    </row>
    <row r="135" spans="1:71" ht="19.350000000000001" hidden="1" customHeight="1">
      <c r="C135" s="260"/>
      <c r="D135" s="562" t="s">
        <v>9</v>
      </c>
      <c r="E135" s="519"/>
      <c r="F135" s="519"/>
      <c r="G135" s="519"/>
      <c r="H135" s="519"/>
      <c r="I135" s="519"/>
      <c r="J135" s="519"/>
      <c r="K135" s="519"/>
      <c r="L135" s="519"/>
      <c r="M135" s="520"/>
      <c r="N135" s="521" t="str">
        <f>IF(回答表!F18="水道事業",IF(回答表!AA52="●","●",""),"")</f>
        <v/>
      </c>
      <c r="O135" s="522"/>
      <c r="P135" s="522"/>
      <c r="Q135" s="523"/>
      <c r="R135" s="266"/>
      <c r="S135" s="266"/>
      <c r="T135" s="266"/>
      <c r="U135" s="630"/>
      <c r="V135" s="631"/>
      <c r="W135" s="631"/>
      <c r="X135" s="631"/>
      <c r="Y135" s="631"/>
      <c r="Z135" s="631"/>
      <c r="AA135" s="631"/>
      <c r="AB135" s="631"/>
      <c r="AC135" s="630"/>
      <c r="AD135" s="631"/>
      <c r="AE135" s="631"/>
      <c r="AF135" s="631"/>
      <c r="AG135" s="631"/>
      <c r="AH135" s="631"/>
      <c r="AI135" s="631"/>
      <c r="AJ135" s="676"/>
      <c r="AK135" s="277"/>
      <c r="AL135" s="277"/>
      <c r="AM135" s="533"/>
      <c r="AN135" s="534"/>
      <c r="AO135" s="534"/>
      <c r="AP135" s="534"/>
      <c r="AQ135" s="534"/>
      <c r="AR135" s="534"/>
      <c r="AS135" s="534"/>
      <c r="AT135" s="534"/>
      <c r="AU135" s="534"/>
      <c r="AV135" s="534"/>
      <c r="AW135" s="534"/>
      <c r="AX135" s="534"/>
      <c r="AY135" s="534"/>
      <c r="AZ135" s="534"/>
      <c r="BA135" s="534"/>
      <c r="BB135" s="534"/>
      <c r="BC135" s="535"/>
      <c r="BD135" s="281"/>
      <c r="BE135" s="281"/>
      <c r="BF135" s="509"/>
      <c r="BG135" s="510"/>
      <c r="BH135" s="510"/>
      <c r="BI135" s="510"/>
      <c r="BJ135" s="509"/>
      <c r="BK135" s="510"/>
      <c r="BL135" s="510"/>
      <c r="BM135" s="510"/>
      <c r="BN135" s="509"/>
      <c r="BO135" s="510"/>
      <c r="BP135" s="510"/>
      <c r="BQ135" s="511"/>
      <c r="BR135" s="265"/>
    </row>
    <row r="136" spans="1:71" ht="15.6" hidden="1" customHeight="1">
      <c r="C136" s="260"/>
      <c r="D136" s="519"/>
      <c r="E136" s="519"/>
      <c r="F136" s="519"/>
      <c r="G136" s="519"/>
      <c r="H136" s="519"/>
      <c r="I136" s="519"/>
      <c r="J136" s="519"/>
      <c r="K136" s="519"/>
      <c r="L136" s="519"/>
      <c r="M136" s="520"/>
      <c r="N136" s="524"/>
      <c r="O136" s="525"/>
      <c r="P136" s="525"/>
      <c r="Q136" s="526"/>
      <c r="R136" s="266"/>
      <c r="S136" s="266"/>
      <c r="T136" s="266"/>
      <c r="U136" s="553" t="str">
        <f>IF(回答表!F18="水道事業",IF(回答表!X52="●",回答表!J294,IF(回答表!AA52="●",回答表!J364,"")),"")</f>
        <v/>
      </c>
      <c r="V136" s="554"/>
      <c r="W136" s="554"/>
      <c r="X136" s="554"/>
      <c r="Y136" s="554"/>
      <c r="Z136" s="554"/>
      <c r="AA136" s="554"/>
      <c r="AB136" s="555"/>
      <c r="AC136" s="553" t="str">
        <f>IF(回答表!F18="水道事業",IF(回答表!X52="●",回答表!J296,IF(回答表!AA52="●",回答表!J366,"")),"")</f>
        <v/>
      </c>
      <c r="AD136" s="554"/>
      <c r="AE136" s="554"/>
      <c r="AF136" s="554"/>
      <c r="AG136" s="554"/>
      <c r="AH136" s="554"/>
      <c r="AI136" s="554"/>
      <c r="AJ136" s="555"/>
      <c r="AK136" s="277"/>
      <c r="AL136" s="277"/>
      <c r="AM136" s="533"/>
      <c r="AN136" s="534"/>
      <c r="AO136" s="534"/>
      <c r="AP136" s="534"/>
      <c r="AQ136" s="534"/>
      <c r="AR136" s="534"/>
      <c r="AS136" s="534"/>
      <c r="AT136" s="534"/>
      <c r="AU136" s="534"/>
      <c r="AV136" s="534"/>
      <c r="AW136" s="534"/>
      <c r="AX136" s="534"/>
      <c r="AY136" s="534"/>
      <c r="AZ136" s="534"/>
      <c r="BA136" s="534"/>
      <c r="BB136" s="534"/>
      <c r="BC136" s="535"/>
      <c r="BD136" s="281"/>
      <c r="BE136" s="281"/>
      <c r="BF136" s="509" t="s">
        <v>1</v>
      </c>
      <c r="BG136" s="510"/>
      <c r="BH136" s="510"/>
      <c r="BI136" s="510"/>
      <c r="BJ136" s="509" t="s">
        <v>2</v>
      </c>
      <c r="BK136" s="510"/>
      <c r="BL136" s="510"/>
      <c r="BM136" s="510"/>
      <c r="BN136" s="509" t="s">
        <v>3</v>
      </c>
      <c r="BO136" s="510"/>
      <c r="BP136" s="510"/>
      <c r="BQ136" s="511"/>
      <c r="BR136" s="265"/>
    </row>
    <row r="137" spans="1:71" ht="15.6" hidden="1" customHeight="1">
      <c r="C137" s="260"/>
      <c r="D137" s="519"/>
      <c r="E137" s="519"/>
      <c r="F137" s="519"/>
      <c r="G137" s="519"/>
      <c r="H137" s="519"/>
      <c r="I137" s="519"/>
      <c r="J137" s="519"/>
      <c r="K137" s="519"/>
      <c r="L137" s="519"/>
      <c r="M137" s="520"/>
      <c r="N137" s="524"/>
      <c r="O137" s="525"/>
      <c r="P137" s="525"/>
      <c r="Q137" s="526"/>
      <c r="R137" s="266"/>
      <c r="S137" s="266"/>
      <c r="T137" s="266"/>
      <c r="U137" s="556"/>
      <c r="V137" s="557"/>
      <c r="W137" s="557"/>
      <c r="X137" s="557"/>
      <c r="Y137" s="557"/>
      <c r="Z137" s="557"/>
      <c r="AA137" s="557"/>
      <c r="AB137" s="558"/>
      <c r="AC137" s="556"/>
      <c r="AD137" s="557"/>
      <c r="AE137" s="557"/>
      <c r="AF137" s="557"/>
      <c r="AG137" s="557"/>
      <c r="AH137" s="557"/>
      <c r="AI137" s="557"/>
      <c r="AJ137" s="558"/>
      <c r="AK137" s="277"/>
      <c r="AL137" s="277"/>
      <c r="AM137" s="533"/>
      <c r="AN137" s="534"/>
      <c r="AO137" s="534"/>
      <c r="AP137" s="534"/>
      <c r="AQ137" s="534"/>
      <c r="AR137" s="534"/>
      <c r="AS137" s="534"/>
      <c r="AT137" s="534"/>
      <c r="AU137" s="534"/>
      <c r="AV137" s="534"/>
      <c r="AW137" s="534"/>
      <c r="AX137" s="534"/>
      <c r="AY137" s="534"/>
      <c r="AZ137" s="534"/>
      <c r="BA137" s="534"/>
      <c r="BB137" s="534"/>
      <c r="BC137" s="535"/>
      <c r="BD137" s="281"/>
      <c r="BE137" s="281"/>
      <c r="BF137" s="509"/>
      <c r="BG137" s="510"/>
      <c r="BH137" s="510"/>
      <c r="BI137" s="510"/>
      <c r="BJ137" s="509"/>
      <c r="BK137" s="510"/>
      <c r="BL137" s="510"/>
      <c r="BM137" s="510"/>
      <c r="BN137" s="509"/>
      <c r="BO137" s="510"/>
      <c r="BP137" s="510"/>
      <c r="BQ137" s="511"/>
      <c r="BR137" s="265"/>
    </row>
    <row r="138" spans="1:71" ht="15.6" hidden="1" customHeight="1">
      <c r="C138" s="260"/>
      <c r="D138" s="519"/>
      <c r="E138" s="519"/>
      <c r="F138" s="519"/>
      <c r="G138" s="519"/>
      <c r="H138" s="519"/>
      <c r="I138" s="519"/>
      <c r="J138" s="519"/>
      <c r="K138" s="519"/>
      <c r="L138" s="519"/>
      <c r="M138" s="520"/>
      <c r="N138" s="527"/>
      <c r="O138" s="528"/>
      <c r="P138" s="528"/>
      <c r="Q138" s="529"/>
      <c r="R138" s="266"/>
      <c r="S138" s="266"/>
      <c r="T138" s="266"/>
      <c r="U138" s="559"/>
      <c r="V138" s="560"/>
      <c r="W138" s="560"/>
      <c r="X138" s="560"/>
      <c r="Y138" s="560"/>
      <c r="Z138" s="560"/>
      <c r="AA138" s="560"/>
      <c r="AB138" s="561"/>
      <c r="AC138" s="559"/>
      <c r="AD138" s="560"/>
      <c r="AE138" s="560"/>
      <c r="AF138" s="560"/>
      <c r="AG138" s="560"/>
      <c r="AH138" s="560"/>
      <c r="AI138" s="560"/>
      <c r="AJ138" s="561"/>
      <c r="AK138" s="277"/>
      <c r="AL138" s="277"/>
      <c r="AM138" s="536"/>
      <c r="AN138" s="537"/>
      <c r="AO138" s="537"/>
      <c r="AP138" s="537"/>
      <c r="AQ138" s="537"/>
      <c r="AR138" s="537"/>
      <c r="AS138" s="537"/>
      <c r="AT138" s="537"/>
      <c r="AU138" s="537"/>
      <c r="AV138" s="537"/>
      <c r="AW138" s="537"/>
      <c r="AX138" s="537"/>
      <c r="AY138" s="537"/>
      <c r="AZ138" s="537"/>
      <c r="BA138" s="537"/>
      <c r="BB138" s="537"/>
      <c r="BC138" s="538"/>
      <c r="BD138" s="281"/>
      <c r="BE138" s="281"/>
      <c r="BF138" s="512"/>
      <c r="BG138" s="513"/>
      <c r="BH138" s="513"/>
      <c r="BI138" s="513"/>
      <c r="BJ138" s="512"/>
      <c r="BK138" s="513"/>
      <c r="BL138" s="513"/>
      <c r="BM138" s="513"/>
      <c r="BN138" s="512"/>
      <c r="BO138" s="513"/>
      <c r="BP138" s="513"/>
      <c r="BQ138" s="514"/>
      <c r="BR138" s="265"/>
    </row>
    <row r="139" spans="1:71" ht="15.6" hidden="1" customHeight="1">
      <c r="A139" s="22"/>
      <c r="B139" s="22"/>
      <c r="C139" s="260"/>
      <c r="D139" s="278"/>
      <c r="E139" s="278"/>
      <c r="F139" s="278"/>
      <c r="G139" s="278"/>
      <c r="H139" s="278"/>
      <c r="I139" s="278"/>
      <c r="J139" s="278"/>
      <c r="K139" s="278"/>
      <c r="L139" s="278"/>
      <c r="M139" s="278"/>
      <c r="N139" s="278"/>
      <c r="O139" s="278"/>
      <c r="P139" s="278"/>
      <c r="Q139" s="278"/>
      <c r="R139" s="266"/>
      <c r="S139" s="266"/>
      <c r="T139" s="266"/>
      <c r="U139" s="266"/>
      <c r="V139" s="266"/>
      <c r="W139" s="266"/>
      <c r="X139" s="266"/>
      <c r="Y139" s="266"/>
      <c r="Z139" s="266"/>
      <c r="AA139" s="266"/>
      <c r="AB139" s="266"/>
      <c r="AC139" s="266"/>
      <c r="AD139" s="266"/>
      <c r="AE139" s="266"/>
      <c r="AF139" s="266"/>
      <c r="AG139" s="266"/>
      <c r="AH139" s="266"/>
      <c r="AI139" s="266"/>
      <c r="AJ139" s="266"/>
      <c r="AK139" s="277"/>
      <c r="AL139" s="277"/>
      <c r="AM139" s="288"/>
      <c r="AN139" s="288"/>
      <c r="AO139" s="288"/>
      <c r="AP139" s="288"/>
      <c r="AQ139" s="288"/>
      <c r="AR139" s="288"/>
      <c r="AS139" s="288"/>
      <c r="AT139" s="288"/>
      <c r="AU139" s="288"/>
      <c r="AV139" s="288"/>
      <c r="AW139" s="288"/>
      <c r="AX139" s="288"/>
      <c r="AY139" s="288"/>
      <c r="AZ139" s="288"/>
      <c r="BA139" s="288"/>
      <c r="BB139" s="288"/>
      <c r="BC139" s="267"/>
      <c r="BD139" s="281"/>
      <c r="BE139" s="281"/>
      <c r="BF139" s="247"/>
      <c r="BG139" s="247"/>
      <c r="BH139" s="247"/>
      <c r="BI139" s="247"/>
      <c r="BJ139" s="247"/>
      <c r="BK139" s="247"/>
      <c r="BL139" s="247"/>
      <c r="BM139" s="247"/>
      <c r="BN139" s="247"/>
      <c r="BO139" s="247"/>
      <c r="BP139" s="247"/>
      <c r="BQ139" s="247"/>
      <c r="BR139" s="265"/>
      <c r="BS139" s="22"/>
    </row>
    <row r="140" spans="1:71" ht="15.6" hidden="1" customHeight="1">
      <c r="A140" s="22"/>
      <c r="B140" s="22"/>
      <c r="C140" s="260"/>
      <c r="D140" s="278"/>
      <c r="E140" s="278"/>
      <c r="F140" s="278"/>
      <c r="G140" s="278"/>
      <c r="H140" s="278"/>
      <c r="I140" s="278"/>
      <c r="J140" s="278"/>
      <c r="K140" s="278"/>
      <c r="L140" s="278"/>
      <c r="M140" s="278"/>
      <c r="N140" s="278"/>
      <c r="O140" s="278"/>
      <c r="P140" s="278"/>
      <c r="Q140" s="278"/>
      <c r="R140" s="266"/>
      <c r="S140" s="266"/>
      <c r="T140" s="266"/>
      <c r="U140" s="270" t="s">
        <v>6496</v>
      </c>
      <c r="V140" s="266"/>
      <c r="W140" s="266"/>
      <c r="X140" s="266"/>
      <c r="Y140" s="266"/>
      <c r="Z140" s="266"/>
      <c r="AA140" s="266"/>
      <c r="AB140" s="266"/>
      <c r="AC140" s="266"/>
      <c r="AD140" s="266"/>
      <c r="AE140" s="266"/>
      <c r="AF140" s="266"/>
      <c r="AG140" s="266"/>
      <c r="AH140" s="266"/>
      <c r="AI140" s="266"/>
      <c r="AJ140" s="266"/>
      <c r="AK140" s="277"/>
      <c r="AL140" s="277"/>
      <c r="AM140" s="270" t="s">
        <v>6498</v>
      </c>
      <c r="AN140" s="263"/>
      <c r="AO140" s="263"/>
      <c r="AP140" s="263"/>
      <c r="AQ140" s="263"/>
      <c r="AR140" s="263"/>
      <c r="AS140" s="263"/>
      <c r="AT140" s="263"/>
      <c r="AU140" s="263"/>
      <c r="AV140" s="263"/>
      <c r="AW140" s="263"/>
      <c r="AX140" s="262"/>
      <c r="AY140" s="262"/>
      <c r="AZ140" s="262"/>
      <c r="BA140" s="262"/>
      <c r="BB140" s="262"/>
      <c r="BC140" s="262"/>
      <c r="BD140" s="262"/>
      <c r="BE140" s="262"/>
      <c r="BF140" s="262"/>
      <c r="BG140" s="262"/>
      <c r="BH140" s="262"/>
      <c r="BI140" s="262"/>
      <c r="BJ140" s="262"/>
      <c r="BK140" s="262"/>
      <c r="BL140" s="262"/>
      <c r="BM140" s="262"/>
      <c r="BN140" s="262"/>
      <c r="BO140" s="262"/>
      <c r="BP140" s="262"/>
      <c r="BQ140" s="247"/>
      <c r="BR140" s="265"/>
      <c r="BS140" s="22"/>
    </row>
    <row r="141" spans="1:71" ht="15.6" hidden="1" customHeight="1">
      <c r="A141" s="22"/>
      <c r="B141" s="22"/>
      <c r="C141" s="260"/>
      <c r="D141" s="278"/>
      <c r="E141" s="278"/>
      <c r="F141" s="278"/>
      <c r="G141" s="278"/>
      <c r="H141" s="278"/>
      <c r="I141" s="278"/>
      <c r="J141" s="278"/>
      <c r="K141" s="278"/>
      <c r="L141" s="278"/>
      <c r="M141" s="278"/>
      <c r="N141" s="278"/>
      <c r="O141" s="278"/>
      <c r="P141" s="278"/>
      <c r="Q141" s="278"/>
      <c r="R141" s="266"/>
      <c r="S141" s="266"/>
      <c r="T141" s="266"/>
      <c r="U141" s="624" t="str">
        <f>IF(回答表!F18="水道事業",IF(回答表!X52="●",回答表!E339,IF(回答表!AA52="●",回答表!E408,"")),"")</f>
        <v/>
      </c>
      <c r="V141" s="625"/>
      <c r="W141" s="625"/>
      <c r="X141" s="625"/>
      <c r="Y141" s="625"/>
      <c r="Z141" s="625"/>
      <c r="AA141" s="625"/>
      <c r="AB141" s="625"/>
      <c r="AC141" s="625"/>
      <c r="AD141" s="625"/>
      <c r="AE141" s="602" t="s">
        <v>6497</v>
      </c>
      <c r="AF141" s="602"/>
      <c r="AG141" s="602"/>
      <c r="AH141" s="602"/>
      <c r="AI141" s="602"/>
      <c r="AJ141" s="603"/>
      <c r="AK141" s="277"/>
      <c r="AL141" s="277"/>
      <c r="AM141" s="530" t="str">
        <f>IF(回答表!F18="水道事業",IF(回答表!X52="●",回答表!B341,IF(回答表!AA52="●",回答表!B410,"")),"")</f>
        <v/>
      </c>
      <c r="AN141" s="531"/>
      <c r="AO141" s="531"/>
      <c r="AP141" s="531"/>
      <c r="AQ141" s="531"/>
      <c r="AR141" s="531"/>
      <c r="AS141" s="531"/>
      <c r="AT141" s="531"/>
      <c r="AU141" s="531"/>
      <c r="AV141" s="531"/>
      <c r="AW141" s="531"/>
      <c r="AX141" s="531"/>
      <c r="AY141" s="531"/>
      <c r="AZ141" s="531"/>
      <c r="BA141" s="531"/>
      <c r="BB141" s="531"/>
      <c r="BC141" s="531"/>
      <c r="BD141" s="531"/>
      <c r="BE141" s="531"/>
      <c r="BF141" s="531"/>
      <c r="BG141" s="531"/>
      <c r="BH141" s="531"/>
      <c r="BI141" s="531"/>
      <c r="BJ141" s="531"/>
      <c r="BK141" s="531"/>
      <c r="BL141" s="531"/>
      <c r="BM141" s="531"/>
      <c r="BN141" s="531"/>
      <c r="BO141" s="531"/>
      <c r="BP141" s="531"/>
      <c r="BQ141" s="532"/>
      <c r="BR141" s="265"/>
      <c r="BS141" s="22"/>
    </row>
    <row r="142" spans="1:71" ht="15.6" hidden="1" customHeight="1">
      <c r="A142" s="22"/>
      <c r="B142" s="22"/>
      <c r="C142" s="260"/>
      <c r="D142" s="278"/>
      <c r="E142" s="278"/>
      <c r="F142" s="278"/>
      <c r="G142" s="278"/>
      <c r="H142" s="278"/>
      <c r="I142" s="278"/>
      <c r="J142" s="278"/>
      <c r="K142" s="278"/>
      <c r="L142" s="278"/>
      <c r="M142" s="278"/>
      <c r="N142" s="278"/>
      <c r="O142" s="278"/>
      <c r="P142" s="278"/>
      <c r="Q142" s="278"/>
      <c r="R142" s="266"/>
      <c r="S142" s="266"/>
      <c r="T142" s="266"/>
      <c r="U142" s="626"/>
      <c r="V142" s="627"/>
      <c r="W142" s="627"/>
      <c r="X142" s="627"/>
      <c r="Y142" s="627"/>
      <c r="Z142" s="627"/>
      <c r="AA142" s="627"/>
      <c r="AB142" s="627"/>
      <c r="AC142" s="627"/>
      <c r="AD142" s="627"/>
      <c r="AE142" s="604"/>
      <c r="AF142" s="604"/>
      <c r="AG142" s="604"/>
      <c r="AH142" s="604"/>
      <c r="AI142" s="604"/>
      <c r="AJ142" s="605"/>
      <c r="AK142" s="277"/>
      <c r="AL142" s="277"/>
      <c r="AM142" s="533"/>
      <c r="AN142" s="534"/>
      <c r="AO142" s="534"/>
      <c r="AP142" s="534"/>
      <c r="AQ142" s="534"/>
      <c r="AR142" s="534"/>
      <c r="AS142" s="534"/>
      <c r="AT142" s="534"/>
      <c r="AU142" s="534"/>
      <c r="AV142" s="534"/>
      <c r="AW142" s="534"/>
      <c r="AX142" s="534"/>
      <c r="AY142" s="534"/>
      <c r="AZ142" s="534"/>
      <c r="BA142" s="534"/>
      <c r="BB142" s="534"/>
      <c r="BC142" s="534"/>
      <c r="BD142" s="534"/>
      <c r="BE142" s="534"/>
      <c r="BF142" s="534"/>
      <c r="BG142" s="534"/>
      <c r="BH142" s="534"/>
      <c r="BI142" s="534"/>
      <c r="BJ142" s="534"/>
      <c r="BK142" s="534"/>
      <c r="BL142" s="534"/>
      <c r="BM142" s="534"/>
      <c r="BN142" s="534"/>
      <c r="BO142" s="534"/>
      <c r="BP142" s="534"/>
      <c r="BQ142" s="535"/>
      <c r="BR142" s="265"/>
      <c r="BS142" s="22"/>
    </row>
    <row r="143" spans="1:71" ht="15.6" hidden="1" customHeight="1">
      <c r="A143" s="22"/>
      <c r="B143" s="22"/>
      <c r="C143" s="260"/>
      <c r="D143" s="278"/>
      <c r="E143" s="278"/>
      <c r="F143" s="278"/>
      <c r="G143" s="278"/>
      <c r="H143" s="278"/>
      <c r="I143" s="278"/>
      <c r="J143" s="278"/>
      <c r="K143" s="278"/>
      <c r="L143" s="278"/>
      <c r="M143" s="278"/>
      <c r="N143" s="278"/>
      <c r="O143" s="278"/>
      <c r="P143" s="278"/>
      <c r="Q143" s="278"/>
      <c r="R143" s="266"/>
      <c r="S143" s="266"/>
      <c r="T143" s="266"/>
      <c r="U143" s="266"/>
      <c r="V143" s="266"/>
      <c r="W143" s="266"/>
      <c r="X143" s="266"/>
      <c r="Y143" s="266"/>
      <c r="Z143" s="266"/>
      <c r="AA143" s="266"/>
      <c r="AB143" s="266"/>
      <c r="AC143" s="266"/>
      <c r="AD143" s="266"/>
      <c r="AE143" s="266"/>
      <c r="AF143" s="266"/>
      <c r="AG143" s="266"/>
      <c r="AH143" s="266"/>
      <c r="AI143" s="266"/>
      <c r="AJ143" s="266"/>
      <c r="AK143" s="277"/>
      <c r="AL143" s="277"/>
      <c r="AM143" s="533"/>
      <c r="AN143" s="534"/>
      <c r="AO143" s="534"/>
      <c r="AP143" s="534"/>
      <c r="AQ143" s="534"/>
      <c r="AR143" s="534"/>
      <c r="AS143" s="534"/>
      <c r="AT143" s="534"/>
      <c r="AU143" s="534"/>
      <c r="AV143" s="534"/>
      <c r="AW143" s="534"/>
      <c r="AX143" s="534"/>
      <c r="AY143" s="534"/>
      <c r="AZ143" s="534"/>
      <c r="BA143" s="534"/>
      <c r="BB143" s="534"/>
      <c r="BC143" s="534"/>
      <c r="BD143" s="534"/>
      <c r="BE143" s="534"/>
      <c r="BF143" s="534"/>
      <c r="BG143" s="534"/>
      <c r="BH143" s="534"/>
      <c r="BI143" s="534"/>
      <c r="BJ143" s="534"/>
      <c r="BK143" s="534"/>
      <c r="BL143" s="534"/>
      <c r="BM143" s="534"/>
      <c r="BN143" s="534"/>
      <c r="BO143" s="534"/>
      <c r="BP143" s="534"/>
      <c r="BQ143" s="535"/>
      <c r="BR143" s="265"/>
      <c r="BS143" s="22"/>
    </row>
    <row r="144" spans="1:71" ht="15.6" hidden="1" customHeight="1">
      <c r="A144" s="22"/>
      <c r="B144" s="22"/>
      <c r="C144" s="260"/>
      <c r="D144" s="278"/>
      <c r="E144" s="278"/>
      <c r="F144" s="278"/>
      <c r="G144" s="278"/>
      <c r="H144" s="278"/>
      <c r="I144" s="278"/>
      <c r="J144" s="278"/>
      <c r="K144" s="278"/>
      <c r="L144" s="278"/>
      <c r="M144" s="278"/>
      <c r="N144" s="278"/>
      <c r="O144" s="278"/>
      <c r="P144" s="278"/>
      <c r="Q144" s="278"/>
      <c r="R144" s="266"/>
      <c r="S144" s="266"/>
      <c r="T144" s="266"/>
      <c r="U144" s="266"/>
      <c r="V144" s="266"/>
      <c r="W144" s="266"/>
      <c r="X144" s="266"/>
      <c r="Y144" s="266"/>
      <c r="Z144" s="266"/>
      <c r="AA144" s="266"/>
      <c r="AB144" s="266"/>
      <c r="AC144" s="266"/>
      <c r="AD144" s="266"/>
      <c r="AE144" s="266"/>
      <c r="AF144" s="266"/>
      <c r="AG144" s="266"/>
      <c r="AH144" s="266"/>
      <c r="AI144" s="266"/>
      <c r="AJ144" s="266"/>
      <c r="AK144" s="277"/>
      <c r="AL144" s="277"/>
      <c r="AM144" s="533"/>
      <c r="AN144" s="534"/>
      <c r="AO144" s="534"/>
      <c r="AP144" s="534"/>
      <c r="AQ144" s="534"/>
      <c r="AR144" s="534"/>
      <c r="AS144" s="534"/>
      <c r="AT144" s="534"/>
      <c r="AU144" s="534"/>
      <c r="AV144" s="534"/>
      <c r="AW144" s="534"/>
      <c r="AX144" s="534"/>
      <c r="AY144" s="534"/>
      <c r="AZ144" s="534"/>
      <c r="BA144" s="534"/>
      <c r="BB144" s="534"/>
      <c r="BC144" s="534"/>
      <c r="BD144" s="534"/>
      <c r="BE144" s="534"/>
      <c r="BF144" s="534"/>
      <c r="BG144" s="534"/>
      <c r="BH144" s="534"/>
      <c r="BI144" s="534"/>
      <c r="BJ144" s="534"/>
      <c r="BK144" s="534"/>
      <c r="BL144" s="534"/>
      <c r="BM144" s="534"/>
      <c r="BN144" s="534"/>
      <c r="BO144" s="534"/>
      <c r="BP144" s="534"/>
      <c r="BQ144" s="535"/>
      <c r="BR144" s="265"/>
      <c r="BS144" s="22"/>
    </row>
    <row r="145" spans="1:71" ht="15.6" hidden="1" customHeight="1">
      <c r="A145" s="22"/>
      <c r="B145" s="22"/>
      <c r="C145" s="260"/>
      <c r="D145" s="278"/>
      <c r="E145" s="278"/>
      <c r="F145" s="278"/>
      <c r="G145" s="278"/>
      <c r="H145" s="278"/>
      <c r="I145" s="278"/>
      <c r="J145" s="278"/>
      <c r="K145" s="278"/>
      <c r="L145" s="278"/>
      <c r="M145" s="278"/>
      <c r="N145" s="278"/>
      <c r="O145" s="278"/>
      <c r="P145" s="278"/>
      <c r="Q145" s="278"/>
      <c r="R145" s="266"/>
      <c r="S145" s="266"/>
      <c r="T145" s="266"/>
      <c r="U145" s="266"/>
      <c r="V145" s="266"/>
      <c r="W145" s="266"/>
      <c r="X145" s="266"/>
      <c r="Y145" s="266"/>
      <c r="Z145" s="266"/>
      <c r="AA145" s="266"/>
      <c r="AB145" s="266"/>
      <c r="AC145" s="266"/>
      <c r="AD145" s="266"/>
      <c r="AE145" s="266"/>
      <c r="AF145" s="266"/>
      <c r="AG145" s="266"/>
      <c r="AH145" s="266"/>
      <c r="AI145" s="266"/>
      <c r="AJ145" s="266"/>
      <c r="AK145" s="277"/>
      <c r="AL145" s="277"/>
      <c r="AM145" s="536"/>
      <c r="AN145" s="537"/>
      <c r="AO145" s="537"/>
      <c r="AP145" s="537"/>
      <c r="AQ145" s="537"/>
      <c r="AR145" s="537"/>
      <c r="AS145" s="537"/>
      <c r="AT145" s="537"/>
      <c r="AU145" s="537"/>
      <c r="AV145" s="537"/>
      <c r="AW145" s="537"/>
      <c r="AX145" s="537"/>
      <c r="AY145" s="537"/>
      <c r="AZ145" s="537"/>
      <c r="BA145" s="537"/>
      <c r="BB145" s="537"/>
      <c r="BC145" s="537"/>
      <c r="BD145" s="537"/>
      <c r="BE145" s="537"/>
      <c r="BF145" s="537"/>
      <c r="BG145" s="537"/>
      <c r="BH145" s="537"/>
      <c r="BI145" s="537"/>
      <c r="BJ145" s="537"/>
      <c r="BK145" s="537"/>
      <c r="BL145" s="537"/>
      <c r="BM145" s="537"/>
      <c r="BN145" s="537"/>
      <c r="BO145" s="537"/>
      <c r="BP145" s="537"/>
      <c r="BQ145" s="538"/>
      <c r="BR145" s="265"/>
      <c r="BS145" s="22"/>
    </row>
    <row r="146" spans="1:71" ht="15.6" hidden="1" customHeight="1">
      <c r="C146" s="260"/>
      <c r="D146" s="278"/>
      <c r="E146" s="278"/>
      <c r="F146" s="278"/>
      <c r="G146" s="278"/>
      <c r="H146" s="278"/>
      <c r="I146" s="278"/>
      <c r="J146" s="278"/>
      <c r="K146" s="278"/>
      <c r="L146" s="278"/>
      <c r="M146" s="278"/>
      <c r="N146" s="248"/>
      <c r="O146" s="248"/>
      <c r="P146" s="248"/>
      <c r="Q146" s="248"/>
      <c r="R146" s="266"/>
      <c r="S146" s="266"/>
      <c r="T146" s="266"/>
      <c r="U146" s="266"/>
      <c r="V146" s="266"/>
      <c r="W146" s="266"/>
      <c r="X146" s="247"/>
      <c r="Y146" s="247"/>
      <c r="Z146" s="247"/>
      <c r="AA146" s="263"/>
      <c r="AB146" s="263"/>
      <c r="AC146" s="263"/>
      <c r="AD146" s="263"/>
      <c r="AE146" s="263"/>
      <c r="AF146" s="263"/>
      <c r="AG146" s="263"/>
      <c r="AH146" s="263"/>
      <c r="AI146" s="263"/>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65"/>
    </row>
    <row r="147" spans="1:71" ht="18.600000000000001" hidden="1" customHeight="1">
      <c r="C147" s="260"/>
      <c r="D147" s="278"/>
      <c r="E147" s="278"/>
      <c r="F147" s="278"/>
      <c r="G147" s="278"/>
      <c r="H147" s="278"/>
      <c r="I147" s="278"/>
      <c r="J147" s="278"/>
      <c r="K147" s="278"/>
      <c r="L147" s="278"/>
      <c r="M147" s="278"/>
      <c r="N147" s="248"/>
      <c r="O147" s="248"/>
      <c r="P147" s="248"/>
      <c r="Q147" s="248"/>
      <c r="R147" s="266"/>
      <c r="S147" s="266"/>
      <c r="T147" s="266"/>
      <c r="U147" s="270" t="s">
        <v>41</v>
      </c>
      <c r="V147" s="266"/>
      <c r="W147" s="266"/>
      <c r="X147" s="266"/>
      <c r="Y147" s="266"/>
      <c r="Z147" s="266"/>
      <c r="AA147" s="263"/>
      <c r="AB147" s="271"/>
      <c r="AC147" s="263"/>
      <c r="AD147" s="263"/>
      <c r="AE147" s="263"/>
      <c r="AF147" s="263"/>
      <c r="AG147" s="263"/>
      <c r="AH147" s="263"/>
      <c r="AI147" s="263"/>
      <c r="AJ147" s="263"/>
      <c r="AK147" s="263"/>
      <c r="AL147" s="263"/>
      <c r="AM147" s="270" t="s">
        <v>7</v>
      </c>
      <c r="AN147" s="263"/>
      <c r="AO147" s="263"/>
      <c r="AP147" s="263"/>
      <c r="AQ147" s="263"/>
      <c r="AR147" s="263"/>
      <c r="AS147" s="263"/>
      <c r="AT147" s="263"/>
      <c r="AU147" s="263"/>
      <c r="AV147" s="263"/>
      <c r="AW147" s="263"/>
      <c r="AX147" s="263"/>
      <c r="AY147" s="262"/>
      <c r="AZ147" s="262"/>
      <c r="BA147" s="262"/>
      <c r="BB147" s="262"/>
      <c r="BC147" s="262"/>
      <c r="BD147" s="262"/>
      <c r="BE147" s="262"/>
      <c r="BF147" s="262"/>
      <c r="BG147" s="262"/>
      <c r="BH147" s="262"/>
      <c r="BI147" s="262"/>
      <c r="BJ147" s="262"/>
      <c r="BK147" s="262"/>
      <c r="BL147" s="262"/>
      <c r="BM147" s="262"/>
      <c r="BN147" s="262"/>
      <c r="BO147" s="262"/>
      <c r="BP147" s="262"/>
      <c r="BQ147" s="247"/>
      <c r="BR147" s="265"/>
    </row>
    <row r="148" spans="1:71" ht="15.6" hidden="1" customHeight="1">
      <c r="C148" s="260"/>
      <c r="D148" s="519" t="s">
        <v>6</v>
      </c>
      <c r="E148" s="519"/>
      <c r="F148" s="519"/>
      <c r="G148" s="519"/>
      <c r="H148" s="519"/>
      <c r="I148" s="519"/>
      <c r="J148" s="519"/>
      <c r="K148" s="519"/>
      <c r="L148" s="519"/>
      <c r="M148" s="520"/>
      <c r="N148" s="521" t="str">
        <f>IF(回答表!F18="水道事業",IF(回答表!AD52="●","●",""),"")</f>
        <v/>
      </c>
      <c r="O148" s="522"/>
      <c r="P148" s="522"/>
      <c r="Q148" s="523"/>
      <c r="R148" s="266"/>
      <c r="S148" s="266"/>
      <c r="T148" s="266"/>
      <c r="U148" s="530" t="str">
        <f>IF(回答表!F18="水道事業",IF(回答表!AD52="●",回答表!B421,""),"")</f>
        <v/>
      </c>
      <c r="V148" s="531"/>
      <c r="W148" s="531"/>
      <c r="X148" s="531"/>
      <c r="Y148" s="531"/>
      <c r="Z148" s="531"/>
      <c r="AA148" s="531"/>
      <c r="AB148" s="531"/>
      <c r="AC148" s="531"/>
      <c r="AD148" s="531"/>
      <c r="AE148" s="531"/>
      <c r="AF148" s="531"/>
      <c r="AG148" s="531"/>
      <c r="AH148" s="531"/>
      <c r="AI148" s="531"/>
      <c r="AJ148" s="532"/>
      <c r="AK148" s="283"/>
      <c r="AL148" s="283"/>
      <c r="AM148" s="530" t="str">
        <f>IF(回答表!F18="水道事業",IF(回答表!AD52="●",回答表!B427,""),"")</f>
        <v/>
      </c>
      <c r="AN148" s="531"/>
      <c r="AO148" s="531"/>
      <c r="AP148" s="531"/>
      <c r="AQ148" s="531"/>
      <c r="AR148" s="531"/>
      <c r="AS148" s="531"/>
      <c r="AT148" s="531"/>
      <c r="AU148" s="531"/>
      <c r="AV148" s="531"/>
      <c r="AW148" s="531"/>
      <c r="AX148" s="531"/>
      <c r="AY148" s="531"/>
      <c r="AZ148" s="531"/>
      <c r="BA148" s="531"/>
      <c r="BB148" s="531"/>
      <c r="BC148" s="531"/>
      <c r="BD148" s="531"/>
      <c r="BE148" s="531"/>
      <c r="BF148" s="531"/>
      <c r="BG148" s="531"/>
      <c r="BH148" s="531"/>
      <c r="BI148" s="531"/>
      <c r="BJ148" s="531"/>
      <c r="BK148" s="531"/>
      <c r="BL148" s="531"/>
      <c r="BM148" s="531"/>
      <c r="BN148" s="531"/>
      <c r="BO148" s="531"/>
      <c r="BP148" s="531"/>
      <c r="BQ148" s="532"/>
      <c r="BR148" s="265"/>
    </row>
    <row r="149" spans="1:71" ht="15.6" hidden="1" customHeight="1">
      <c r="C149" s="260"/>
      <c r="D149" s="519"/>
      <c r="E149" s="519"/>
      <c r="F149" s="519"/>
      <c r="G149" s="519"/>
      <c r="H149" s="519"/>
      <c r="I149" s="519"/>
      <c r="J149" s="519"/>
      <c r="K149" s="519"/>
      <c r="L149" s="519"/>
      <c r="M149" s="520"/>
      <c r="N149" s="524"/>
      <c r="O149" s="525"/>
      <c r="P149" s="525"/>
      <c r="Q149" s="526"/>
      <c r="R149" s="266"/>
      <c r="S149" s="266"/>
      <c r="T149" s="266"/>
      <c r="U149" s="533"/>
      <c r="V149" s="534"/>
      <c r="W149" s="534"/>
      <c r="X149" s="534"/>
      <c r="Y149" s="534"/>
      <c r="Z149" s="534"/>
      <c r="AA149" s="534"/>
      <c r="AB149" s="534"/>
      <c r="AC149" s="534"/>
      <c r="AD149" s="534"/>
      <c r="AE149" s="534"/>
      <c r="AF149" s="534"/>
      <c r="AG149" s="534"/>
      <c r="AH149" s="534"/>
      <c r="AI149" s="534"/>
      <c r="AJ149" s="535"/>
      <c r="AK149" s="283"/>
      <c r="AL149" s="283"/>
      <c r="AM149" s="533"/>
      <c r="AN149" s="534"/>
      <c r="AO149" s="534"/>
      <c r="AP149" s="534"/>
      <c r="AQ149" s="534"/>
      <c r="AR149" s="534"/>
      <c r="AS149" s="534"/>
      <c r="AT149" s="534"/>
      <c r="AU149" s="534"/>
      <c r="AV149" s="534"/>
      <c r="AW149" s="534"/>
      <c r="AX149" s="534"/>
      <c r="AY149" s="534"/>
      <c r="AZ149" s="534"/>
      <c r="BA149" s="534"/>
      <c r="BB149" s="534"/>
      <c r="BC149" s="534"/>
      <c r="BD149" s="534"/>
      <c r="BE149" s="534"/>
      <c r="BF149" s="534"/>
      <c r="BG149" s="534"/>
      <c r="BH149" s="534"/>
      <c r="BI149" s="534"/>
      <c r="BJ149" s="534"/>
      <c r="BK149" s="534"/>
      <c r="BL149" s="534"/>
      <c r="BM149" s="534"/>
      <c r="BN149" s="534"/>
      <c r="BO149" s="534"/>
      <c r="BP149" s="534"/>
      <c r="BQ149" s="535"/>
      <c r="BR149" s="265"/>
    </row>
    <row r="150" spans="1:71" ht="15.6" hidden="1" customHeight="1">
      <c r="C150" s="260"/>
      <c r="D150" s="519"/>
      <c r="E150" s="519"/>
      <c r="F150" s="519"/>
      <c r="G150" s="519"/>
      <c r="H150" s="519"/>
      <c r="I150" s="519"/>
      <c r="J150" s="519"/>
      <c r="K150" s="519"/>
      <c r="L150" s="519"/>
      <c r="M150" s="520"/>
      <c r="N150" s="524"/>
      <c r="O150" s="525"/>
      <c r="P150" s="525"/>
      <c r="Q150" s="526"/>
      <c r="R150" s="266"/>
      <c r="S150" s="266"/>
      <c r="T150" s="266"/>
      <c r="U150" s="533"/>
      <c r="V150" s="534"/>
      <c r="W150" s="534"/>
      <c r="X150" s="534"/>
      <c r="Y150" s="534"/>
      <c r="Z150" s="534"/>
      <c r="AA150" s="534"/>
      <c r="AB150" s="534"/>
      <c r="AC150" s="534"/>
      <c r="AD150" s="534"/>
      <c r="AE150" s="534"/>
      <c r="AF150" s="534"/>
      <c r="AG150" s="534"/>
      <c r="AH150" s="534"/>
      <c r="AI150" s="534"/>
      <c r="AJ150" s="535"/>
      <c r="AK150" s="283"/>
      <c r="AL150" s="283"/>
      <c r="AM150" s="533"/>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5"/>
      <c r="BR150" s="265"/>
    </row>
    <row r="151" spans="1:71" ht="15.6" hidden="1" customHeight="1">
      <c r="C151" s="260"/>
      <c r="D151" s="519"/>
      <c r="E151" s="519"/>
      <c r="F151" s="519"/>
      <c r="G151" s="519"/>
      <c r="H151" s="519"/>
      <c r="I151" s="519"/>
      <c r="J151" s="519"/>
      <c r="K151" s="519"/>
      <c r="L151" s="519"/>
      <c r="M151" s="520"/>
      <c r="N151" s="527"/>
      <c r="O151" s="528"/>
      <c r="P151" s="528"/>
      <c r="Q151" s="529"/>
      <c r="R151" s="266"/>
      <c r="S151" s="266"/>
      <c r="T151" s="266"/>
      <c r="U151" s="536"/>
      <c r="V151" s="537"/>
      <c r="W151" s="537"/>
      <c r="X151" s="537"/>
      <c r="Y151" s="537"/>
      <c r="Z151" s="537"/>
      <c r="AA151" s="537"/>
      <c r="AB151" s="537"/>
      <c r="AC151" s="537"/>
      <c r="AD151" s="537"/>
      <c r="AE151" s="537"/>
      <c r="AF151" s="537"/>
      <c r="AG151" s="537"/>
      <c r="AH151" s="537"/>
      <c r="AI151" s="537"/>
      <c r="AJ151" s="538"/>
      <c r="AK151" s="283"/>
      <c r="AL151" s="283"/>
      <c r="AM151" s="536"/>
      <c r="AN151" s="537"/>
      <c r="AO151" s="537"/>
      <c r="AP151" s="537"/>
      <c r="AQ151" s="537"/>
      <c r="AR151" s="537"/>
      <c r="AS151" s="537"/>
      <c r="AT151" s="537"/>
      <c r="AU151" s="537"/>
      <c r="AV151" s="537"/>
      <c r="AW151" s="537"/>
      <c r="AX151" s="537"/>
      <c r="AY151" s="537"/>
      <c r="AZ151" s="537"/>
      <c r="BA151" s="537"/>
      <c r="BB151" s="537"/>
      <c r="BC151" s="537"/>
      <c r="BD151" s="537"/>
      <c r="BE151" s="537"/>
      <c r="BF151" s="537"/>
      <c r="BG151" s="537"/>
      <c r="BH151" s="537"/>
      <c r="BI151" s="537"/>
      <c r="BJ151" s="537"/>
      <c r="BK151" s="537"/>
      <c r="BL151" s="537"/>
      <c r="BM151" s="537"/>
      <c r="BN151" s="537"/>
      <c r="BO151" s="537"/>
      <c r="BP151" s="537"/>
      <c r="BQ151" s="538"/>
      <c r="BR151" s="265"/>
    </row>
    <row r="152" spans="1:71" ht="15.6" hidden="1" customHeight="1">
      <c r="C152" s="284"/>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6"/>
    </row>
    <row r="153" spans="1:71" ht="15.6" hidden="1"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row>
    <row r="154" spans="1:71" ht="15.6" hidden="1" customHeight="1">
      <c r="C154" s="254"/>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563"/>
      <c r="AS154" s="563"/>
      <c r="AT154" s="563"/>
      <c r="AU154" s="563"/>
      <c r="AV154" s="563"/>
      <c r="AW154" s="563"/>
      <c r="AX154" s="563"/>
      <c r="AY154" s="563"/>
      <c r="AZ154" s="563"/>
      <c r="BA154" s="563"/>
      <c r="BB154" s="563"/>
      <c r="BC154" s="256"/>
      <c r="BD154" s="257"/>
      <c r="BE154" s="257"/>
      <c r="BF154" s="257"/>
      <c r="BG154" s="257"/>
      <c r="BH154" s="257"/>
      <c r="BI154" s="257"/>
      <c r="BJ154" s="257"/>
      <c r="BK154" s="257"/>
      <c r="BL154" s="257"/>
      <c r="BM154" s="257"/>
      <c r="BN154" s="257"/>
      <c r="BO154" s="257"/>
      <c r="BP154" s="257"/>
      <c r="BQ154" s="257"/>
      <c r="BR154" s="258"/>
    </row>
    <row r="155" spans="1:71" ht="15.6" hidden="1" customHeight="1">
      <c r="C155" s="260"/>
      <c r="D155" s="266"/>
      <c r="E155" s="266"/>
      <c r="F155" s="266"/>
      <c r="G155" s="266"/>
      <c r="H155" s="266"/>
      <c r="I155" s="266"/>
      <c r="J155" s="266"/>
      <c r="K155" s="266"/>
      <c r="L155" s="266"/>
      <c r="M155" s="266"/>
      <c r="N155" s="266"/>
      <c r="O155" s="266"/>
      <c r="P155" s="266"/>
      <c r="Q155" s="266"/>
      <c r="R155" s="266"/>
      <c r="S155" s="266"/>
      <c r="T155" s="266"/>
      <c r="U155" s="266"/>
      <c r="V155" s="266"/>
      <c r="W155" s="266"/>
      <c r="X155" s="247"/>
      <c r="Y155" s="247"/>
      <c r="Z155" s="247"/>
      <c r="AA155" s="262"/>
      <c r="AB155" s="267"/>
      <c r="AC155" s="267"/>
      <c r="AD155" s="267"/>
      <c r="AE155" s="267"/>
      <c r="AF155" s="267"/>
      <c r="AG155" s="267"/>
      <c r="AH155" s="267"/>
      <c r="AI155" s="267"/>
      <c r="AJ155" s="267"/>
      <c r="AK155" s="267"/>
      <c r="AL155" s="267"/>
      <c r="AM155" s="267"/>
      <c r="AN155" s="264"/>
      <c r="AO155" s="267"/>
      <c r="AP155" s="268"/>
      <c r="AQ155" s="268"/>
      <c r="AR155" s="564"/>
      <c r="AS155" s="564"/>
      <c r="AT155" s="564"/>
      <c r="AU155" s="564"/>
      <c r="AV155" s="564"/>
      <c r="AW155" s="564"/>
      <c r="AX155" s="564"/>
      <c r="AY155" s="564"/>
      <c r="AZ155" s="564"/>
      <c r="BA155" s="564"/>
      <c r="BB155" s="564"/>
      <c r="BC155" s="261"/>
      <c r="BD155" s="262"/>
      <c r="BE155" s="262"/>
      <c r="BF155" s="262"/>
      <c r="BG155" s="262"/>
      <c r="BH155" s="262"/>
      <c r="BI155" s="262"/>
      <c r="BJ155" s="262"/>
      <c r="BK155" s="262"/>
      <c r="BL155" s="262"/>
      <c r="BM155" s="262"/>
      <c r="BN155" s="263"/>
      <c r="BO155" s="263"/>
      <c r="BP155" s="263"/>
      <c r="BQ155" s="264"/>
      <c r="BR155" s="265"/>
    </row>
    <row r="156" spans="1:71" ht="15.6" hidden="1" customHeight="1">
      <c r="C156" s="260"/>
      <c r="D156" s="503" t="s">
        <v>20</v>
      </c>
      <c r="E156" s="504"/>
      <c r="F156" s="504"/>
      <c r="G156" s="504"/>
      <c r="H156" s="504"/>
      <c r="I156" s="504"/>
      <c r="J156" s="504"/>
      <c r="K156" s="504"/>
      <c r="L156" s="504"/>
      <c r="M156" s="504"/>
      <c r="N156" s="504"/>
      <c r="O156" s="504"/>
      <c r="P156" s="504"/>
      <c r="Q156" s="505"/>
      <c r="R156" s="606" t="s">
        <v>6421</v>
      </c>
      <c r="S156" s="607"/>
      <c r="T156" s="607"/>
      <c r="U156" s="607"/>
      <c r="V156" s="607"/>
      <c r="W156" s="607"/>
      <c r="X156" s="607"/>
      <c r="Y156" s="607"/>
      <c r="Z156" s="607"/>
      <c r="AA156" s="607"/>
      <c r="AB156" s="607"/>
      <c r="AC156" s="607"/>
      <c r="AD156" s="607"/>
      <c r="AE156" s="607"/>
      <c r="AF156" s="607"/>
      <c r="AG156" s="607"/>
      <c r="AH156" s="607"/>
      <c r="AI156" s="607"/>
      <c r="AJ156" s="607"/>
      <c r="AK156" s="607"/>
      <c r="AL156" s="607"/>
      <c r="AM156" s="607"/>
      <c r="AN156" s="607"/>
      <c r="AO156" s="607"/>
      <c r="AP156" s="607"/>
      <c r="AQ156" s="607"/>
      <c r="AR156" s="607"/>
      <c r="AS156" s="607"/>
      <c r="AT156" s="607"/>
      <c r="AU156" s="607"/>
      <c r="AV156" s="607"/>
      <c r="AW156" s="607"/>
      <c r="AX156" s="607"/>
      <c r="AY156" s="607"/>
      <c r="AZ156" s="607"/>
      <c r="BA156" s="607"/>
      <c r="BB156" s="608"/>
      <c r="BC156" s="261"/>
      <c r="BD156" s="262"/>
      <c r="BE156" s="262"/>
      <c r="BF156" s="262"/>
      <c r="BG156" s="262"/>
      <c r="BH156" s="262"/>
      <c r="BI156" s="262"/>
      <c r="BJ156" s="262"/>
      <c r="BK156" s="262"/>
      <c r="BL156" s="262"/>
      <c r="BM156" s="262"/>
      <c r="BN156" s="263"/>
      <c r="BO156" s="263"/>
      <c r="BP156" s="263"/>
      <c r="BQ156" s="264"/>
      <c r="BR156" s="265"/>
    </row>
    <row r="157" spans="1:71" ht="15.6" hidden="1" customHeight="1">
      <c r="C157" s="260"/>
      <c r="D157" s="506"/>
      <c r="E157" s="507"/>
      <c r="F157" s="507"/>
      <c r="G157" s="507"/>
      <c r="H157" s="507"/>
      <c r="I157" s="507"/>
      <c r="J157" s="507"/>
      <c r="K157" s="507"/>
      <c r="L157" s="507"/>
      <c r="M157" s="507"/>
      <c r="N157" s="507"/>
      <c r="O157" s="507"/>
      <c r="P157" s="507"/>
      <c r="Q157" s="508"/>
      <c r="R157" s="612"/>
      <c r="S157" s="613"/>
      <c r="T157" s="613"/>
      <c r="U157" s="613"/>
      <c r="V157" s="613"/>
      <c r="W157" s="613"/>
      <c r="X157" s="613"/>
      <c r="Y157" s="613"/>
      <c r="Z157" s="613"/>
      <c r="AA157" s="613"/>
      <c r="AB157" s="613"/>
      <c r="AC157" s="613"/>
      <c r="AD157" s="613"/>
      <c r="AE157" s="613"/>
      <c r="AF157" s="613"/>
      <c r="AG157" s="613"/>
      <c r="AH157" s="613"/>
      <c r="AI157" s="613"/>
      <c r="AJ157" s="613"/>
      <c r="AK157" s="613"/>
      <c r="AL157" s="613"/>
      <c r="AM157" s="613"/>
      <c r="AN157" s="613"/>
      <c r="AO157" s="613"/>
      <c r="AP157" s="613"/>
      <c r="AQ157" s="613"/>
      <c r="AR157" s="613"/>
      <c r="AS157" s="613"/>
      <c r="AT157" s="613"/>
      <c r="AU157" s="613"/>
      <c r="AV157" s="613"/>
      <c r="AW157" s="613"/>
      <c r="AX157" s="613"/>
      <c r="AY157" s="613"/>
      <c r="AZ157" s="613"/>
      <c r="BA157" s="613"/>
      <c r="BB157" s="614"/>
      <c r="BC157" s="261"/>
      <c r="BD157" s="262"/>
      <c r="BE157" s="262"/>
      <c r="BF157" s="262"/>
      <c r="BG157" s="262"/>
      <c r="BH157" s="262"/>
      <c r="BI157" s="262"/>
      <c r="BJ157" s="262"/>
      <c r="BK157" s="262"/>
      <c r="BL157" s="262"/>
      <c r="BM157" s="262"/>
      <c r="BN157" s="263"/>
      <c r="BO157" s="263"/>
      <c r="BP157" s="263"/>
      <c r="BQ157" s="264"/>
      <c r="BR157" s="265"/>
    </row>
    <row r="158" spans="1:71" ht="15.6" hidden="1" customHeight="1">
      <c r="C158" s="260"/>
      <c r="D158" s="266"/>
      <c r="E158" s="266"/>
      <c r="F158" s="266"/>
      <c r="G158" s="266"/>
      <c r="H158" s="266"/>
      <c r="I158" s="266"/>
      <c r="J158" s="266"/>
      <c r="K158" s="266"/>
      <c r="L158" s="266"/>
      <c r="M158" s="266"/>
      <c r="N158" s="266"/>
      <c r="O158" s="266"/>
      <c r="P158" s="266"/>
      <c r="Q158" s="266"/>
      <c r="R158" s="266"/>
      <c r="S158" s="266"/>
      <c r="T158" s="266"/>
      <c r="U158" s="266"/>
      <c r="V158" s="266"/>
      <c r="W158" s="266"/>
      <c r="X158" s="247"/>
      <c r="Y158" s="247"/>
      <c r="Z158" s="247"/>
      <c r="AA158" s="262"/>
      <c r="AB158" s="267"/>
      <c r="AC158" s="267"/>
      <c r="AD158" s="267"/>
      <c r="AE158" s="267"/>
      <c r="AF158" s="267"/>
      <c r="AG158" s="267"/>
      <c r="AH158" s="267"/>
      <c r="AI158" s="267"/>
      <c r="AJ158" s="267"/>
      <c r="AK158" s="267"/>
      <c r="AL158" s="267"/>
      <c r="AM158" s="267"/>
      <c r="AN158" s="264"/>
      <c r="AO158" s="267"/>
      <c r="AP158" s="268"/>
      <c r="AQ158" s="268"/>
      <c r="AR158" s="269"/>
      <c r="AS158" s="269"/>
      <c r="AT158" s="269"/>
      <c r="AU158" s="269"/>
      <c r="AV158" s="269"/>
      <c r="AW158" s="269"/>
      <c r="AX158" s="269"/>
      <c r="AY158" s="269"/>
      <c r="AZ158" s="269"/>
      <c r="BA158" s="269"/>
      <c r="BB158" s="269"/>
      <c r="BC158" s="261"/>
      <c r="BD158" s="262"/>
      <c r="BE158" s="262"/>
      <c r="BF158" s="262"/>
      <c r="BG158" s="262"/>
      <c r="BH158" s="262"/>
      <c r="BI158" s="262"/>
      <c r="BJ158" s="262"/>
      <c r="BK158" s="262"/>
      <c r="BL158" s="262"/>
      <c r="BM158" s="262"/>
      <c r="BN158" s="263"/>
      <c r="BO158" s="263"/>
      <c r="BP158" s="263"/>
      <c r="BQ158" s="264"/>
      <c r="BR158" s="265"/>
    </row>
    <row r="159" spans="1:71" ht="18.75" hidden="1">
      <c r="C159" s="260"/>
      <c r="D159" s="266"/>
      <c r="E159" s="266"/>
      <c r="F159" s="266"/>
      <c r="G159" s="266"/>
      <c r="H159" s="266"/>
      <c r="I159" s="266"/>
      <c r="J159" s="266"/>
      <c r="K159" s="266"/>
      <c r="L159" s="266"/>
      <c r="M159" s="266"/>
      <c r="N159" s="266"/>
      <c r="O159" s="266"/>
      <c r="P159" s="266"/>
      <c r="Q159" s="266"/>
      <c r="R159" s="266"/>
      <c r="S159" s="266"/>
      <c r="T159" s="266"/>
      <c r="U159" s="270" t="s">
        <v>37</v>
      </c>
      <c r="V159" s="272"/>
      <c r="W159" s="271"/>
      <c r="X159" s="273"/>
      <c r="Y159" s="273"/>
      <c r="Z159" s="274"/>
      <c r="AA159" s="274"/>
      <c r="AB159" s="274"/>
      <c r="AC159" s="274"/>
      <c r="AD159" s="274"/>
      <c r="AE159" s="274"/>
      <c r="AF159" s="274"/>
      <c r="AG159" s="274"/>
      <c r="AH159" s="274"/>
      <c r="AI159" s="274"/>
      <c r="AJ159" s="274"/>
      <c r="AK159" s="271"/>
      <c r="AL159" s="271"/>
      <c r="AM159" s="270" t="s">
        <v>41</v>
      </c>
      <c r="AN159" s="266"/>
      <c r="AO159" s="266"/>
      <c r="AP159" s="266"/>
      <c r="AQ159" s="266"/>
      <c r="AR159" s="266"/>
      <c r="AS159" s="263"/>
      <c r="AT159" s="271"/>
      <c r="AU159" s="271"/>
      <c r="AV159" s="271"/>
      <c r="AW159" s="271"/>
      <c r="AX159" s="271"/>
      <c r="AY159" s="271"/>
      <c r="AZ159" s="271"/>
      <c r="BA159" s="271"/>
      <c r="BB159" s="271"/>
      <c r="BC159" s="275"/>
      <c r="BD159" s="263"/>
      <c r="BE159" s="263"/>
      <c r="BF159" s="276" t="s">
        <v>22</v>
      </c>
      <c r="BG159" s="287"/>
      <c r="BH159" s="287"/>
      <c r="BI159" s="287"/>
      <c r="BJ159" s="287"/>
      <c r="BK159" s="287"/>
      <c r="BL159" s="287"/>
      <c r="BM159" s="263"/>
      <c r="BN159" s="263"/>
      <c r="BO159" s="263"/>
      <c r="BP159" s="263"/>
      <c r="BQ159" s="264"/>
      <c r="BR159" s="265"/>
    </row>
    <row r="160" spans="1:71" ht="19.350000000000001" hidden="1" customHeight="1">
      <c r="C160" s="260"/>
      <c r="D160" s="247"/>
      <c r="E160" s="247"/>
      <c r="F160" s="247"/>
      <c r="G160" s="247"/>
      <c r="H160" s="247"/>
      <c r="I160" s="247"/>
      <c r="J160" s="247"/>
      <c r="K160" s="247"/>
      <c r="L160" s="247"/>
      <c r="M160" s="247"/>
      <c r="N160" s="247"/>
      <c r="O160" s="247"/>
      <c r="P160" s="247"/>
      <c r="Q160" s="247"/>
      <c r="R160" s="266"/>
      <c r="S160" s="266"/>
      <c r="T160" s="266"/>
      <c r="U160" s="628" t="s">
        <v>6449</v>
      </c>
      <c r="V160" s="629"/>
      <c r="W160" s="629"/>
      <c r="X160" s="629"/>
      <c r="Y160" s="629"/>
      <c r="Z160" s="629"/>
      <c r="AA160" s="629"/>
      <c r="AB160" s="629"/>
      <c r="AC160" s="629"/>
      <c r="AD160" s="629"/>
      <c r="AE160" s="629"/>
      <c r="AF160" s="629"/>
      <c r="AG160" s="629"/>
      <c r="AH160" s="629"/>
      <c r="AI160" s="629"/>
      <c r="AJ160" s="672"/>
      <c r="AK160" s="277"/>
      <c r="AL160" s="277"/>
      <c r="AM160" s="530" t="str">
        <f>IF(回答表!F18="簡易水道事業",IF(回答表!X52="●",回答表!B282,IF(回答表!AA52="●",回答表!B352,"")),"")</f>
        <v/>
      </c>
      <c r="AN160" s="531"/>
      <c r="AO160" s="531"/>
      <c r="AP160" s="531"/>
      <c r="AQ160" s="531"/>
      <c r="AR160" s="531"/>
      <c r="AS160" s="531"/>
      <c r="AT160" s="531"/>
      <c r="AU160" s="531"/>
      <c r="AV160" s="531"/>
      <c r="AW160" s="531"/>
      <c r="AX160" s="531"/>
      <c r="AY160" s="531"/>
      <c r="AZ160" s="531"/>
      <c r="BA160" s="531"/>
      <c r="BB160" s="532"/>
      <c r="BC160" s="267"/>
      <c r="BD160" s="262"/>
      <c r="BE160" s="262"/>
      <c r="BF160" s="516" t="str">
        <f>IF(回答表!F18="簡易水道事業",IF(回答表!X52="●",回答表!B330,IF(回答表!AA52="●",回答表!B399,"")),"")</f>
        <v/>
      </c>
      <c r="BG160" s="517"/>
      <c r="BH160" s="517"/>
      <c r="BI160" s="517"/>
      <c r="BJ160" s="516"/>
      <c r="BK160" s="517"/>
      <c r="BL160" s="517"/>
      <c r="BM160" s="517"/>
      <c r="BN160" s="516"/>
      <c r="BO160" s="517"/>
      <c r="BP160" s="517"/>
      <c r="BQ160" s="518"/>
      <c r="BR160" s="265"/>
    </row>
    <row r="161" spans="1:71" ht="19.350000000000001" hidden="1" customHeight="1">
      <c r="C161" s="260"/>
      <c r="D161" s="247"/>
      <c r="E161" s="247"/>
      <c r="F161" s="247"/>
      <c r="G161" s="247"/>
      <c r="H161" s="247"/>
      <c r="I161" s="247"/>
      <c r="J161" s="247"/>
      <c r="K161" s="247"/>
      <c r="L161" s="247"/>
      <c r="M161" s="247"/>
      <c r="N161" s="247"/>
      <c r="O161" s="247"/>
      <c r="P161" s="247"/>
      <c r="Q161" s="247"/>
      <c r="R161" s="266"/>
      <c r="S161" s="266"/>
      <c r="T161" s="266"/>
      <c r="U161" s="673"/>
      <c r="V161" s="674"/>
      <c r="W161" s="674"/>
      <c r="X161" s="674"/>
      <c r="Y161" s="674"/>
      <c r="Z161" s="674"/>
      <c r="AA161" s="674"/>
      <c r="AB161" s="674"/>
      <c r="AC161" s="674"/>
      <c r="AD161" s="674"/>
      <c r="AE161" s="674"/>
      <c r="AF161" s="674"/>
      <c r="AG161" s="674"/>
      <c r="AH161" s="674"/>
      <c r="AI161" s="674"/>
      <c r="AJ161" s="675"/>
      <c r="AK161" s="277"/>
      <c r="AL161" s="277"/>
      <c r="AM161" s="533"/>
      <c r="AN161" s="534"/>
      <c r="AO161" s="534"/>
      <c r="AP161" s="534"/>
      <c r="AQ161" s="534"/>
      <c r="AR161" s="534"/>
      <c r="AS161" s="534"/>
      <c r="AT161" s="534"/>
      <c r="AU161" s="534"/>
      <c r="AV161" s="534"/>
      <c r="AW161" s="534"/>
      <c r="AX161" s="534"/>
      <c r="AY161" s="534"/>
      <c r="AZ161" s="534"/>
      <c r="BA161" s="534"/>
      <c r="BB161" s="535"/>
      <c r="BC161" s="267"/>
      <c r="BD161" s="262"/>
      <c r="BE161" s="262"/>
      <c r="BF161" s="509"/>
      <c r="BG161" s="510"/>
      <c r="BH161" s="510"/>
      <c r="BI161" s="510"/>
      <c r="BJ161" s="509"/>
      <c r="BK161" s="510"/>
      <c r="BL161" s="510"/>
      <c r="BM161" s="510"/>
      <c r="BN161" s="509"/>
      <c r="BO161" s="510"/>
      <c r="BP161" s="510"/>
      <c r="BQ161" s="511"/>
      <c r="BR161" s="265"/>
    </row>
    <row r="162" spans="1:71" ht="15.6" hidden="1" customHeight="1">
      <c r="C162" s="260"/>
      <c r="D162" s="606" t="s">
        <v>23</v>
      </c>
      <c r="E162" s="607"/>
      <c r="F162" s="607"/>
      <c r="G162" s="607"/>
      <c r="H162" s="607"/>
      <c r="I162" s="607"/>
      <c r="J162" s="607"/>
      <c r="K162" s="607"/>
      <c r="L162" s="607"/>
      <c r="M162" s="608"/>
      <c r="N162" s="521" t="str">
        <f>IF(回答表!F18="簡易水道事業",IF(回答表!X52="●","●",""),"")</f>
        <v/>
      </c>
      <c r="O162" s="522"/>
      <c r="P162" s="522"/>
      <c r="Q162" s="523"/>
      <c r="R162" s="266"/>
      <c r="S162" s="266"/>
      <c r="T162" s="266"/>
      <c r="U162" s="553" t="str">
        <f>IF(回答表!F18="簡易水道事業",IF(回答表!X52="●",回答表!S301,IF(回答表!AA52="●",回答表!S371,"")),"")</f>
        <v/>
      </c>
      <c r="V162" s="554"/>
      <c r="W162" s="554"/>
      <c r="X162" s="554"/>
      <c r="Y162" s="554"/>
      <c r="Z162" s="554"/>
      <c r="AA162" s="554"/>
      <c r="AB162" s="554"/>
      <c r="AC162" s="554"/>
      <c r="AD162" s="554"/>
      <c r="AE162" s="554"/>
      <c r="AF162" s="554"/>
      <c r="AG162" s="554"/>
      <c r="AH162" s="554"/>
      <c r="AI162" s="554"/>
      <c r="AJ162" s="555"/>
      <c r="AK162" s="277"/>
      <c r="AL162" s="277"/>
      <c r="AM162" s="533"/>
      <c r="AN162" s="534"/>
      <c r="AO162" s="534"/>
      <c r="AP162" s="534"/>
      <c r="AQ162" s="534"/>
      <c r="AR162" s="534"/>
      <c r="AS162" s="534"/>
      <c r="AT162" s="534"/>
      <c r="AU162" s="534"/>
      <c r="AV162" s="534"/>
      <c r="AW162" s="534"/>
      <c r="AX162" s="534"/>
      <c r="AY162" s="534"/>
      <c r="AZ162" s="534"/>
      <c r="BA162" s="534"/>
      <c r="BB162" s="535"/>
      <c r="BC162" s="267"/>
      <c r="BD162" s="262"/>
      <c r="BE162" s="262"/>
      <c r="BF162" s="509"/>
      <c r="BG162" s="510"/>
      <c r="BH162" s="510"/>
      <c r="BI162" s="510"/>
      <c r="BJ162" s="509"/>
      <c r="BK162" s="510"/>
      <c r="BL162" s="510"/>
      <c r="BM162" s="510"/>
      <c r="BN162" s="509"/>
      <c r="BO162" s="510"/>
      <c r="BP162" s="510"/>
      <c r="BQ162" s="511"/>
      <c r="BR162" s="265"/>
    </row>
    <row r="163" spans="1:71" ht="15.6" hidden="1" customHeight="1">
      <c r="C163" s="260"/>
      <c r="D163" s="609"/>
      <c r="E163" s="610"/>
      <c r="F163" s="610"/>
      <c r="G163" s="610"/>
      <c r="H163" s="610"/>
      <c r="I163" s="610"/>
      <c r="J163" s="610"/>
      <c r="K163" s="610"/>
      <c r="L163" s="610"/>
      <c r="M163" s="611"/>
      <c r="N163" s="524"/>
      <c r="O163" s="525"/>
      <c r="P163" s="525"/>
      <c r="Q163" s="526"/>
      <c r="R163" s="266"/>
      <c r="S163" s="266"/>
      <c r="T163" s="266"/>
      <c r="U163" s="556"/>
      <c r="V163" s="557"/>
      <c r="W163" s="557"/>
      <c r="X163" s="557"/>
      <c r="Y163" s="557"/>
      <c r="Z163" s="557"/>
      <c r="AA163" s="557"/>
      <c r="AB163" s="557"/>
      <c r="AC163" s="557"/>
      <c r="AD163" s="557"/>
      <c r="AE163" s="557"/>
      <c r="AF163" s="557"/>
      <c r="AG163" s="557"/>
      <c r="AH163" s="557"/>
      <c r="AI163" s="557"/>
      <c r="AJ163" s="558"/>
      <c r="AK163" s="277"/>
      <c r="AL163" s="277"/>
      <c r="AM163" s="533"/>
      <c r="AN163" s="534"/>
      <c r="AO163" s="534"/>
      <c r="AP163" s="534"/>
      <c r="AQ163" s="534"/>
      <c r="AR163" s="534"/>
      <c r="AS163" s="534"/>
      <c r="AT163" s="534"/>
      <c r="AU163" s="534"/>
      <c r="AV163" s="534"/>
      <c r="AW163" s="534"/>
      <c r="AX163" s="534"/>
      <c r="AY163" s="534"/>
      <c r="AZ163" s="534"/>
      <c r="BA163" s="534"/>
      <c r="BB163" s="535"/>
      <c r="BC163" s="267"/>
      <c r="BD163" s="262"/>
      <c r="BE163" s="262"/>
      <c r="BF163" s="509" t="str">
        <f>IF(回答表!F18="簡易水道事業",IF(回答表!X52="●",回答表!E330,IF(回答表!AA52="●",回答表!E399,"")),"")</f>
        <v/>
      </c>
      <c r="BG163" s="510"/>
      <c r="BH163" s="510"/>
      <c r="BI163" s="510"/>
      <c r="BJ163" s="509" t="str">
        <f>IF(回答表!F18="簡易水道事業",IF(回答表!X52="●",回答表!E331,IF(回答表!AA52="●",回答表!E400,"")),"")</f>
        <v/>
      </c>
      <c r="BK163" s="510"/>
      <c r="BL163" s="510"/>
      <c r="BM163" s="510"/>
      <c r="BN163" s="509" t="str">
        <f>IF(回答表!F18="簡易水道事業",IF(回答表!X52="●",回答表!E332,IF(回答表!AA52="●",回答表!E401,"")),"")</f>
        <v/>
      </c>
      <c r="BO163" s="510"/>
      <c r="BP163" s="510"/>
      <c r="BQ163" s="511"/>
      <c r="BR163" s="265"/>
    </row>
    <row r="164" spans="1:71" ht="15.6" hidden="1" customHeight="1">
      <c r="C164" s="260"/>
      <c r="D164" s="609"/>
      <c r="E164" s="610"/>
      <c r="F164" s="610"/>
      <c r="G164" s="610"/>
      <c r="H164" s="610"/>
      <c r="I164" s="610"/>
      <c r="J164" s="610"/>
      <c r="K164" s="610"/>
      <c r="L164" s="610"/>
      <c r="M164" s="611"/>
      <c r="N164" s="524"/>
      <c r="O164" s="525"/>
      <c r="P164" s="525"/>
      <c r="Q164" s="526"/>
      <c r="R164" s="280"/>
      <c r="S164" s="280"/>
      <c r="T164" s="280"/>
      <c r="U164" s="559"/>
      <c r="V164" s="560"/>
      <c r="W164" s="560"/>
      <c r="X164" s="560"/>
      <c r="Y164" s="560"/>
      <c r="Z164" s="560"/>
      <c r="AA164" s="560"/>
      <c r="AB164" s="560"/>
      <c r="AC164" s="560"/>
      <c r="AD164" s="560"/>
      <c r="AE164" s="560"/>
      <c r="AF164" s="560"/>
      <c r="AG164" s="560"/>
      <c r="AH164" s="560"/>
      <c r="AI164" s="560"/>
      <c r="AJ164" s="561"/>
      <c r="AK164" s="277"/>
      <c r="AL164" s="277"/>
      <c r="AM164" s="533"/>
      <c r="AN164" s="534"/>
      <c r="AO164" s="534"/>
      <c r="AP164" s="534"/>
      <c r="AQ164" s="534"/>
      <c r="AR164" s="534"/>
      <c r="AS164" s="534"/>
      <c r="AT164" s="534"/>
      <c r="AU164" s="534"/>
      <c r="AV164" s="534"/>
      <c r="AW164" s="534"/>
      <c r="AX164" s="534"/>
      <c r="AY164" s="534"/>
      <c r="AZ164" s="534"/>
      <c r="BA164" s="534"/>
      <c r="BB164" s="535"/>
      <c r="BC164" s="267"/>
      <c r="BD164" s="267"/>
      <c r="BE164" s="267"/>
      <c r="BF164" s="509"/>
      <c r="BG164" s="510"/>
      <c r="BH164" s="510"/>
      <c r="BI164" s="510"/>
      <c r="BJ164" s="509"/>
      <c r="BK164" s="510"/>
      <c r="BL164" s="510"/>
      <c r="BM164" s="510"/>
      <c r="BN164" s="509"/>
      <c r="BO164" s="510"/>
      <c r="BP164" s="510"/>
      <c r="BQ164" s="511"/>
      <c r="BR164" s="265"/>
    </row>
    <row r="165" spans="1:71" ht="19.350000000000001" hidden="1" customHeight="1">
      <c r="C165" s="260"/>
      <c r="D165" s="612"/>
      <c r="E165" s="613"/>
      <c r="F165" s="613"/>
      <c r="G165" s="613"/>
      <c r="H165" s="613"/>
      <c r="I165" s="613"/>
      <c r="J165" s="613"/>
      <c r="K165" s="613"/>
      <c r="L165" s="613"/>
      <c r="M165" s="614"/>
      <c r="N165" s="527"/>
      <c r="O165" s="528"/>
      <c r="P165" s="528"/>
      <c r="Q165" s="529"/>
      <c r="R165" s="280"/>
      <c r="S165" s="280"/>
      <c r="T165" s="280"/>
      <c r="U165" s="628" t="s">
        <v>6478</v>
      </c>
      <c r="V165" s="629"/>
      <c r="W165" s="629"/>
      <c r="X165" s="629"/>
      <c r="Y165" s="629"/>
      <c r="Z165" s="629"/>
      <c r="AA165" s="629"/>
      <c r="AB165" s="629"/>
      <c r="AC165" s="629"/>
      <c r="AD165" s="629"/>
      <c r="AE165" s="629"/>
      <c r="AF165" s="629"/>
      <c r="AG165" s="629"/>
      <c r="AH165" s="629"/>
      <c r="AI165" s="629"/>
      <c r="AJ165" s="672"/>
      <c r="AK165" s="277"/>
      <c r="AL165" s="277"/>
      <c r="AM165" s="533"/>
      <c r="AN165" s="534"/>
      <c r="AO165" s="534"/>
      <c r="AP165" s="534"/>
      <c r="AQ165" s="534"/>
      <c r="AR165" s="534"/>
      <c r="AS165" s="534"/>
      <c r="AT165" s="534"/>
      <c r="AU165" s="534"/>
      <c r="AV165" s="534"/>
      <c r="AW165" s="534"/>
      <c r="AX165" s="534"/>
      <c r="AY165" s="534"/>
      <c r="AZ165" s="534"/>
      <c r="BA165" s="534"/>
      <c r="BB165" s="535"/>
      <c r="BC165" s="267"/>
      <c r="BD165" s="262"/>
      <c r="BE165" s="262"/>
      <c r="BF165" s="509"/>
      <c r="BG165" s="510"/>
      <c r="BH165" s="510"/>
      <c r="BI165" s="510"/>
      <c r="BJ165" s="509"/>
      <c r="BK165" s="510"/>
      <c r="BL165" s="510"/>
      <c r="BM165" s="510"/>
      <c r="BN165" s="509"/>
      <c r="BO165" s="510"/>
      <c r="BP165" s="510"/>
      <c r="BQ165" s="511"/>
      <c r="BR165" s="265"/>
    </row>
    <row r="166" spans="1:71" ht="19.350000000000001" hidden="1" customHeight="1">
      <c r="C166" s="260"/>
      <c r="D166" s="266"/>
      <c r="E166" s="266"/>
      <c r="F166" s="266"/>
      <c r="G166" s="266"/>
      <c r="H166" s="266"/>
      <c r="I166" s="266"/>
      <c r="J166" s="266"/>
      <c r="K166" s="266"/>
      <c r="L166" s="266"/>
      <c r="M166" s="266"/>
      <c r="N166" s="266"/>
      <c r="O166" s="266"/>
      <c r="P166" s="266"/>
      <c r="Q166" s="266"/>
      <c r="R166" s="266"/>
      <c r="S166" s="266"/>
      <c r="T166" s="266"/>
      <c r="U166" s="673"/>
      <c r="V166" s="674"/>
      <c r="W166" s="674"/>
      <c r="X166" s="674"/>
      <c r="Y166" s="674"/>
      <c r="Z166" s="674"/>
      <c r="AA166" s="674"/>
      <c r="AB166" s="674"/>
      <c r="AC166" s="674"/>
      <c r="AD166" s="674"/>
      <c r="AE166" s="674"/>
      <c r="AF166" s="674"/>
      <c r="AG166" s="674"/>
      <c r="AH166" s="674"/>
      <c r="AI166" s="674"/>
      <c r="AJ166" s="675"/>
      <c r="AK166" s="277"/>
      <c r="AL166" s="277"/>
      <c r="AM166" s="533"/>
      <c r="AN166" s="534"/>
      <c r="AO166" s="534"/>
      <c r="AP166" s="534"/>
      <c r="AQ166" s="534"/>
      <c r="AR166" s="534"/>
      <c r="AS166" s="534"/>
      <c r="AT166" s="534"/>
      <c r="AU166" s="534"/>
      <c r="AV166" s="534"/>
      <c r="AW166" s="534"/>
      <c r="AX166" s="534"/>
      <c r="AY166" s="534"/>
      <c r="AZ166" s="534"/>
      <c r="BA166" s="534"/>
      <c r="BB166" s="535"/>
      <c r="BC166" s="267"/>
      <c r="BD166" s="281"/>
      <c r="BE166" s="281"/>
      <c r="BF166" s="509"/>
      <c r="BG166" s="510"/>
      <c r="BH166" s="510"/>
      <c r="BI166" s="510"/>
      <c r="BJ166" s="509"/>
      <c r="BK166" s="510"/>
      <c r="BL166" s="510"/>
      <c r="BM166" s="510"/>
      <c r="BN166" s="509"/>
      <c r="BO166" s="510"/>
      <c r="BP166" s="510"/>
      <c r="BQ166" s="511"/>
      <c r="BR166" s="265"/>
    </row>
    <row r="167" spans="1:71" ht="15.6" hidden="1" customHeight="1">
      <c r="C167" s="260"/>
      <c r="D167" s="247"/>
      <c r="E167" s="247"/>
      <c r="F167" s="247"/>
      <c r="G167" s="247"/>
      <c r="H167" s="247"/>
      <c r="I167" s="247"/>
      <c r="J167" s="247"/>
      <c r="K167" s="247"/>
      <c r="L167" s="247"/>
      <c r="M167" s="247"/>
      <c r="N167" s="247"/>
      <c r="O167" s="247"/>
      <c r="P167" s="247"/>
      <c r="Q167" s="247"/>
      <c r="R167" s="266"/>
      <c r="S167" s="266"/>
      <c r="T167" s="266"/>
      <c r="U167" s="553" t="str">
        <f>IF(回答表!F18="簡易水道事業",IF(回答表!X52="●",回答表!S302,IF(回答表!AA52="●",回答表!S372,"")),"")</f>
        <v/>
      </c>
      <c r="V167" s="554"/>
      <c r="W167" s="554"/>
      <c r="X167" s="554"/>
      <c r="Y167" s="554"/>
      <c r="Z167" s="554"/>
      <c r="AA167" s="554"/>
      <c r="AB167" s="554"/>
      <c r="AC167" s="554"/>
      <c r="AD167" s="554"/>
      <c r="AE167" s="554"/>
      <c r="AF167" s="554"/>
      <c r="AG167" s="554"/>
      <c r="AH167" s="554"/>
      <c r="AI167" s="554"/>
      <c r="AJ167" s="555"/>
      <c r="AK167" s="277"/>
      <c r="AL167" s="277"/>
      <c r="AM167" s="533"/>
      <c r="AN167" s="534"/>
      <c r="AO167" s="534"/>
      <c r="AP167" s="534"/>
      <c r="AQ167" s="534"/>
      <c r="AR167" s="534"/>
      <c r="AS167" s="534"/>
      <c r="AT167" s="534"/>
      <c r="AU167" s="534"/>
      <c r="AV167" s="534"/>
      <c r="AW167" s="534"/>
      <c r="AX167" s="534"/>
      <c r="AY167" s="534"/>
      <c r="AZ167" s="534"/>
      <c r="BA167" s="534"/>
      <c r="BB167" s="535"/>
      <c r="BC167" s="267"/>
      <c r="BD167" s="281"/>
      <c r="BE167" s="281"/>
      <c r="BF167" s="509" t="s">
        <v>1</v>
      </c>
      <c r="BG167" s="510"/>
      <c r="BH167" s="510"/>
      <c r="BI167" s="510"/>
      <c r="BJ167" s="509" t="s">
        <v>2</v>
      </c>
      <c r="BK167" s="510"/>
      <c r="BL167" s="510"/>
      <c r="BM167" s="510"/>
      <c r="BN167" s="509" t="s">
        <v>3</v>
      </c>
      <c r="BO167" s="510"/>
      <c r="BP167" s="510"/>
      <c r="BQ167" s="511"/>
      <c r="BR167" s="265"/>
    </row>
    <row r="168" spans="1:71" ht="15.6" hidden="1" customHeight="1">
      <c r="C168" s="260"/>
      <c r="D168" s="247"/>
      <c r="E168" s="247"/>
      <c r="F168" s="247"/>
      <c r="G168" s="247"/>
      <c r="H168" s="247"/>
      <c r="I168" s="247"/>
      <c r="J168" s="247"/>
      <c r="K168" s="247"/>
      <c r="L168" s="247"/>
      <c r="M168" s="247"/>
      <c r="N168" s="247"/>
      <c r="O168" s="247"/>
      <c r="P168" s="247"/>
      <c r="Q168" s="247"/>
      <c r="R168" s="266"/>
      <c r="S168" s="266"/>
      <c r="T168" s="266"/>
      <c r="U168" s="556"/>
      <c r="V168" s="557"/>
      <c r="W168" s="557"/>
      <c r="X168" s="557"/>
      <c r="Y168" s="557"/>
      <c r="Z168" s="557"/>
      <c r="AA168" s="557"/>
      <c r="AB168" s="557"/>
      <c r="AC168" s="557"/>
      <c r="AD168" s="557"/>
      <c r="AE168" s="557"/>
      <c r="AF168" s="557"/>
      <c r="AG168" s="557"/>
      <c r="AH168" s="557"/>
      <c r="AI168" s="557"/>
      <c r="AJ168" s="558"/>
      <c r="AK168" s="277"/>
      <c r="AL168" s="277"/>
      <c r="AM168" s="536"/>
      <c r="AN168" s="537"/>
      <c r="AO168" s="537"/>
      <c r="AP168" s="537"/>
      <c r="AQ168" s="537"/>
      <c r="AR168" s="537"/>
      <c r="AS168" s="537"/>
      <c r="AT168" s="537"/>
      <c r="AU168" s="537"/>
      <c r="AV168" s="537"/>
      <c r="AW168" s="537"/>
      <c r="AX168" s="537"/>
      <c r="AY168" s="537"/>
      <c r="AZ168" s="537"/>
      <c r="BA168" s="537"/>
      <c r="BB168" s="538"/>
      <c r="BC168" s="267"/>
      <c r="BD168" s="281"/>
      <c r="BE168" s="281"/>
      <c r="BF168" s="509"/>
      <c r="BG168" s="510"/>
      <c r="BH168" s="510"/>
      <c r="BI168" s="510"/>
      <c r="BJ168" s="509"/>
      <c r="BK168" s="510"/>
      <c r="BL168" s="510"/>
      <c r="BM168" s="510"/>
      <c r="BN168" s="509"/>
      <c r="BO168" s="510"/>
      <c r="BP168" s="510"/>
      <c r="BQ168" s="511"/>
      <c r="BR168" s="265"/>
    </row>
    <row r="169" spans="1:71" ht="15.6" hidden="1" customHeight="1">
      <c r="C169" s="260"/>
      <c r="D169" s="615" t="s">
        <v>9</v>
      </c>
      <c r="E169" s="616"/>
      <c r="F169" s="616"/>
      <c r="G169" s="616"/>
      <c r="H169" s="616"/>
      <c r="I169" s="616"/>
      <c r="J169" s="616"/>
      <c r="K169" s="616"/>
      <c r="L169" s="616"/>
      <c r="M169" s="617"/>
      <c r="N169" s="521" t="str">
        <f>IF(回答表!F18="簡易水道事業",IF(回答表!AA52="●","●",""),"")</f>
        <v/>
      </c>
      <c r="O169" s="522"/>
      <c r="P169" s="522"/>
      <c r="Q169" s="523"/>
      <c r="R169" s="266"/>
      <c r="S169" s="266"/>
      <c r="T169" s="266"/>
      <c r="U169" s="559"/>
      <c r="V169" s="560"/>
      <c r="W169" s="560"/>
      <c r="X169" s="560"/>
      <c r="Y169" s="560"/>
      <c r="Z169" s="560"/>
      <c r="AA169" s="560"/>
      <c r="AB169" s="560"/>
      <c r="AC169" s="560"/>
      <c r="AD169" s="560"/>
      <c r="AE169" s="560"/>
      <c r="AF169" s="560"/>
      <c r="AG169" s="560"/>
      <c r="AH169" s="560"/>
      <c r="AI169" s="560"/>
      <c r="AJ169" s="561"/>
      <c r="AK169" s="277"/>
      <c r="AL169" s="277"/>
      <c r="AM169" s="247"/>
      <c r="AN169" s="247"/>
      <c r="AO169" s="247"/>
      <c r="AP169" s="247"/>
      <c r="AQ169" s="247"/>
      <c r="AR169" s="247"/>
      <c r="AS169" s="247"/>
      <c r="AT169" s="247"/>
      <c r="AU169" s="247"/>
      <c r="AV169" s="247"/>
      <c r="AW169" s="247"/>
      <c r="AX169" s="247"/>
      <c r="AY169" s="247"/>
      <c r="AZ169" s="247"/>
      <c r="BA169" s="247"/>
      <c r="BB169" s="247"/>
      <c r="BC169" s="267"/>
      <c r="BD169" s="281"/>
      <c r="BE169" s="281"/>
      <c r="BF169" s="512"/>
      <c r="BG169" s="513"/>
      <c r="BH169" s="513"/>
      <c r="BI169" s="513"/>
      <c r="BJ169" s="512"/>
      <c r="BK169" s="513"/>
      <c r="BL169" s="513"/>
      <c r="BM169" s="513"/>
      <c r="BN169" s="512"/>
      <c r="BO169" s="513"/>
      <c r="BP169" s="513"/>
      <c r="BQ169" s="514"/>
      <c r="BR169" s="265"/>
    </row>
    <row r="170" spans="1:71" ht="15.6" hidden="1" customHeight="1">
      <c r="C170" s="260"/>
      <c r="D170" s="618"/>
      <c r="E170" s="619"/>
      <c r="F170" s="619"/>
      <c r="G170" s="619"/>
      <c r="H170" s="619"/>
      <c r="I170" s="619"/>
      <c r="J170" s="619"/>
      <c r="K170" s="619"/>
      <c r="L170" s="619"/>
      <c r="M170" s="620"/>
      <c r="N170" s="524"/>
      <c r="O170" s="525"/>
      <c r="P170" s="525"/>
      <c r="Q170" s="526"/>
      <c r="R170" s="266"/>
      <c r="S170" s="266"/>
      <c r="T170" s="266"/>
      <c r="U170" s="628" t="s">
        <v>6422</v>
      </c>
      <c r="V170" s="629"/>
      <c r="W170" s="629"/>
      <c r="X170" s="629"/>
      <c r="Y170" s="629"/>
      <c r="Z170" s="629"/>
      <c r="AA170" s="629"/>
      <c r="AB170" s="629"/>
      <c r="AC170" s="629"/>
      <c r="AD170" s="629"/>
      <c r="AE170" s="629"/>
      <c r="AF170" s="629"/>
      <c r="AG170" s="629"/>
      <c r="AH170" s="629"/>
      <c r="AI170" s="629"/>
      <c r="AJ170" s="672"/>
      <c r="AK170" s="247"/>
      <c r="AL170" s="247"/>
      <c r="AM170" s="547" t="s">
        <v>6476</v>
      </c>
      <c r="AN170" s="548"/>
      <c r="AO170" s="548"/>
      <c r="AP170" s="548"/>
      <c r="AQ170" s="548"/>
      <c r="AR170" s="549"/>
      <c r="AS170" s="547" t="s">
        <v>6477</v>
      </c>
      <c r="AT170" s="548"/>
      <c r="AU170" s="548"/>
      <c r="AV170" s="548"/>
      <c r="AW170" s="548"/>
      <c r="AX170" s="549"/>
      <c r="AY170" s="683" t="s">
        <v>6463</v>
      </c>
      <c r="AZ170" s="684"/>
      <c r="BA170" s="684"/>
      <c r="BB170" s="684"/>
      <c r="BC170" s="684"/>
      <c r="BD170" s="685"/>
      <c r="BE170" s="247"/>
      <c r="BF170" s="247"/>
      <c r="BG170" s="247"/>
      <c r="BH170" s="247"/>
      <c r="BI170" s="247"/>
      <c r="BJ170" s="247"/>
      <c r="BK170" s="247"/>
      <c r="BL170" s="247"/>
      <c r="BM170" s="247"/>
      <c r="BN170" s="247"/>
      <c r="BO170" s="247"/>
      <c r="BP170" s="247"/>
      <c r="BQ170" s="247"/>
      <c r="BR170" s="265"/>
    </row>
    <row r="171" spans="1:71" ht="15.6" hidden="1" customHeight="1">
      <c r="C171" s="260"/>
      <c r="D171" s="618"/>
      <c r="E171" s="619"/>
      <c r="F171" s="619"/>
      <c r="G171" s="619"/>
      <c r="H171" s="619"/>
      <c r="I171" s="619"/>
      <c r="J171" s="619"/>
      <c r="K171" s="619"/>
      <c r="L171" s="619"/>
      <c r="M171" s="620"/>
      <c r="N171" s="524"/>
      <c r="O171" s="525"/>
      <c r="P171" s="525"/>
      <c r="Q171" s="526"/>
      <c r="R171" s="266"/>
      <c r="S171" s="266"/>
      <c r="T171" s="266"/>
      <c r="U171" s="673"/>
      <c r="V171" s="674"/>
      <c r="W171" s="674"/>
      <c r="X171" s="674"/>
      <c r="Y171" s="674"/>
      <c r="Z171" s="674"/>
      <c r="AA171" s="674"/>
      <c r="AB171" s="674"/>
      <c r="AC171" s="674"/>
      <c r="AD171" s="674"/>
      <c r="AE171" s="674"/>
      <c r="AF171" s="674"/>
      <c r="AG171" s="674"/>
      <c r="AH171" s="674"/>
      <c r="AI171" s="674"/>
      <c r="AJ171" s="675"/>
      <c r="AK171" s="247"/>
      <c r="AL171" s="247"/>
      <c r="AM171" s="727"/>
      <c r="AN171" s="728"/>
      <c r="AO171" s="728"/>
      <c r="AP171" s="728"/>
      <c r="AQ171" s="728"/>
      <c r="AR171" s="729"/>
      <c r="AS171" s="727"/>
      <c r="AT171" s="728"/>
      <c r="AU171" s="728"/>
      <c r="AV171" s="728"/>
      <c r="AW171" s="728"/>
      <c r="AX171" s="729"/>
      <c r="AY171" s="686"/>
      <c r="AZ171" s="687"/>
      <c r="BA171" s="687"/>
      <c r="BB171" s="687"/>
      <c r="BC171" s="687"/>
      <c r="BD171" s="688"/>
      <c r="BE171" s="247"/>
      <c r="BF171" s="247"/>
      <c r="BG171" s="247"/>
      <c r="BH171" s="247"/>
      <c r="BI171" s="247"/>
      <c r="BJ171" s="247"/>
      <c r="BK171" s="247"/>
      <c r="BL171" s="247"/>
      <c r="BM171" s="247"/>
      <c r="BN171" s="247"/>
      <c r="BO171" s="247"/>
      <c r="BP171" s="247"/>
      <c r="BQ171" s="247"/>
      <c r="BR171" s="265"/>
    </row>
    <row r="172" spans="1:71" ht="15.6" hidden="1" customHeight="1">
      <c r="C172" s="260"/>
      <c r="D172" s="621"/>
      <c r="E172" s="622"/>
      <c r="F172" s="622"/>
      <c r="G172" s="622"/>
      <c r="H172" s="622"/>
      <c r="I172" s="622"/>
      <c r="J172" s="622"/>
      <c r="K172" s="622"/>
      <c r="L172" s="622"/>
      <c r="M172" s="623"/>
      <c r="N172" s="527"/>
      <c r="O172" s="528"/>
      <c r="P172" s="528"/>
      <c r="Q172" s="529"/>
      <c r="R172" s="266"/>
      <c r="S172" s="266"/>
      <c r="T172" s="266"/>
      <c r="U172" s="553" t="str">
        <f>IF(回答表!F18="簡易水道事業",IF(回答表!X52="●",回答表!S303,IF(回答表!AA52="●",回答表!S373,"")),"")</f>
        <v/>
      </c>
      <c r="V172" s="554"/>
      <c r="W172" s="554"/>
      <c r="X172" s="554"/>
      <c r="Y172" s="554"/>
      <c r="Z172" s="554"/>
      <c r="AA172" s="554"/>
      <c r="AB172" s="554"/>
      <c r="AC172" s="554"/>
      <c r="AD172" s="554"/>
      <c r="AE172" s="554"/>
      <c r="AF172" s="554"/>
      <c r="AG172" s="554"/>
      <c r="AH172" s="554"/>
      <c r="AI172" s="554"/>
      <c r="AJ172" s="555"/>
      <c r="AK172" s="247"/>
      <c r="AL172" s="247"/>
      <c r="AM172" s="515" t="str">
        <f>IF(回答表!F18="簡易水道事業",IF(回答表!X52="●",回答表!Y305,IF(回答表!AA52="●",回答表!Y375,"")),"")</f>
        <v/>
      </c>
      <c r="AN172" s="515"/>
      <c r="AO172" s="515"/>
      <c r="AP172" s="515"/>
      <c r="AQ172" s="515"/>
      <c r="AR172" s="515"/>
      <c r="AS172" s="515" t="str">
        <f>IF(回答表!F18="簡易水道事業",IF(回答表!X52="●",回答表!Y306,IF(回答表!AA52="●",回答表!Y376,"")),"")</f>
        <v/>
      </c>
      <c r="AT172" s="515"/>
      <c r="AU172" s="515"/>
      <c r="AV172" s="515"/>
      <c r="AW172" s="515"/>
      <c r="AX172" s="515"/>
      <c r="AY172" s="515" t="str">
        <f>IF(回答表!F18="簡易水道事業",IF(回答表!X52="●",回答表!Y307,IF(回答表!AA52="●",回答表!Y377,"")),"")</f>
        <v/>
      </c>
      <c r="AZ172" s="515"/>
      <c r="BA172" s="515"/>
      <c r="BB172" s="515"/>
      <c r="BC172" s="515"/>
      <c r="BD172" s="515"/>
      <c r="BE172" s="247"/>
      <c r="BF172" s="247"/>
      <c r="BG172" s="247"/>
      <c r="BH172" s="247"/>
      <c r="BI172" s="247"/>
      <c r="BJ172" s="247"/>
      <c r="BK172" s="247"/>
      <c r="BL172" s="247"/>
      <c r="BM172" s="247"/>
      <c r="BN172" s="247"/>
      <c r="BO172" s="247"/>
      <c r="BP172" s="247"/>
      <c r="BQ172" s="247"/>
      <c r="BR172" s="265"/>
    </row>
    <row r="173" spans="1:71" ht="15.6" hidden="1" customHeight="1">
      <c r="C173" s="260"/>
      <c r="D173" s="247"/>
      <c r="E173" s="247"/>
      <c r="F173" s="247"/>
      <c r="G173" s="247"/>
      <c r="H173" s="247"/>
      <c r="I173" s="247"/>
      <c r="J173" s="247"/>
      <c r="K173" s="247"/>
      <c r="L173" s="247"/>
      <c r="M173" s="247"/>
      <c r="N173" s="247"/>
      <c r="O173" s="247"/>
      <c r="P173" s="247"/>
      <c r="Q173" s="247"/>
      <c r="R173" s="266"/>
      <c r="S173" s="266"/>
      <c r="T173" s="266"/>
      <c r="U173" s="556"/>
      <c r="V173" s="557"/>
      <c r="W173" s="557"/>
      <c r="X173" s="557"/>
      <c r="Y173" s="557"/>
      <c r="Z173" s="557"/>
      <c r="AA173" s="557"/>
      <c r="AB173" s="557"/>
      <c r="AC173" s="557"/>
      <c r="AD173" s="557"/>
      <c r="AE173" s="557"/>
      <c r="AF173" s="557"/>
      <c r="AG173" s="557"/>
      <c r="AH173" s="557"/>
      <c r="AI173" s="557"/>
      <c r="AJ173" s="558"/>
      <c r="AK173" s="247"/>
      <c r="AL173" s="247"/>
      <c r="AM173" s="515"/>
      <c r="AN173" s="515"/>
      <c r="AO173" s="515"/>
      <c r="AP173" s="515"/>
      <c r="AQ173" s="515"/>
      <c r="AR173" s="515"/>
      <c r="AS173" s="515"/>
      <c r="AT173" s="515"/>
      <c r="AU173" s="515"/>
      <c r="AV173" s="515"/>
      <c r="AW173" s="515"/>
      <c r="AX173" s="515"/>
      <c r="AY173" s="515"/>
      <c r="AZ173" s="515"/>
      <c r="BA173" s="515"/>
      <c r="BB173" s="515"/>
      <c r="BC173" s="515"/>
      <c r="BD173" s="515"/>
      <c r="BE173" s="247"/>
      <c r="BF173" s="247"/>
      <c r="BG173" s="247"/>
      <c r="BH173" s="247"/>
      <c r="BI173" s="247"/>
      <c r="BJ173" s="247"/>
      <c r="BK173" s="247"/>
      <c r="BL173" s="247"/>
      <c r="BM173" s="247"/>
      <c r="BN173" s="247"/>
      <c r="BO173" s="247"/>
      <c r="BP173" s="247"/>
      <c r="BQ173" s="247"/>
      <c r="BR173" s="265"/>
    </row>
    <row r="174" spans="1:71" ht="15.6" hidden="1" customHeight="1">
      <c r="C174" s="260"/>
      <c r="D174" s="278"/>
      <c r="E174" s="278"/>
      <c r="F174" s="278"/>
      <c r="G174" s="278"/>
      <c r="H174" s="278"/>
      <c r="I174" s="278"/>
      <c r="J174" s="278"/>
      <c r="K174" s="278"/>
      <c r="L174" s="278"/>
      <c r="M174" s="278"/>
      <c r="N174" s="248"/>
      <c r="O174" s="248"/>
      <c r="P174" s="248"/>
      <c r="Q174" s="248"/>
      <c r="R174" s="266"/>
      <c r="S174" s="266"/>
      <c r="T174" s="289"/>
      <c r="U174" s="559"/>
      <c r="V174" s="560"/>
      <c r="W174" s="560"/>
      <c r="X174" s="560"/>
      <c r="Y174" s="560"/>
      <c r="Z174" s="560"/>
      <c r="AA174" s="560"/>
      <c r="AB174" s="560"/>
      <c r="AC174" s="560"/>
      <c r="AD174" s="560"/>
      <c r="AE174" s="560"/>
      <c r="AF174" s="560"/>
      <c r="AG174" s="560"/>
      <c r="AH174" s="560"/>
      <c r="AI174" s="560"/>
      <c r="AJ174" s="561"/>
      <c r="AK174" s="247"/>
      <c r="AL174" s="265"/>
      <c r="AM174" s="515"/>
      <c r="AN174" s="515"/>
      <c r="AO174" s="515"/>
      <c r="AP174" s="515"/>
      <c r="AQ174" s="515"/>
      <c r="AR174" s="515"/>
      <c r="AS174" s="515"/>
      <c r="AT174" s="515"/>
      <c r="AU174" s="515"/>
      <c r="AV174" s="515"/>
      <c r="AW174" s="515"/>
      <c r="AX174" s="515"/>
      <c r="AY174" s="515"/>
      <c r="AZ174" s="515"/>
      <c r="BA174" s="515"/>
      <c r="BB174" s="515"/>
      <c r="BC174" s="515"/>
      <c r="BD174" s="515"/>
      <c r="BE174" s="247"/>
      <c r="BF174" s="247"/>
      <c r="BG174" s="247"/>
      <c r="BH174" s="247"/>
      <c r="BI174" s="247"/>
      <c r="BJ174" s="247"/>
      <c r="BK174" s="247"/>
      <c r="BL174" s="247"/>
      <c r="BM174" s="247"/>
      <c r="BN174" s="247"/>
      <c r="BO174" s="247"/>
      <c r="BP174" s="247"/>
      <c r="BQ174" s="247"/>
      <c r="BR174" s="265"/>
    </row>
    <row r="175" spans="1:71" ht="15.6" hidden="1" customHeight="1">
      <c r="A175" s="22"/>
      <c r="B175" s="22"/>
      <c r="C175" s="260"/>
      <c r="D175" s="278"/>
      <c r="E175" s="278"/>
      <c r="F175" s="278"/>
      <c r="G175" s="278"/>
      <c r="H175" s="278"/>
      <c r="I175" s="278"/>
      <c r="J175" s="278"/>
      <c r="K175" s="278"/>
      <c r="L175" s="278"/>
      <c r="M175" s="278"/>
      <c r="N175" s="278"/>
      <c r="O175" s="278"/>
      <c r="P175" s="278"/>
      <c r="Q175" s="278"/>
      <c r="R175" s="266"/>
      <c r="S175" s="266"/>
      <c r="T175" s="266"/>
      <c r="U175" s="266"/>
      <c r="V175" s="266"/>
      <c r="W175" s="266"/>
      <c r="X175" s="266"/>
      <c r="Y175" s="266"/>
      <c r="Z175" s="266"/>
      <c r="AA175" s="266"/>
      <c r="AB175" s="266"/>
      <c r="AC175" s="266"/>
      <c r="AD175" s="266"/>
      <c r="AE175" s="266"/>
      <c r="AF175" s="266"/>
      <c r="AG175" s="266"/>
      <c r="AH175" s="266"/>
      <c r="AI175" s="266"/>
      <c r="AJ175" s="266"/>
      <c r="AK175" s="277"/>
      <c r="AL175" s="277"/>
      <c r="AM175" s="288"/>
      <c r="AN175" s="288"/>
      <c r="AO175" s="288"/>
      <c r="AP175" s="288"/>
      <c r="AQ175" s="288"/>
      <c r="AR175" s="288"/>
      <c r="AS175" s="288"/>
      <c r="AT175" s="288"/>
      <c r="AU175" s="288"/>
      <c r="AV175" s="288"/>
      <c r="AW175" s="288"/>
      <c r="AX175" s="288"/>
      <c r="AY175" s="288"/>
      <c r="AZ175" s="288"/>
      <c r="BA175" s="288"/>
      <c r="BB175" s="288"/>
      <c r="BC175" s="267"/>
      <c r="BD175" s="281"/>
      <c r="BE175" s="281"/>
      <c r="BF175" s="247"/>
      <c r="BG175" s="247"/>
      <c r="BH175" s="247"/>
      <c r="BI175" s="247"/>
      <c r="BJ175" s="247"/>
      <c r="BK175" s="247"/>
      <c r="BL175" s="247"/>
      <c r="BM175" s="247"/>
      <c r="BN175" s="247"/>
      <c r="BO175" s="247"/>
      <c r="BP175" s="247"/>
      <c r="BQ175" s="247"/>
      <c r="BR175" s="265"/>
      <c r="BS175" s="22"/>
    </row>
    <row r="176" spans="1:71" ht="15.6" hidden="1" customHeight="1">
      <c r="A176" s="22"/>
      <c r="B176" s="22"/>
      <c r="C176" s="260"/>
      <c r="D176" s="278"/>
      <c r="E176" s="278"/>
      <c r="F176" s="278"/>
      <c r="G176" s="278"/>
      <c r="H176" s="278"/>
      <c r="I176" s="278"/>
      <c r="J176" s="278"/>
      <c r="K176" s="278"/>
      <c r="L176" s="278"/>
      <c r="M176" s="278"/>
      <c r="N176" s="278"/>
      <c r="O176" s="278"/>
      <c r="P176" s="278"/>
      <c r="Q176" s="278"/>
      <c r="R176" s="266"/>
      <c r="S176" s="266"/>
      <c r="T176" s="266"/>
      <c r="U176" s="270" t="s">
        <v>6496</v>
      </c>
      <c r="V176" s="266"/>
      <c r="W176" s="266"/>
      <c r="X176" s="266"/>
      <c r="Y176" s="266"/>
      <c r="Z176" s="266"/>
      <c r="AA176" s="266"/>
      <c r="AB176" s="266"/>
      <c r="AC176" s="266"/>
      <c r="AD176" s="266"/>
      <c r="AE176" s="266"/>
      <c r="AF176" s="266"/>
      <c r="AG176" s="266"/>
      <c r="AH176" s="266"/>
      <c r="AI176" s="266"/>
      <c r="AJ176" s="266"/>
      <c r="AK176" s="277"/>
      <c r="AL176" s="277"/>
      <c r="AM176" s="270" t="s">
        <v>6498</v>
      </c>
      <c r="AN176" s="263"/>
      <c r="AO176" s="263"/>
      <c r="AP176" s="263"/>
      <c r="AQ176" s="263"/>
      <c r="AR176" s="263"/>
      <c r="AS176" s="263"/>
      <c r="AT176" s="263"/>
      <c r="AU176" s="263"/>
      <c r="AV176" s="263"/>
      <c r="AW176" s="263"/>
      <c r="AX176" s="262"/>
      <c r="AY176" s="262"/>
      <c r="AZ176" s="262"/>
      <c r="BA176" s="262"/>
      <c r="BB176" s="262"/>
      <c r="BC176" s="262"/>
      <c r="BD176" s="262"/>
      <c r="BE176" s="262"/>
      <c r="BF176" s="262"/>
      <c r="BG176" s="262"/>
      <c r="BH176" s="262"/>
      <c r="BI176" s="262"/>
      <c r="BJ176" s="262"/>
      <c r="BK176" s="262"/>
      <c r="BL176" s="262"/>
      <c r="BM176" s="262"/>
      <c r="BN176" s="262"/>
      <c r="BO176" s="262"/>
      <c r="BP176" s="262"/>
      <c r="BQ176" s="247"/>
      <c r="BR176" s="265"/>
      <c r="BS176" s="22"/>
    </row>
    <row r="177" spans="1:71" ht="15.6" hidden="1" customHeight="1">
      <c r="A177" s="22"/>
      <c r="B177" s="22"/>
      <c r="C177" s="260"/>
      <c r="D177" s="278"/>
      <c r="E177" s="278"/>
      <c r="F177" s="278"/>
      <c r="G177" s="278"/>
      <c r="H177" s="278"/>
      <c r="I177" s="278"/>
      <c r="J177" s="278"/>
      <c r="K177" s="278"/>
      <c r="L177" s="278"/>
      <c r="M177" s="278"/>
      <c r="N177" s="278"/>
      <c r="O177" s="278"/>
      <c r="P177" s="278"/>
      <c r="Q177" s="278"/>
      <c r="R177" s="266"/>
      <c r="S177" s="266"/>
      <c r="T177" s="266"/>
      <c r="U177" s="624" t="str">
        <f>IF(回答表!F18="簡易水道事業",IF(回答表!X52="●",回答表!E339,IF(回答表!AA52="●",回答表!E408,"")),"")</f>
        <v/>
      </c>
      <c r="V177" s="625"/>
      <c r="W177" s="625"/>
      <c r="X177" s="625"/>
      <c r="Y177" s="625"/>
      <c r="Z177" s="625"/>
      <c r="AA177" s="625"/>
      <c r="AB177" s="625"/>
      <c r="AC177" s="625"/>
      <c r="AD177" s="625"/>
      <c r="AE177" s="602" t="s">
        <v>6497</v>
      </c>
      <c r="AF177" s="602"/>
      <c r="AG177" s="602"/>
      <c r="AH177" s="602"/>
      <c r="AI177" s="602"/>
      <c r="AJ177" s="603"/>
      <c r="AK177" s="277"/>
      <c r="AL177" s="277"/>
      <c r="AM177" s="530" t="str">
        <f>IF(回答表!F18="簡易水道事業",IF(回答表!X52="●",回答表!B341,IF(回答表!AA52="●",回答表!B410,"")),"")</f>
        <v/>
      </c>
      <c r="AN177" s="531"/>
      <c r="AO177" s="531"/>
      <c r="AP177" s="531"/>
      <c r="AQ177" s="531"/>
      <c r="AR177" s="531"/>
      <c r="AS177" s="531"/>
      <c r="AT177" s="531"/>
      <c r="AU177" s="531"/>
      <c r="AV177" s="531"/>
      <c r="AW177" s="531"/>
      <c r="AX177" s="531"/>
      <c r="AY177" s="531"/>
      <c r="AZ177" s="531"/>
      <c r="BA177" s="531"/>
      <c r="BB177" s="531"/>
      <c r="BC177" s="531"/>
      <c r="BD177" s="531"/>
      <c r="BE177" s="531"/>
      <c r="BF177" s="531"/>
      <c r="BG177" s="531"/>
      <c r="BH177" s="531"/>
      <c r="BI177" s="531"/>
      <c r="BJ177" s="531"/>
      <c r="BK177" s="531"/>
      <c r="BL177" s="531"/>
      <c r="BM177" s="531"/>
      <c r="BN177" s="531"/>
      <c r="BO177" s="531"/>
      <c r="BP177" s="531"/>
      <c r="BQ177" s="532"/>
      <c r="BR177" s="265"/>
      <c r="BS177" s="22"/>
    </row>
    <row r="178" spans="1:71" ht="15.6" hidden="1" customHeight="1">
      <c r="A178" s="22"/>
      <c r="B178" s="22"/>
      <c r="C178" s="260"/>
      <c r="D178" s="278"/>
      <c r="E178" s="278"/>
      <c r="F178" s="278"/>
      <c r="G178" s="278"/>
      <c r="H178" s="278"/>
      <c r="I178" s="278"/>
      <c r="J178" s="278"/>
      <c r="K178" s="278"/>
      <c r="L178" s="278"/>
      <c r="M178" s="278"/>
      <c r="N178" s="278"/>
      <c r="O178" s="278"/>
      <c r="P178" s="278"/>
      <c r="Q178" s="278"/>
      <c r="R178" s="266"/>
      <c r="S178" s="266"/>
      <c r="T178" s="266"/>
      <c r="U178" s="626"/>
      <c r="V178" s="627"/>
      <c r="W178" s="627"/>
      <c r="X178" s="627"/>
      <c r="Y178" s="627"/>
      <c r="Z178" s="627"/>
      <c r="AA178" s="627"/>
      <c r="AB178" s="627"/>
      <c r="AC178" s="627"/>
      <c r="AD178" s="627"/>
      <c r="AE178" s="604"/>
      <c r="AF178" s="604"/>
      <c r="AG178" s="604"/>
      <c r="AH178" s="604"/>
      <c r="AI178" s="604"/>
      <c r="AJ178" s="605"/>
      <c r="AK178" s="277"/>
      <c r="AL178" s="277"/>
      <c r="AM178" s="533"/>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534"/>
      <c r="BJ178" s="534"/>
      <c r="BK178" s="534"/>
      <c r="BL178" s="534"/>
      <c r="BM178" s="534"/>
      <c r="BN178" s="534"/>
      <c r="BO178" s="534"/>
      <c r="BP178" s="534"/>
      <c r="BQ178" s="535"/>
      <c r="BR178" s="265"/>
      <c r="BS178" s="22"/>
    </row>
    <row r="179" spans="1:71" ht="15.6" hidden="1" customHeight="1">
      <c r="A179" s="22"/>
      <c r="B179" s="22"/>
      <c r="C179" s="260"/>
      <c r="D179" s="278"/>
      <c r="E179" s="278"/>
      <c r="F179" s="278"/>
      <c r="G179" s="278"/>
      <c r="H179" s="278"/>
      <c r="I179" s="278"/>
      <c r="J179" s="278"/>
      <c r="K179" s="278"/>
      <c r="L179" s="278"/>
      <c r="M179" s="278"/>
      <c r="N179" s="278"/>
      <c r="O179" s="278"/>
      <c r="P179" s="278"/>
      <c r="Q179" s="278"/>
      <c r="R179" s="266"/>
      <c r="S179" s="266"/>
      <c r="T179" s="266"/>
      <c r="U179" s="266"/>
      <c r="V179" s="266"/>
      <c r="W179" s="266"/>
      <c r="X179" s="266"/>
      <c r="Y179" s="266"/>
      <c r="Z179" s="266"/>
      <c r="AA179" s="266"/>
      <c r="AB179" s="266"/>
      <c r="AC179" s="266"/>
      <c r="AD179" s="266"/>
      <c r="AE179" s="266"/>
      <c r="AF179" s="266"/>
      <c r="AG179" s="266"/>
      <c r="AH179" s="266"/>
      <c r="AI179" s="266"/>
      <c r="AJ179" s="266"/>
      <c r="AK179" s="277"/>
      <c r="AL179" s="277"/>
      <c r="AM179" s="533"/>
      <c r="AN179" s="534"/>
      <c r="AO179" s="534"/>
      <c r="AP179" s="534"/>
      <c r="AQ179" s="534"/>
      <c r="AR179" s="534"/>
      <c r="AS179" s="534"/>
      <c r="AT179" s="534"/>
      <c r="AU179" s="534"/>
      <c r="AV179" s="534"/>
      <c r="AW179" s="534"/>
      <c r="AX179" s="534"/>
      <c r="AY179" s="534"/>
      <c r="AZ179" s="534"/>
      <c r="BA179" s="534"/>
      <c r="BB179" s="534"/>
      <c r="BC179" s="534"/>
      <c r="BD179" s="534"/>
      <c r="BE179" s="534"/>
      <c r="BF179" s="534"/>
      <c r="BG179" s="534"/>
      <c r="BH179" s="534"/>
      <c r="BI179" s="534"/>
      <c r="BJ179" s="534"/>
      <c r="BK179" s="534"/>
      <c r="BL179" s="534"/>
      <c r="BM179" s="534"/>
      <c r="BN179" s="534"/>
      <c r="BO179" s="534"/>
      <c r="BP179" s="534"/>
      <c r="BQ179" s="535"/>
      <c r="BR179" s="265"/>
      <c r="BS179" s="22"/>
    </row>
    <row r="180" spans="1:71" ht="15.6" hidden="1" customHeight="1">
      <c r="A180" s="22"/>
      <c r="B180" s="22"/>
      <c r="C180" s="260"/>
      <c r="D180" s="278"/>
      <c r="E180" s="278"/>
      <c r="F180" s="278"/>
      <c r="G180" s="278"/>
      <c r="H180" s="278"/>
      <c r="I180" s="278"/>
      <c r="J180" s="278"/>
      <c r="K180" s="278"/>
      <c r="L180" s="278"/>
      <c r="M180" s="278"/>
      <c r="N180" s="278"/>
      <c r="O180" s="278"/>
      <c r="P180" s="278"/>
      <c r="Q180" s="278"/>
      <c r="R180" s="266"/>
      <c r="S180" s="266"/>
      <c r="T180" s="266"/>
      <c r="U180" s="266"/>
      <c r="V180" s="266"/>
      <c r="W180" s="266"/>
      <c r="X180" s="266"/>
      <c r="Y180" s="266"/>
      <c r="Z180" s="266"/>
      <c r="AA180" s="266"/>
      <c r="AB180" s="266"/>
      <c r="AC180" s="266"/>
      <c r="AD180" s="266"/>
      <c r="AE180" s="266"/>
      <c r="AF180" s="266"/>
      <c r="AG180" s="266"/>
      <c r="AH180" s="266"/>
      <c r="AI180" s="266"/>
      <c r="AJ180" s="266"/>
      <c r="AK180" s="277"/>
      <c r="AL180" s="277"/>
      <c r="AM180" s="533"/>
      <c r="AN180" s="534"/>
      <c r="AO180" s="534"/>
      <c r="AP180" s="534"/>
      <c r="AQ180" s="534"/>
      <c r="AR180" s="534"/>
      <c r="AS180" s="534"/>
      <c r="AT180" s="534"/>
      <c r="AU180" s="534"/>
      <c r="AV180" s="534"/>
      <c r="AW180" s="534"/>
      <c r="AX180" s="534"/>
      <c r="AY180" s="534"/>
      <c r="AZ180" s="534"/>
      <c r="BA180" s="534"/>
      <c r="BB180" s="534"/>
      <c r="BC180" s="534"/>
      <c r="BD180" s="534"/>
      <c r="BE180" s="534"/>
      <c r="BF180" s="534"/>
      <c r="BG180" s="534"/>
      <c r="BH180" s="534"/>
      <c r="BI180" s="534"/>
      <c r="BJ180" s="534"/>
      <c r="BK180" s="534"/>
      <c r="BL180" s="534"/>
      <c r="BM180" s="534"/>
      <c r="BN180" s="534"/>
      <c r="BO180" s="534"/>
      <c r="BP180" s="534"/>
      <c r="BQ180" s="535"/>
      <c r="BR180" s="265"/>
      <c r="BS180" s="22"/>
    </row>
    <row r="181" spans="1:71" ht="15.6" hidden="1" customHeight="1">
      <c r="A181" s="22"/>
      <c r="B181" s="22"/>
      <c r="C181" s="260"/>
      <c r="D181" s="278"/>
      <c r="E181" s="278"/>
      <c r="F181" s="278"/>
      <c r="G181" s="278"/>
      <c r="H181" s="278"/>
      <c r="I181" s="278"/>
      <c r="J181" s="278"/>
      <c r="K181" s="278"/>
      <c r="L181" s="278"/>
      <c r="M181" s="278"/>
      <c r="N181" s="278"/>
      <c r="O181" s="278"/>
      <c r="P181" s="278"/>
      <c r="Q181" s="278"/>
      <c r="R181" s="266"/>
      <c r="S181" s="266"/>
      <c r="T181" s="266"/>
      <c r="U181" s="266"/>
      <c r="V181" s="266"/>
      <c r="W181" s="266"/>
      <c r="X181" s="266"/>
      <c r="Y181" s="266"/>
      <c r="Z181" s="266"/>
      <c r="AA181" s="266"/>
      <c r="AB181" s="266"/>
      <c r="AC181" s="266"/>
      <c r="AD181" s="266"/>
      <c r="AE181" s="266"/>
      <c r="AF181" s="266"/>
      <c r="AG181" s="266"/>
      <c r="AH181" s="266"/>
      <c r="AI181" s="266"/>
      <c r="AJ181" s="266"/>
      <c r="AK181" s="277"/>
      <c r="AL181" s="277"/>
      <c r="AM181" s="536"/>
      <c r="AN181" s="537"/>
      <c r="AO181" s="537"/>
      <c r="AP181" s="537"/>
      <c r="AQ181" s="537"/>
      <c r="AR181" s="537"/>
      <c r="AS181" s="537"/>
      <c r="AT181" s="537"/>
      <c r="AU181" s="537"/>
      <c r="AV181" s="537"/>
      <c r="AW181" s="537"/>
      <c r="AX181" s="537"/>
      <c r="AY181" s="537"/>
      <c r="AZ181" s="537"/>
      <c r="BA181" s="537"/>
      <c r="BB181" s="537"/>
      <c r="BC181" s="537"/>
      <c r="BD181" s="537"/>
      <c r="BE181" s="537"/>
      <c r="BF181" s="537"/>
      <c r="BG181" s="537"/>
      <c r="BH181" s="537"/>
      <c r="BI181" s="537"/>
      <c r="BJ181" s="537"/>
      <c r="BK181" s="537"/>
      <c r="BL181" s="537"/>
      <c r="BM181" s="537"/>
      <c r="BN181" s="537"/>
      <c r="BO181" s="537"/>
      <c r="BP181" s="537"/>
      <c r="BQ181" s="538"/>
      <c r="BR181" s="265"/>
      <c r="BS181" s="22"/>
    </row>
    <row r="182" spans="1:71" ht="15.6" hidden="1" customHeight="1">
      <c r="C182" s="260"/>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61"/>
      <c r="BD182" s="267"/>
      <c r="BE182" s="267"/>
      <c r="BF182" s="267"/>
      <c r="BG182" s="267"/>
      <c r="BH182" s="267"/>
      <c r="BI182" s="267"/>
      <c r="BJ182" s="267"/>
      <c r="BK182" s="267"/>
      <c r="BL182" s="267"/>
      <c r="BM182" s="267"/>
      <c r="BN182" s="267"/>
      <c r="BO182" s="267"/>
      <c r="BP182" s="267"/>
      <c r="BQ182" s="267"/>
      <c r="BR182" s="265"/>
    </row>
    <row r="183" spans="1:71" ht="18.600000000000001" hidden="1" customHeight="1">
      <c r="C183" s="260"/>
      <c r="D183" s="290"/>
      <c r="E183" s="278"/>
      <c r="F183" s="278"/>
      <c r="G183" s="278"/>
      <c r="H183" s="278"/>
      <c r="I183" s="278"/>
      <c r="J183" s="278"/>
      <c r="K183" s="278"/>
      <c r="L183" s="278"/>
      <c r="M183" s="278"/>
      <c r="N183" s="248"/>
      <c r="O183" s="248"/>
      <c r="P183" s="248"/>
      <c r="Q183" s="248"/>
      <c r="R183" s="266"/>
      <c r="S183" s="266"/>
      <c r="T183" s="266"/>
      <c r="U183" s="270" t="s">
        <v>41</v>
      </c>
      <c r="V183" s="266"/>
      <c r="W183" s="266"/>
      <c r="X183" s="266"/>
      <c r="Y183" s="266"/>
      <c r="Z183" s="266"/>
      <c r="AA183" s="263"/>
      <c r="AB183" s="271"/>
      <c r="AC183" s="263"/>
      <c r="AD183" s="263"/>
      <c r="AE183" s="263"/>
      <c r="AF183" s="263"/>
      <c r="AG183" s="263"/>
      <c r="AH183" s="263"/>
      <c r="AI183" s="263"/>
      <c r="AJ183" s="263"/>
      <c r="AK183" s="263"/>
      <c r="AL183" s="263"/>
      <c r="AM183" s="270" t="s">
        <v>7</v>
      </c>
      <c r="AN183" s="263"/>
      <c r="AO183" s="263"/>
      <c r="AP183" s="263"/>
      <c r="AQ183" s="263"/>
      <c r="AR183" s="263"/>
      <c r="AS183" s="263"/>
      <c r="AT183" s="263"/>
      <c r="AU183" s="263"/>
      <c r="AV183" s="263"/>
      <c r="AW183" s="263"/>
      <c r="AX183" s="263"/>
      <c r="AY183" s="262"/>
      <c r="AZ183" s="262"/>
      <c r="BA183" s="262"/>
      <c r="BB183" s="262"/>
      <c r="BC183" s="262"/>
      <c r="BD183" s="262"/>
      <c r="BE183" s="262"/>
      <c r="BF183" s="262"/>
      <c r="BG183" s="262"/>
      <c r="BH183" s="262"/>
      <c r="BI183" s="262"/>
      <c r="BJ183" s="262"/>
      <c r="BK183" s="262"/>
      <c r="BL183" s="262"/>
      <c r="BM183" s="262"/>
      <c r="BN183" s="262"/>
      <c r="BO183" s="262"/>
      <c r="BP183" s="262"/>
      <c r="BQ183" s="247"/>
      <c r="BR183" s="265"/>
    </row>
    <row r="184" spans="1:71" ht="15.6" hidden="1" customHeight="1">
      <c r="C184" s="260"/>
      <c r="D184" s="519" t="s">
        <v>6</v>
      </c>
      <c r="E184" s="519"/>
      <c r="F184" s="519"/>
      <c r="G184" s="519"/>
      <c r="H184" s="519"/>
      <c r="I184" s="519"/>
      <c r="J184" s="519"/>
      <c r="K184" s="519"/>
      <c r="L184" s="519"/>
      <c r="M184" s="520"/>
      <c r="N184" s="521" t="str">
        <f>IF(回答表!F18="簡易水道事業",IF(回答表!AD52="●","●",""),"")</f>
        <v/>
      </c>
      <c r="O184" s="522"/>
      <c r="P184" s="522"/>
      <c r="Q184" s="523"/>
      <c r="R184" s="266"/>
      <c r="S184" s="266"/>
      <c r="T184" s="266"/>
      <c r="U184" s="530" t="str">
        <f>IF(回答表!F18="簡易水道事業",IF(回答表!AD52="●",回答表!B421,""),"")</f>
        <v/>
      </c>
      <c r="V184" s="531"/>
      <c r="W184" s="531"/>
      <c r="X184" s="531"/>
      <c r="Y184" s="531"/>
      <c r="Z184" s="531"/>
      <c r="AA184" s="531"/>
      <c r="AB184" s="531"/>
      <c r="AC184" s="531"/>
      <c r="AD184" s="531"/>
      <c r="AE184" s="531"/>
      <c r="AF184" s="531"/>
      <c r="AG184" s="531"/>
      <c r="AH184" s="531"/>
      <c r="AI184" s="531"/>
      <c r="AJ184" s="532"/>
      <c r="AK184" s="283"/>
      <c r="AL184" s="283"/>
      <c r="AM184" s="530" t="str">
        <f>IF(回答表!F18="簡易水道事業",IF(回答表!AD52="●",回答表!B427,""),"")</f>
        <v/>
      </c>
      <c r="AN184" s="531"/>
      <c r="AO184" s="531"/>
      <c r="AP184" s="531"/>
      <c r="AQ184" s="531"/>
      <c r="AR184" s="531"/>
      <c r="AS184" s="531"/>
      <c r="AT184" s="531"/>
      <c r="AU184" s="531"/>
      <c r="AV184" s="531"/>
      <c r="AW184" s="531"/>
      <c r="AX184" s="531"/>
      <c r="AY184" s="531"/>
      <c r="AZ184" s="531"/>
      <c r="BA184" s="531"/>
      <c r="BB184" s="531"/>
      <c r="BC184" s="531"/>
      <c r="BD184" s="531"/>
      <c r="BE184" s="531"/>
      <c r="BF184" s="531"/>
      <c r="BG184" s="531"/>
      <c r="BH184" s="531"/>
      <c r="BI184" s="531"/>
      <c r="BJ184" s="531"/>
      <c r="BK184" s="531"/>
      <c r="BL184" s="531"/>
      <c r="BM184" s="531"/>
      <c r="BN184" s="531"/>
      <c r="BO184" s="531"/>
      <c r="BP184" s="531"/>
      <c r="BQ184" s="532"/>
      <c r="BR184" s="265"/>
    </row>
    <row r="185" spans="1:71" ht="15.6" hidden="1" customHeight="1">
      <c r="C185" s="260"/>
      <c r="D185" s="519"/>
      <c r="E185" s="519"/>
      <c r="F185" s="519"/>
      <c r="G185" s="519"/>
      <c r="H185" s="519"/>
      <c r="I185" s="519"/>
      <c r="J185" s="519"/>
      <c r="K185" s="519"/>
      <c r="L185" s="519"/>
      <c r="M185" s="520"/>
      <c r="N185" s="524"/>
      <c r="O185" s="525"/>
      <c r="P185" s="525"/>
      <c r="Q185" s="526"/>
      <c r="R185" s="266"/>
      <c r="S185" s="266"/>
      <c r="T185" s="266"/>
      <c r="U185" s="533"/>
      <c r="V185" s="534"/>
      <c r="W185" s="534"/>
      <c r="X185" s="534"/>
      <c r="Y185" s="534"/>
      <c r="Z185" s="534"/>
      <c r="AA185" s="534"/>
      <c r="AB185" s="534"/>
      <c r="AC185" s="534"/>
      <c r="AD185" s="534"/>
      <c r="AE185" s="534"/>
      <c r="AF185" s="534"/>
      <c r="AG185" s="534"/>
      <c r="AH185" s="534"/>
      <c r="AI185" s="534"/>
      <c r="AJ185" s="535"/>
      <c r="AK185" s="283"/>
      <c r="AL185" s="283"/>
      <c r="AM185" s="533"/>
      <c r="AN185" s="534"/>
      <c r="AO185" s="534"/>
      <c r="AP185" s="534"/>
      <c r="AQ185" s="534"/>
      <c r="AR185" s="534"/>
      <c r="AS185" s="534"/>
      <c r="AT185" s="534"/>
      <c r="AU185" s="534"/>
      <c r="AV185" s="534"/>
      <c r="AW185" s="534"/>
      <c r="AX185" s="534"/>
      <c r="AY185" s="534"/>
      <c r="AZ185" s="534"/>
      <c r="BA185" s="534"/>
      <c r="BB185" s="534"/>
      <c r="BC185" s="534"/>
      <c r="BD185" s="534"/>
      <c r="BE185" s="534"/>
      <c r="BF185" s="534"/>
      <c r="BG185" s="534"/>
      <c r="BH185" s="534"/>
      <c r="BI185" s="534"/>
      <c r="BJ185" s="534"/>
      <c r="BK185" s="534"/>
      <c r="BL185" s="534"/>
      <c r="BM185" s="534"/>
      <c r="BN185" s="534"/>
      <c r="BO185" s="534"/>
      <c r="BP185" s="534"/>
      <c r="BQ185" s="535"/>
      <c r="BR185" s="265"/>
    </row>
    <row r="186" spans="1:71" ht="15.6" hidden="1" customHeight="1">
      <c r="C186" s="260"/>
      <c r="D186" s="519"/>
      <c r="E186" s="519"/>
      <c r="F186" s="519"/>
      <c r="G186" s="519"/>
      <c r="H186" s="519"/>
      <c r="I186" s="519"/>
      <c r="J186" s="519"/>
      <c r="K186" s="519"/>
      <c r="L186" s="519"/>
      <c r="M186" s="520"/>
      <c r="N186" s="524"/>
      <c r="O186" s="525"/>
      <c r="P186" s="525"/>
      <c r="Q186" s="526"/>
      <c r="R186" s="266"/>
      <c r="S186" s="266"/>
      <c r="T186" s="266"/>
      <c r="U186" s="533"/>
      <c r="V186" s="534"/>
      <c r="W186" s="534"/>
      <c r="X186" s="534"/>
      <c r="Y186" s="534"/>
      <c r="Z186" s="534"/>
      <c r="AA186" s="534"/>
      <c r="AB186" s="534"/>
      <c r="AC186" s="534"/>
      <c r="AD186" s="534"/>
      <c r="AE186" s="534"/>
      <c r="AF186" s="534"/>
      <c r="AG186" s="534"/>
      <c r="AH186" s="534"/>
      <c r="AI186" s="534"/>
      <c r="AJ186" s="535"/>
      <c r="AK186" s="283"/>
      <c r="AL186" s="283"/>
      <c r="AM186" s="533"/>
      <c r="AN186" s="534"/>
      <c r="AO186" s="534"/>
      <c r="AP186" s="534"/>
      <c r="AQ186" s="534"/>
      <c r="AR186" s="534"/>
      <c r="AS186" s="534"/>
      <c r="AT186" s="534"/>
      <c r="AU186" s="534"/>
      <c r="AV186" s="534"/>
      <c r="AW186" s="534"/>
      <c r="AX186" s="534"/>
      <c r="AY186" s="534"/>
      <c r="AZ186" s="534"/>
      <c r="BA186" s="534"/>
      <c r="BB186" s="534"/>
      <c r="BC186" s="534"/>
      <c r="BD186" s="534"/>
      <c r="BE186" s="534"/>
      <c r="BF186" s="534"/>
      <c r="BG186" s="534"/>
      <c r="BH186" s="534"/>
      <c r="BI186" s="534"/>
      <c r="BJ186" s="534"/>
      <c r="BK186" s="534"/>
      <c r="BL186" s="534"/>
      <c r="BM186" s="534"/>
      <c r="BN186" s="534"/>
      <c r="BO186" s="534"/>
      <c r="BP186" s="534"/>
      <c r="BQ186" s="535"/>
      <c r="BR186" s="265"/>
    </row>
    <row r="187" spans="1:71" ht="15.6" hidden="1" customHeight="1">
      <c r="C187" s="260"/>
      <c r="D187" s="519"/>
      <c r="E187" s="519"/>
      <c r="F187" s="519"/>
      <c r="G187" s="519"/>
      <c r="H187" s="519"/>
      <c r="I187" s="519"/>
      <c r="J187" s="519"/>
      <c r="K187" s="519"/>
      <c r="L187" s="519"/>
      <c r="M187" s="520"/>
      <c r="N187" s="527"/>
      <c r="O187" s="528"/>
      <c r="P187" s="528"/>
      <c r="Q187" s="529"/>
      <c r="R187" s="266"/>
      <c r="S187" s="266"/>
      <c r="T187" s="266"/>
      <c r="U187" s="536"/>
      <c r="V187" s="537"/>
      <c r="W187" s="537"/>
      <c r="X187" s="537"/>
      <c r="Y187" s="537"/>
      <c r="Z187" s="537"/>
      <c r="AA187" s="537"/>
      <c r="AB187" s="537"/>
      <c r="AC187" s="537"/>
      <c r="AD187" s="537"/>
      <c r="AE187" s="537"/>
      <c r="AF187" s="537"/>
      <c r="AG187" s="537"/>
      <c r="AH187" s="537"/>
      <c r="AI187" s="537"/>
      <c r="AJ187" s="538"/>
      <c r="AK187" s="283"/>
      <c r="AL187" s="283"/>
      <c r="AM187" s="536"/>
      <c r="AN187" s="537"/>
      <c r="AO187" s="537"/>
      <c r="AP187" s="537"/>
      <c r="AQ187" s="537"/>
      <c r="AR187" s="537"/>
      <c r="AS187" s="537"/>
      <c r="AT187" s="537"/>
      <c r="AU187" s="537"/>
      <c r="AV187" s="537"/>
      <c r="AW187" s="537"/>
      <c r="AX187" s="537"/>
      <c r="AY187" s="537"/>
      <c r="AZ187" s="537"/>
      <c r="BA187" s="537"/>
      <c r="BB187" s="537"/>
      <c r="BC187" s="537"/>
      <c r="BD187" s="537"/>
      <c r="BE187" s="537"/>
      <c r="BF187" s="537"/>
      <c r="BG187" s="537"/>
      <c r="BH187" s="537"/>
      <c r="BI187" s="537"/>
      <c r="BJ187" s="537"/>
      <c r="BK187" s="537"/>
      <c r="BL187" s="537"/>
      <c r="BM187" s="537"/>
      <c r="BN187" s="537"/>
      <c r="BO187" s="537"/>
      <c r="BP187" s="537"/>
      <c r="BQ187" s="538"/>
      <c r="BR187" s="265"/>
    </row>
    <row r="188" spans="1:71" ht="15.6" hidden="1" customHeight="1">
      <c r="C188" s="284"/>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6"/>
    </row>
    <row r="189" spans="1:71" ht="15.6" hidden="1" customHeight="1">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row>
    <row r="190" spans="1:71" ht="15.6" hidden="1" customHeight="1">
      <c r="C190" s="254"/>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563"/>
      <c r="AS190" s="563"/>
      <c r="AT190" s="563"/>
      <c r="AU190" s="563"/>
      <c r="AV190" s="563"/>
      <c r="AW190" s="563"/>
      <c r="AX190" s="563"/>
      <c r="AY190" s="563"/>
      <c r="AZ190" s="563"/>
      <c r="BA190" s="563"/>
      <c r="BB190" s="563"/>
      <c r="BC190" s="256"/>
      <c r="BD190" s="257"/>
      <c r="BE190" s="257"/>
      <c r="BF190" s="257"/>
      <c r="BG190" s="257"/>
      <c r="BH190" s="257"/>
      <c r="BI190" s="257"/>
      <c r="BJ190" s="257"/>
      <c r="BK190" s="257"/>
      <c r="BL190" s="257"/>
      <c r="BM190" s="257"/>
      <c r="BN190" s="257"/>
      <c r="BO190" s="257"/>
      <c r="BP190" s="257"/>
      <c r="BQ190" s="257"/>
      <c r="BR190" s="258"/>
    </row>
    <row r="191" spans="1:71" ht="15.6" hidden="1" customHeight="1">
      <c r="C191" s="260"/>
      <c r="D191" s="266"/>
      <c r="E191" s="266"/>
      <c r="F191" s="266"/>
      <c r="G191" s="266"/>
      <c r="H191" s="266"/>
      <c r="I191" s="266"/>
      <c r="J191" s="266"/>
      <c r="K191" s="266"/>
      <c r="L191" s="266"/>
      <c r="M191" s="266"/>
      <c r="N191" s="266"/>
      <c r="O191" s="266"/>
      <c r="P191" s="266"/>
      <c r="Q191" s="266"/>
      <c r="R191" s="266"/>
      <c r="S191" s="266"/>
      <c r="T191" s="266"/>
      <c r="U191" s="266"/>
      <c r="V191" s="266"/>
      <c r="W191" s="266"/>
      <c r="X191" s="247"/>
      <c r="Y191" s="247"/>
      <c r="Z191" s="247"/>
      <c r="AA191" s="262"/>
      <c r="AB191" s="267"/>
      <c r="AC191" s="267"/>
      <c r="AD191" s="267"/>
      <c r="AE191" s="267"/>
      <c r="AF191" s="267"/>
      <c r="AG191" s="267"/>
      <c r="AH191" s="267"/>
      <c r="AI191" s="267"/>
      <c r="AJ191" s="267"/>
      <c r="AK191" s="267"/>
      <c r="AL191" s="267"/>
      <c r="AM191" s="267"/>
      <c r="AN191" s="264"/>
      <c r="AO191" s="267"/>
      <c r="AP191" s="268"/>
      <c r="AQ191" s="268"/>
      <c r="AR191" s="564"/>
      <c r="AS191" s="564"/>
      <c r="AT191" s="564"/>
      <c r="AU191" s="564"/>
      <c r="AV191" s="564"/>
      <c r="AW191" s="564"/>
      <c r="AX191" s="564"/>
      <c r="AY191" s="564"/>
      <c r="AZ191" s="564"/>
      <c r="BA191" s="564"/>
      <c r="BB191" s="564"/>
      <c r="BC191" s="261"/>
      <c r="BD191" s="262"/>
      <c r="BE191" s="262"/>
      <c r="BF191" s="262"/>
      <c r="BG191" s="262"/>
      <c r="BH191" s="262"/>
      <c r="BI191" s="262"/>
      <c r="BJ191" s="262"/>
      <c r="BK191" s="262"/>
      <c r="BL191" s="262"/>
      <c r="BM191" s="262"/>
      <c r="BN191" s="263"/>
      <c r="BO191" s="263"/>
      <c r="BP191" s="263"/>
      <c r="BQ191" s="264"/>
      <c r="BR191" s="265"/>
    </row>
    <row r="192" spans="1:71" ht="15.6" hidden="1" customHeight="1">
      <c r="C192" s="260"/>
      <c r="D192" s="503" t="s">
        <v>20</v>
      </c>
      <c r="E192" s="504"/>
      <c r="F192" s="504"/>
      <c r="G192" s="504"/>
      <c r="H192" s="504"/>
      <c r="I192" s="504"/>
      <c r="J192" s="504"/>
      <c r="K192" s="504"/>
      <c r="L192" s="504"/>
      <c r="M192" s="504"/>
      <c r="N192" s="504"/>
      <c r="O192" s="504"/>
      <c r="P192" s="504"/>
      <c r="Q192" s="505"/>
      <c r="R192" s="606" t="s">
        <v>43</v>
      </c>
      <c r="S192" s="607"/>
      <c r="T192" s="607"/>
      <c r="U192" s="607"/>
      <c r="V192" s="607"/>
      <c r="W192" s="607"/>
      <c r="X192" s="607"/>
      <c r="Y192" s="607"/>
      <c r="Z192" s="607"/>
      <c r="AA192" s="607"/>
      <c r="AB192" s="607"/>
      <c r="AC192" s="607"/>
      <c r="AD192" s="607"/>
      <c r="AE192" s="607"/>
      <c r="AF192" s="607"/>
      <c r="AG192" s="607"/>
      <c r="AH192" s="607"/>
      <c r="AI192" s="607"/>
      <c r="AJ192" s="607"/>
      <c r="AK192" s="607"/>
      <c r="AL192" s="607"/>
      <c r="AM192" s="607"/>
      <c r="AN192" s="607"/>
      <c r="AO192" s="607"/>
      <c r="AP192" s="607"/>
      <c r="AQ192" s="607"/>
      <c r="AR192" s="607"/>
      <c r="AS192" s="607"/>
      <c r="AT192" s="607"/>
      <c r="AU192" s="607"/>
      <c r="AV192" s="607"/>
      <c r="AW192" s="607"/>
      <c r="AX192" s="607"/>
      <c r="AY192" s="607"/>
      <c r="AZ192" s="607"/>
      <c r="BA192" s="607"/>
      <c r="BB192" s="608"/>
      <c r="BC192" s="261"/>
      <c r="BD192" s="262"/>
      <c r="BE192" s="262"/>
      <c r="BF192" s="262"/>
      <c r="BG192" s="262"/>
      <c r="BH192" s="262"/>
      <c r="BI192" s="262"/>
      <c r="BJ192" s="262"/>
      <c r="BK192" s="262"/>
      <c r="BL192" s="262"/>
      <c r="BM192" s="262"/>
      <c r="BN192" s="263"/>
      <c r="BO192" s="263"/>
      <c r="BP192" s="263"/>
      <c r="BQ192" s="264"/>
      <c r="BR192" s="265"/>
    </row>
    <row r="193" spans="3:92" ht="15.6" hidden="1" customHeight="1">
      <c r="C193" s="260"/>
      <c r="D193" s="506"/>
      <c r="E193" s="507"/>
      <c r="F193" s="507"/>
      <c r="G193" s="507"/>
      <c r="H193" s="507"/>
      <c r="I193" s="507"/>
      <c r="J193" s="507"/>
      <c r="K193" s="507"/>
      <c r="L193" s="507"/>
      <c r="M193" s="507"/>
      <c r="N193" s="507"/>
      <c r="O193" s="507"/>
      <c r="P193" s="507"/>
      <c r="Q193" s="508"/>
      <c r="R193" s="612"/>
      <c r="S193" s="613"/>
      <c r="T193" s="613"/>
      <c r="U193" s="613"/>
      <c r="V193" s="613"/>
      <c r="W193" s="613"/>
      <c r="X193" s="613"/>
      <c r="Y193" s="613"/>
      <c r="Z193" s="613"/>
      <c r="AA193" s="613"/>
      <c r="AB193" s="613"/>
      <c r="AC193" s="613"/>
      <c r="AD193" s="613"/>
      <c r="AE193" s="613"/>
      <c r="AF193" s="613"/>
      <c r="AG193" s="613"/>
      <c r="AH193" s="613"/>
      <c r="AI193" s="613"/>
      <c r="AJ193" s="613"/>
      <c r="AK193" s="613"/>
      <c r="AL193" s="613"/>
      <c r="AM193" s="613"/>
      <c r="AN193" s="613"/>
      <c r="AO193" s="613"/>
      <c r="AP193" s="613"/>
      <c r="AQ193" s="613"/>
      <c r="AR193" s="613"/>
      <c r="AS193" s="613"/>
      <c r="AT193" s="613"/>
      <c r="AU193" s="613"/>
      <c r="AV193" s="613"/>
      <c r="AW193" s="613"/>
      <c r="AX193" s="613"/>
      <c r="AY193" s="613"/>
      <c r="AZ193" s="613"/>
      <c r="BA193" s="613"/>
      <c r="BB193" s="614"/>
      <c r="BC193" s="261"/>
      <c r="BD193" s="262"/>
      <c r="BE193" s="262"/>
      <c r="BF193" s="262"/>
      <c r="BG193" s="262"/>
      <c r="BH193" s="262"/>
      <c r="BI193" s="262"/>
      <c r="BJ193" s="262"/>
      <c r="BK193" s="262"/>
      <c r="BL193" s="262"/>
      <c r="BM193" s="262"/>
      <c r="BN193" s="263"/>
      <c r="BO193" s="263"/>
      <c r="BP193" s="263"/>
      <c r="BQ193" s="264"/>
      <c r="BR193" s="265"/>
    </row>
    <row r="194" spans="3:92" ht="15.6" hidden="1" customHeight="1">
      <c r="C194" s="260"/>
      <c r="D194" s="266"/>
      <c r="E194" s="266"/>
      <c r="F194" s="266"/>
      <c r="G194" s="266"/>
      <c r="H194" s="266"/>
      <c r="I194" s="266"/>
      <c r="J194" s="266"/>
      <c r="K194" s="266"/>
      <c r="L194" s="266"/>
      <c r="M194" s="266"/>
      <c r="N194" s="266"/>
      <c r="O194" s="266"/>
      <c r="P194" s="266"/>
      <c r="Q194" s="266"/>
      <c r="R194" s="266"/>
      <c r="S194" s="266"/>
      <c r="T194" s="266"/>
      <c r="U194" s="266"/>
      <c r="V194" s="266"/>
      <c r="W194" s="266"/>
      <c r="X194" s="247"/>
      <c r="Y194" s="247"/>
      <c r="Z194" s="247"/>
      <c r="AA194" s="262"/>
      <c r="AB194" s="267"/>
      <c r="AC194" s="267"/>
      <c r="AD194" s="267"/>
      <c r="AE194" s="267"/>
      <c r="AF194" s="267"/>
      <c r="AG194" s="267"/>
      <c r="AH194" s="267"/>
      <c r="AI194" s="267"/>
      <c r="AJ194" s="267"/>
      <c r="AK194" s="267"/>
      <c r="AL194" s="267"/>
      <c r="AM194" s="267"/>
      <c r="AN194" s="264"/>
      <c r="AO194" s="267"/>
      <c r="AP194" s="268"/>
      <c r="AQ194" s="268"/>
      <c r="AR194" s="269"/>
      <c r="AS194" s="269"/>
      <c r="AT194" s="269"/>
      <c r="AU194" s="269"/>
      <c r="AV194" s="269"/>
      <c r="AW194" s="269"/>
      <c r="AX194" s="269"/>
      <c r="AY194" s="269"/>
      <c r="AZ194" s="269"/>
      <c r="BA194" s="269"/>
      <c r="BB194" s="269"/>
      <c r="BC194" s="261"/>
      <c r="BD194" s="262"/>
      <c r="BE194" s="262"/>
      <c r="BF194" s="262"/>
      <c r="BG194" s="262"/>
      <c r="BH194" s="262"/>
      <c r="BI194" s="262"/>
      <c r="BJ194" s="262"/>
      <c r="BK194" s="262"/>
      <c r="BL194" s="262"/>
      <c r="BM194" s="262"/>
      <c r="BN194" s="263"/>
      <c r="BO194" s="263"/>
      <c r="BP194" s="263"/>
      <c r="BQ194" s="264"/>
      <c r="BR194" s="265"/>
    </row>
    <row r="195" spans="3:92" ht="18.75" hidden="1">
      <c r="C195" s="260"/>
      <c r="D195" s="266"/>
      <c r="E195" s="266"/>
      <c r="F195" s="266"/>
      <c r="G195" s="266"/>
      <c r="H195" s="266"/>
      <c r="I195" s="266"/>
      <c r="J195" s="266"/>
      <c r="K195" s="266"/>
      <c r="L195" s="266"/>
      <c r="M195" s="266"/>
      <c r="N195" s="266"/>
      <c r="O195" s="266"/>
      <c r="P195" s="266"/>
      <c r="Q195" s="266"/>
      <c r="R195" s="266"/>
      <c r="S195" s="266"/>
      <c r="T195" s="266"/>
      <c r="U195" s="270" t="s">
        <v>37</v>
      </c>
      <c r="V195" s="272"/>
      <c r="W195" s="271"/>
      <c r="X195" s="273"/>
      <c r="Y195" s="273"/>
      <c r="Z195" s="274"/>
      <c r="AA195" s="274"/>
      <c r="AB195" s="274"/>
      <c r="AC195" s="275"/>
      <c r="AD195" s="275"/>
      <c r="AE195" s="275"/>
      <c r="AF195" s="275"/>
      <c r="AG195" s="275"/>
      <c r="AH195" s="275"/>
      <c r="AI195" s="275"/>
      <c r="AJ195" s="275"/>
      <c r="AK195" s="271"/>
      <c r="AL195" s="271"/>
      <c r="AM195" s="270" t="s">
        <v>41</v>
      </c>
      <c r="AN195" s="266"/>
      <c r="AO195" s="266"/>
      <c r="AP195" s="266"/>
      <c r="AQ195" s="266"/>
      <c r="AR195" s="266"/>
      <c r="AS195" s="263"/>
      <c r="AT195" s="271"/>
      <c r="AU195" s="271"/>
      <c r="AV195" s="271"/>
      <c r="AW195" s="271"/>
      <c r="AX195" s="271"/>
      <c r="AY195" s="271"/>
      <c r="AZ195" s="271"/>
      <c r="BA195" s="271"/>
      <c r="BB195" s="271"/>
      <c r="BC195" s="275"/>
      <c r="BD195" s="263"/>
      <c r="BE195" s="263"/>
      <c r="BF195" s="276" t="s">
        <v>22</v>
      </c>
      <c r="BG195" s="287"/>
      <c r="BH195" s="287"/>
      <c r="BI195" s="287"/>
      <c r="BJ195" s="287"/>
      <c r="BK195" s="287"/>
      <c r="BL195" s="287"/>
      <c r="BM195" s="263"/>
      <c r="BN195" s="263"/>
      <c r="BO195" s="263"/>
      <c r="BP195" s="263"/>
      <c r="BQ195" s="264"/>
      <c r="BR195" s="265"/>
    </row>
    <row r="196" spans="3:92" ht="19.350000000000001" hidden="1" customHeight="1">
      <c r="C196" s="260"/>
      <c r="D196" s="519" t="s">
        <v>23</v>
      </c>
      <c r="E196" s="519"/>
      <c r="F196" s="519"/>
      <c r="G196" s="519"/>
      <c r="H196" s="519"/>
      <c r="I196" s="519"/>
      <c r="J196" s="519"/>
      <c r="K196" s="519"/>
      <c r="L196" s="519"/>
      <c r="M196" s="519"/>
      <c r="N196" s="521" t="str">
        <f>IF(回答表!F18="下水道事業",IF(回答表!X52="●","●",""),"")</f>
        <v/>
      </c>
      <c r="O196" s="522"/>
      <c r="P196" s="522"/>
      <c r="Q196" s="523"/>
      <c r="R196" s="266"/>
      <c r="S196" s="266"/>
      <c r="T196" s="266"/>
      <c r="U196" s="539" t="s">
        <v>6384</v>
      </c>
      <c r="V196" s="540"/>
      <c r="W196" s="540"/>
      <c r="X196" s="540"/>
      <c r="Y196" s="540"/>
      <c r="Z196" s="540"/>
      <c r="AA196" s="540"/>
      <c r="AB196" s="540"/>
      <c r="AC196" s="260"/>
      <c r="AD196" s="247"/>
      <c r="AE196" s="247"/>
      <c r="AF196" s="247"/>
      <c r="AG196" s="247"/>
      <c r="AH196" s="247"/>
      <c r="AI196" s="247"/>
      <c r="AJ196" s="247"/>
      <c r="AK196" s="277"/>
      <c r="AL196" s="247"/>
      <c r="AM196" s="530" t="str">
        <f>IF(回答表!F18="下水道事業",IF(回答表!X52="●",回答表!B282,IF(回答表!AA52="●",回答表!B352,"")),"")</f>
        <v/>
      </c>
      <c r="AN196" s="531"/>
      <c r="AO196" s="531"/>
      <c r="AP196" s="531"/>
      <c r="AQ196" s="531"/>
      <c r="AR196" s="531"/>
      <c r="AS196" s="531"/>
      <c r="AT196" s="531"/>
      <c r="AU196" s="531"/>
      <c r="AV196" s="531"/>
      <c r="AW196" s="531"/>
      <c r="AX196" s="531"/>
      <c r="AY196" s="531"/>
      <c r="AZ196" s="531"/>
      <c r="BA196" s="531"/>
      <c r="BB196" s="531"/>
      <c r="BC196" s="532"/>
      <c r="BD196" s="262"/>
      <c r="BE196" s="262"/>
      <c r="BF196" s="516" t="str">
        <f>IF(回答表!F18="下水道事業",IF(回答表!X52="●",回答表!B330,IF(回答表!AA52="●",回答表!B399,"")),"")</f>
        <v/>
      </c>
      <c r="BG196" s="517"/>
      <c r="BH196" s="517"/>
      <c r="BI196" s="517"/>
      <c r="BJ196" s="516"/>
      <c r="BK196" s="517"/>
      <c r="BL196" s="517"/>
      <c r="BM196" s="517"/>
      <c r="BN196" s="516"/>
      <c r="BO196" s="517"/>
      <c r="BP196" s="517"/>
      <c r="BQ196" s="518"/>
      <c r="BR196" s="265"/>
    </row>
    <row r="197" spans="3:92" ht="19.350000000000001" hidden="1" customHeight="1">
      <c r="C197" s="260"/>
      <c r="D197" s="519"/>
      <c r="E197" s="519"/>
      <c r="F197" s="519"/>
      <c r="G197" s="519"/>
      <c r="H197" s="519"/>
      <c r="I197" s="519"/>
      <c r="J197" s="519"/>
      <c r="K197" s="519"/>
      <c r="L197" s="519"/>
      <c r="M197" s="519"/>
      <c r="N197" s="524"/>
      <c r="O197" s="525"/>
      <c r="P197" s="525"/>
      <c r="Q197" s="526"/>
      <c r="R197" s="266"/>
      <c r="S197" s="266"/>
      <c r="T197" s="266"/>
      <c r="U197" s="541"/>
      <c r="V197" s="542"/>
      <c r="W197" s="542"/>
      <c r="X197" s="542"/>
      <c r="Y197" s="542"/>
      <c r="Z197" s="542"/>
      <c r="AA197" s="542"/>
      <c r="AB197" s="542"/>
      <c r="AC197" s="260"/>
      <c r="AD197" s="247"/>
      <c r="AE197" s="247"/>
      <c r="AF197" s="247"/>
      <c r="AG197" s="247"/>
      <c r="AH197" s="247"/>
      <c r="AI197" s="247"/>
      <c r="AJ197" s="247"/>
      <c r="AK197" s="277"/>
      <c r="AL197" s="247"/>
      <c r="AM197" s="533"/>
      <c r="AN197" s="534"/>
      <c r="AO197" s="534"/>
      <c r="AP197" s="534"/>
      <c r="AQ197" s="534"/>
      <c r="AR197" s="534"/>
      <c r="AS197" s="534"/>
      <c r="AT197" s="534"/>
      <c r="AU197" s="534"/>
      <c r="AV197" s="534"/>
      <c r="AW197" s="534"/>
      <c r="AX197" s="534"/>
      <c r="AY197" s="534"/>
      <c r="AZ197" s="534"/>
      <c r="BA197" s="534"/>
      <c r="BB197" s="534"/>
      <c r="BC197" s="535"/>
      <c r="BD197" s="262"/>
      <c r="BE197" s="262"/>
      <c r="BF197" s="509"/>
      <c r="BG197" s="510"/>
      <c r="BH197" s="510"/>
      <c r="BI197" s="510"/>
      <c r="BJ197" s="509"/>
      <c r="BK197" s="510"/>
      <c r="BL197" s="510"/>
      <c r="BM197" s="510"/>
      <c r="BN197" s="509"/>
      <c r="BO197" s="510"/>
      <c r="BP197" s="510"/>
      <c r="BQ197" s="511"/>
      <c r="BR197" s="265"/>
    </row>
    <row r="198" spans="3:92" ht="15.6" hidden="1" customHeight="1">
      <c r="C198" s="260"/>
      <c r="D198" s="519"/>
      <c r="E198" s="519"/>
      <c r="F198" s="519"/>
      <c r="G198" s="519"/>
      <c r="H198" s="519"/>
      <c r="I198" s="519"/>
      <c r="J198" s="519"/>
      <c r="K198" s="519"/>
      <c r="L198" s="519"/>
      <c r="M198" s="519"/>
      <c r="N198" s="524"/>
      <c r="O198" s="525"/>
      <c r="P198" s="525"/>
      <c r="Q198" s="526"/>
      <c r="R198" s="266"/>
      <c r="S198" s="266"/>
      <c r="T198" s="266"/>
      <c r="U198" s="553" t="str">
        <f>IF(回答表!F18="下水道事業",IF(回答表!X52="●",回答表!N311,IF(回答表!AA52="●",回答表!N381,"")),"")</f>
        <v/>
      </c>
      <c r="V198" s="554"/>
      <c r="W198" s="554"/>
      <c r="X198" s="554"/>
      <c r="Y198" s="554"/>
      <c r="Z198" s="554"/>
      <c r="AA198" s="554"/>
      <c r="AB198" s="555"/>
      <c r="AC198" s="247"/>
      <c r="AD198" s="247"/>
      <c r="AE198" s="247"/>
      <c r="AF198" s="247"/>
      <c r="AG198" s="247"/>
      <c r="AH198" s="247"/>
      <c r="AI198" s="247"/>
      <c r="AJ198" s="247"/>
      <c r="AK198" s="277"/>
      <c r="AL198" s="247"/>
      <c r="AM198" s="533"/>
      <c r="AN198" s="534"/>
      <c r="AO198" s="534"/>
      <c r="AP198" s="534"/>
      <c r="AQ198" s="534"/>
      <c r="AR198" s="534"/>
      <c r="AS198" s="534"/>
      <c r="AT198" s="534"/>
      <c r="AU198" s="534"/>
      <c r="AV198" s="534"/>
      <c r="AW198" s="534"/>
      <c r="AX198" s="534"/>
      <c r="AY198" s="534"/>
      <c r="AZ198" s="534"/>
      <c r="BA198" s="534"/>
      <c r="BB198" s="534"/>
      <c r="BC198" s="535"/>
      <c r="BD198" s="262"/>
      <c r="BE198" s="262"/>
      <c r="BF198" s="509"/>
      <c r="BG198" s="510"/>
      <c r="BH198" s="510"/>
      <c r="BI198" s="510"/>
      <c r="BJ198" s="509"/>
      <c r="BK198" s="510"/>
      <c r="BL198" s="510"/>
      <c r="BM198" s="510"/>
      <c r="BN198" s="509"/>
      <c r="BO198" s="510"/>
      <c r="BP198" s="510"/>
      <c r="BQ198" s="511"/>
      <c r="BR198" s="265"/>
    </row>
    <row r="199" spans="3:92" ht="15.6" hidden="1" customHeight="1">
      <c r="C199" s="260"/>
      <c r="D199" s="519"/>
      <c r="E199" s="519"/>
      <c r="F199" s="519"/>
      <c r="G199" s="519"/>
      <c r="H199" s="519"/>
      <c r="I199" s="519"/>
      <c r="J199" s="519"/>
      <c r="K199" s="519"/>
      <c r="L199" s="519"/>
      <c r="M199" s="519"/>
      <c r="N199" s="527"/>
      <c r="O199" s="528"/>
      <c r="P199" s="528"/>
      <c r="Q199" s="529"/>
      <c r="R199" s="266"/>
      <c r="S199" s="266"/>
      <c r="T199" s="266"/>
      <c r="U199" s="556"/>
      <c r="V199" s="557"/>
      <c r="W199" s="557"/>
      <c r="X199" s="557"/>
      <c r="Y199" s="557"/>
      <c r="Z199" s="557"/>
      <c r="AA199" s="557"/>
      <c r="AB199" s="558"/>
      <c r="AC199" s="262"/>
      <c r="AD199" s="262"/>
      <c r="AE199" s="262"/>
      <c r="AF199" s="262"/>
      <c r="AG199" s="262"/>
      <c r="AH199" s="262"/>
      <c r="AI199" s="262"/>
      <c r="AJ199" s="263"/>
      <c r="AK199" s="277"/>
      <c r="AL199" s="247"/>
      <c r="AM199" s="533"/>
      <c r="AN199" s="534"/>
      <c r="AO199" s="534"/>
      <c r="AP199" s="534"/>
      <c r="AQ199" s="534"/>
      <c r="AR199" s="534"/>
      <c r="AS199" s="534"/>
      <c r="AT199" s="534"/>
      <c r="AU199" s="534"/>
      <c r="AV199" s="534"/>
      <c r="AW199" s="534"/>
      <c r="AX199" s="534"/>
      <c r="AY199" s="534"/>
      <c r="AZ199" s="534"/>
      <c r="BA199" s="534"/>
      <c r="BB199" s="534"/>
      <c r="BC199" s="535"/>
      <c r="BD199" s="262"/>
      <c r="BE199" s="262"/>
      <c r="BF199" s="509" t="str">
        <f>IF(回答表!F18="下水道事業",IF(回答表!X52="●",回答表!E330,IF(回答表!AA52="●",回答表!E399,"")),"")</f>
        <v/>
      </c>
      <c r="BG199" s="510"/>
      <c r="BH199" s="510"/>
      <c r="BI199" s="510"/>
      <c r="BJ199" s="509" t="str">
        <f>IF(回答表!F18="下水道事業",IF(回答表!X52="●",回答表!E331,IF(回答表!AA52="●",回答表!E400,"")),"")</f>
        <v/>
      </c>
      <c r="BK199" s="510"/>
      <c r="BL199" s="510"/>
      <c r="BM199" s="510"/>
      <c r="BN199" s="509" t="str">
        <f>IF(回答表!F18="下水道事業",IF(回答表!X52="●",回答表!E332,IF(回答表!AA52="●",回答表!E401,"")),"")</f>
        <v/>
      </c>
      <c r="BO199" s="510"/>
      <c r="BP199" s="510"/>
      <c r="BQ199" s="511"/>
      <c r="BR199" s="265"/>
      <c r="BX199" s="726" t="str">
        <f>IF(回答表!AQ21="下水道事業",IF(回答表!BI54="○",回答表!AM285,IF(回答表!BL54="○",回答表!AM355,"")),"")</f>
        <v/>
      </c>
      <c r="BY199" s="726"/>
      <c r="BZ199" s="726"/>
      <c r="CA199" s="726"/>
      <c r="CB199" s="726"/>
      <c r="CC199" s="726"/>
      <c r="CD199" s="726"/>
      <c r="CE199" s="726"/>
      <c r="CF199" s="726"/>
      <c r="CG199" s="726"/>
      <c r="CH199" s="726"/>
      <c r="CI199" s="726"/>
      <c r="CJ199" s="726"/>
      <c r="CK199" s="726"/>
      <c r="CL199" s="726"/>
      <c r="CM199" s="726"/>
      <c r="CN199" s="726"/>
    </row>
    <row r="200" spans="3:92" ht="15.6" hidden="1" customHeight="1">
      <c r="C200" s="260"/>
      <c r="D200" s="278"/>
      <c r="E200" s="278"/>
      <c r="F200" s="278"/>
      <c r="G200" s="278"/>
      <c r="H200" s="278"/>
      <c r="I200" s="278"/>
      <c r="J200" s="278"/>
      <c r="K200" s="278"/>
      <c r="L200" s="278"/>
      <c r="M200" s="278"/>
      <c r="N200" s="279"/>
      <c r="O200" s="279"/>
      <c r="P200" s="279"/>
      <c r="Q200" s="279"/>
      <c r="R200" s="280"/>
      <c r="S200" s="280"/>
      <c r="T200" s="280"/>
      <c r="U200" s="559"/>
      <c r="V200" s="560"/>
      <c r="W200" s="560"/>
      <c r="X200" s="560"/>
      <c r="Y200" s="560"/>
      <c r="Z200" s="560"/>
      <c r="AA200" s="560"/>
      <c r="AB200" s="561"/>
      <c r="AC200" s="262"/>
      <c r="AD200" s="262"/>
      <c r="AE200" s="262"/>
      <c r="AF200" s="262"/>
      <c r="AG200" s="262"/>
      <c r="AH200" s="262"/>
      <c r="AI200" s="262"/>
      <c r="AJ200" s="263"/>
      <c r="AK200" s="277"/>
      <c r="AL200" s="262"/>
      <c r="AM200" s="533"/>
      <c r="AN200" s="534"/>
      <c r="AO200" s="534"/>
      <c r="AP200" s="534"/>
      <c r="AQ200" s="534"/>
      <c r="AR200" s="534"/>
      <c r="AS200" s="534"/>
      <c r="AT200" s="534"/>
      <c r="AU200" s="534"/>
      <c r="AV200" s="534"/>
      <c r="AW200" s="534"/>
      <c r="AX200" s="534"/>
      <c r="AY200" s="534"/>
      <c r="AZ200" s="534"/>
      <c r="BA200" s="534"/>
      <c r="BB200" s="534"/>
      <c r="BC200" s="535"/>
      <c r="BD200" s="267"/>
      <c r="BE200" s="267"/>
      <c r="BF200" s="509"/>
      <c r="BG200" s="510"/>
      <c r="BH200" s="510"/>
      <c r="BI200" s="510"/>
      <c r="BJ200" s="509"/>
      <c r="BK200" s="510"/>
      <c r="BL200" s="510"/>
      <c r="BM200" s="510"/>
      <c r="BN200" s="509"/>
      <c r="BO200" s="510"/>
      <c r="BP200" s="510"/>
      <c r="BQ200" s="511"/>
      <c r="BR200" s="265"/>
      <c r="BX200" s="726"/>
      <c r="BY200" s="726"/>
      <c r="BZ200" s="726"/>
      <c r="CA200" s="726"/>
      <c r="CB200" s="726"/>
      <c r="CC200" s="726"/>
      <c r="CD200" s="726"/>
      <c r="CE200" s="726"/>
      <c r="CF200" s="726"/>
      <c r="CG200" s="726"/>
      <c r="CH200" s="726"/>
      <c r="CI200" s="726"/>
      <c r="CJ200" s="726"/>
      <c r="CK200" s="726"/>
      <c r="CL200" s="726"/>
      <c r="CM200" s="726"/>
      <c r="CN200" s="726"/>
    </row>
    <row r="201" spans="3:92" ht="18" hidden="1" customHeight="1">
      <c r="C201" s="260"/>
      <c r="D201" s="247"/>
      <c r="E201" s="247"/>
      <c r="F201" s="247"/>
      <c r="G201" s="247"/>
      <c r="H201" s="247"/>
      <c r="I201" s="247"/>
      <c r="J201" s="247"/>
      <c r="K201" s="247"/>
      <c r="L201" s="247"/>
      <c r="M201" s="247"/>
      <c r="N201" s="247"/>
      <c r="O201" s="247"/>
      <c r="P201" s="262"/>
      <c r="Q201" s="262"/>
      <c r="R201" s="266"/>
      <c r="S201" s="266"/>
      <c r="T201" s="266"/>
      <c r="U201" s="247"/>
      <c r="V201" s="247"/>
      <c r="W201" s="247"/>
      <c r="X201" s="247"/>
      <c r="Y201" s="247"/>
      <c r="Z201" s="247"/>
      <c r="AA201" s="247"/>
      <c r="AB201" s="247"/>
      <c r="AC201" s="247"/>
      <c r="AD201" s="261"/>
      <c r="AE201" s="262"/>
      <c r="AF201" s="262"/>
      <c r="AG201" s="262"/>
      <c r="AH201" s="262"/>
      <c r="AI201" s="262"/>
      <c r="AJ201" s="262"/>
      <c r="AK201" s="262"/>
      <c r="AL201" s="262"/>
      <c r="AM201" s="533"/>
      <c r="AN201" s="534"/>
      <c r="AO201" s="534"/>
      <c r="AP201" s="534"/>
      <c r="AQ201" s="534"/>
      <c r="AR201" s="534"/>
      <c r="AS201" s="534"/>
      <c r="AT201" s="534"/>
      <c r="AU201" s="534"/>
      <c r="AV201" s="534"/>
      <c r="AW201" s="534"/>
      <c r="AX201" s="534"/>
      <c r="AY201" s="534"/>
      <c r="AZ201" s="534"/>
      <c r="BA201" s="534"/>
      <c r="BB201" s="534"/>
      <c r="BC201" s="535"/>
      <c r="BD201" s="247"/>
      <c r="BE201" s="247"/>
      <c r="BF201" s="509"/>
      <c r="BG201" s="510"/>
      <c r="BH201" s="510"/>
      <c r="BI201" s="510"/>
      <c r="BJ201" s="509"/>
      <c r="BK201" s="510"/>
      <c r="BL201" s="510"/>
      <c r="BM201" s="510"/>
      <c r="BN201" s="509"/>
      <c r="BO201" s="510"/>
      <c r="BP201" s="510"/>
      <c r="BQ201" s="511"/>
      <c r="BR201" s="265"/>
      <c r="BS201" s="22"/>
      <c r="BT201" s="247"/>
      <c r="BU201" s="247"/>
      <c r="BV201" s="247"/>
      <c r="BW201" s="247"/>
      <c r="BX201" s="726"/>
      <c r="BY201" s="726"/>
      <c r="BZ201" s="726"/>
      <c r="CA201" s="726"/>
      <c r="CB201" s="726"/>
      <c r="CC201" s="726"/>
      <c r="CD201" s="726"/>
      <c r="CE201" s="726"/>
      <c r="CF201" s="726"/>
      <c r="CG201" s="726"/>
      <c r="CH201" s="726"/>
      <c r="CI201" s="726"/>
      <c r="CJ201" s="726"/>
      <c r="CK201" s="726"/>
      <c r="CL201" s="726"/>
      <c r="CM201" s="726"/>
      <c r="CN201" s="726"/>
    </row>
    <row r="202" spans="3:92" ht="19.350000000000001" hidden="1" customHeight="1">
      <c r="C202" s="260"/>
      <c r="D202" s="278"/>
      <c r="E202" s="278"/>
      <c r="F202" s="278"/>
      <c r="G202" s="278"/>
      <c r="H202" s="278"/>
      <c r="I202" s="278"/>
      <c r="J202" s="278"/>
      <c r="K202" s="278"/>
      <c r="L202" s="278"/>
      <c r="M202" s="278"/>
      <c r="N202" s="279"/>
      <c r="O202" s="279"/>
      <c r="P202" s="279"/>
      <c r="Q202" s="279"/>
      <c r="R202" s="280"/>
      <c r="S202" s="280"/>
      <c r="T202" s="280"/>
      <c r="U202" s="539" t="s">
        <v>6441</v>
      </c>
      <c r="V202" s="540"/>
      <c r="W202" s="540"/>
      <c r="X202" s="540"/>
      <c r="Y202" s="540"/>
      <c r="Z202" s="540"/>
      <c r="AA202" s="540"/>
      <c r="AB202" s="540"/>
      <c r="AC202" s="539" t="s">
        <v>6442</v>
      </c>
      <c r="AD202" s="540"/>
      <c r="AE202" s="540"/>
      <c r="AF202" s="540"/>
      <c r="AG202" s="540"/>
      <c r="AH202" s="540"/>
      <c r="AI202" s="540"/>
      <c r="AJ202" s="543"/>
      <c r="AK202" s="277"/>
      <c r="AL202" s="262"/>
      <c r="AM202" s="533"/>
      <c r="AN202" s="534"/>
      <c r="AO202" s="534"/>
      <c r="AP202" s="534"/>
      <c r="AQ202" s="534"/>
      <c r="AR202" s="534"/>
      <c r="AS202" s="534"/>
      <c r="AT202" s="534"/>
      <c r="AU202" s="534"/>
      <c r="AV202" s="534"/>
      <c r="AW202" s="534"/>
      <c r="AX202" s="534"/>
      <c r="AY202" s="534"/>
      <c r="AZ202" s="534"/>
      <c r="BA202" s="534"/>
      <c r="BB202" s="534"/>
      <c r="BC202" s="535"/>
      <c r="BD202" s="262"/>
      <c r="BE202" s="262"/>
      <c r="BF202" s="509"/>
      <c r="BG202" s="510"/>
      <c r="BH202" s="510"/>
      <c r="BI202" s="510"/>
      <c r="BJ202" s="509"/>
      <c r="BK202" s="510"/>
      <c r="BL202" s="510"/>
      <c r="BM202" s="510"/>
      <c r="BN202" s="509"/>
      <c r="BO202" s="510"/>
      <c r="BP202" s="510"/>
      <c r="BQ202" s="511"/>
      <c r="BR202" s="265"/>
      <c r="BX202" s="726"/>
      <c r="BY202" s="726"/>
      <c r="BZ202" s="726"/>
      <c r="CA202" s="726"/>
      <c r="CB202" s="726"/>
      <c r="CC202" s="726"/>
      <c r="CD202" s="726"/>
      <c r="CE202" s="726"/>
      <c r="CF202" s="726"/>
      <c r="CG202" s="726"/>
      <c r="CH202" s="726"/>
      <c r="CI202" s="726"/>
      <c r="CJ202" s="726"/>
      <c r="CK202" s="726"/>
      <c r="CL202" s="726"/>
      <c r="CM202" s="726"/>
      <c r="CN202" s="726"/>
    </row>
    <row r="203" spans="3:92" ht="19.350000000000001" hidden="1" customHeight="1">
      <c r="C203" s="260"/>
      <c r="D203" s="247"/>
      <c r="E203" s="247"/>
      <c r="F203" s="247"/>
      <c r="G203" s="247"/>
      <c r="H203" s="247"/>
      <c r="I203" s="247"/>
      <c r="J203" s="247"/>
      <c r="K203" s="247"/>
      <c r="L203" s="247"/>
      <c r="M203" s="247"/>
      <c r="N203" s="247"/>
      <c r="O203" s="247"/>
      <c r="P203" s="262"/>
      <c r="Q203" s="262"/>
      <c r="R203" s="262"/>
      <c r="S203" s="266"/>
      <c r="T203" s="266"/>
      <c r="U203" s="541"/>
      <c r="V203" s="542"/>
      <c r="W203" s="542"/>
      <c r="X203" s="542"/>
      <c r="Y203" s="542"/>
      <c r="Z203" s="542"/>
      <c r="AA203" s="542"/>
      <c r="AB203" s="542"/>
      <c r="AC203" s="544"/>
      <c r="AD203" s="545"/>
      <c r="AE203" s="545"/>
      <c r="AF203" s="545"/>
      <c r="AG203" s="545"/>
      <c r="AH203" s="545"/>
      <c r="AI203" s="545"/>
      <c r="AJ203" s="546"/>
      <c r="AK203" s="277"/>
      <c r="AL203" s="262"/>
      <c r="AM203" s="533"/>
      <c r="AN203" s="534"/>
      <c r="AO203" s="534"/>
      <c r="AP203" s="534"/>
      <c r="AQ203" s="534"/>
      <c r="AR203" s="534"/>
      <c r="AS203" s="534"/>
      <c r="AT203" s="534"/>
      <c r="AU203" s="534"/>
      <c r="AV203" s="534"/>
      <c r="AW203" s="534"/>
      <c r="AX203" s="534"/>
      <c r="AY203" s="534"/>
      <c r="AZ203" s="534"/>
      <c r="BA203" s="534"/>
      <c r="BB203" s="534"/>
      <c r="BC203" s="535"/>
      <c r="BD203" s="281"/>
      <c r="BE203" s="281"/>
      <c r="BF203" s="509"/>
      <c r="BG203" s="510"/>
      <c r="BH203" s="510"/>
      <c r="BI203" s="510"/>
      <c r="BJ203" s="509"/>
      <c r="BK203" s="510"/>
      <c r="BL203" s="510"/>
      <c r="BM203" s="510"/>
      <c r="BN203" s="509"/>
      <c r="BO203" s="510"/>
      <c r="BP203" s="510"/>
      <c r="BQ203" s="511"/>
      <c r="BR203" s="265"/>
      <c r="BX203" s="726"/>
      <c r="BY203" s="726"/>
      <c r="BZ203" s="726"/>
      <c r="CA203" s="726"/>
      <c r="CB203" s="726"/>
      <c r="CC203" s="726"/>
      <c r="CD203" s="726"/>
      <c r="CE203" s="726"/>
      <c r="CF203" s="726"/>
      <c r="CG203" s="726"/>
      <c r="CH203" s="726"/>
      <c r="CI203" s="726"/>
      <c r="CJ203" s="726"/>
      <c r="CK203" s="726"/>
      <c r="CL203" s="726"/>
      <c r="CM203" s="726"/>
      <c r="CN203" s="726"/>
    </row>
    <row r="204" spans="3:92" ht="15.6" hidden="1" customHeight="1">
      <c r="C204" s="260"/>
      <c r="D204" s="247"/>
      <c r="E204" s="247"/>
      <c r="F204" s="247"/>
      <c r="G204" s="247"/>
      <c r="H204" s="247"/>
      <c r="I204" s="247"/>
      <c r="J204" s="247"/>
      <c r="K204" s="247"/>
      <c r="L204" s="247"/>
      <c r="M204" s="247"/>
      <c r="N204" s="247"/>
      <c r="O204" s="247"/>
      <c r="P204" s="262"/>
      <c r="Q204" s="262"/>
      <c r="R204" s="262"/>
      <c r="S204" s="266"/>
      <c r="T204" s="266"/>
      <c r="U204" s="553" t="str">
        <f>IF(回答表!F18="下水道事業",IF(回答表!X52="●",回答表!Y313,IF(回答表!AA52="●",回答表!Y383,"")),"")</f>
        <v/>
      </c>
      <c r="V204" s="554"/>
      <c r="W204" s="554"/>
      <c r="X204" s="554"/>
      <c r="Y204" s="554"/>
      <c r="Z204" s="554"/>
      <c r="AA204" s="554"/>
      <c r="AB204" s="555"/>
      <c r="AC204" s="553" t="str">
        <f>IF(回答表!F18="下水道事業",IF(回答表!X52="●",回答表!Y314,IF(回答表!AA52="●",回答表!Y384,"")),"")</f>
        <v/>
      </c>
      <c r="AD204" s="554"/>
      <c r="AE204" s="554"/>
      <c r="AF204" s="554"/>
      <c r="AG204" s="554"/>
      <c r="AH204" s="554"/>
      <c r="AI204" s="554"/>
      <c r="AJ204" s="555"/>
      <c r="AK204" s="277"/>
      <c r="AL204" s="262"/>
      <c r="AM204" s="533"/>
      <c r="AN204" s="534"/>
      <c r="AO204" s="534"/>
      <c r="AP204" s="534"/>
      <c r="AQ204" s="534"/>
      <c r="AR204" s="534"/>
      <c r="AS204" s="534"/>
      <c r="AT204" s="534"/>
      <c r="AU204" s="534"/>
      <c r="AV204" s="534"/>
      <c r="AW204" s="534"/>
      <c r="AX204" s="534"/>
      <c r="AY204" s="534"/>
      <c r="AZ204" s="534"/>
      <c r="BA204" s="534"/>
      <c r="BB204" s="534"/>
      <c r="BC204" s="535"/>
      <c r="BD204" s="281"/>
      <c r="BE204" s="281"/>
      <c r="BF204" s="509" t="s">
        <v>1</v>
      </c>
      <c r="BG204" s="510"/>
      <c r="BH204" s="510"/>
      <c r="BI204" s="510"/>
      <c r="BJ204" s="509" t="s">
        <v>2</v>
      </c>
      <c r="BK204" s="510"/>
      <c r="BL204" s="510"/>
      <c r="BM204" s="510"/>
      <c r="BN204" s="509" t="s">
        <v>3</v>
      </c>
      <c r="BO204" s="510"/>
      <c r="BP204" s="510"/>
      <c r="BQ204" s="511"/>
      <c r="BR204" s="265"/>
      <c r="BX204" s="726"/>
      <c r="BY204" s="726"/>
      <c r="BZ204" s="726"/>
      <c r="CA204" s="726"/>
      <c r="CB204" s="726"/>
      <c r="CC204" s="726"/>
      <c r="CD204" s="726"/>
      <c r="CE204" s="726"/>
      <c r="CF204" s="726"/>
      <c r="CG204" s="726"/>
      <c r="CH204" s="726"/>
      <c r="CI204" s="726"/>
      <c r="CJ204" s="726"/>
      <c r="CK204" s="726"/>
      <c r="CL204" s="726"/>
      <c r="CM204" s="726"/>
      <c r="CN204" s="726"/>
    </row>
    <row r="205" spans="3:92" ht="15.6" hidden="1" customHeight="1">
      <c r="C205" s="260"/>
      <c r="D205" s="247"/>
      <c r="E205" s="247"/>
      <c r="F205" s="247"/>
      <c r="G205" s="247"/>
      <c r="H205" s="247"/>
      <c r="I205" s="247"/>
      <c r="J205" s="247"/>
      <c r="K205" s="247"/>
      <c r="L205" s="247"/>
      <c r="M205" s="247"/>
      <c r="N205" s="247"/>
      <c r="O205" s="247"/>
      <c r="P205" s="262"/>
      <c r="Q205" s="262"/>
      <c r="R205" s="262"/>
      <c r="S205" s="266"/>
      <c r="T205" s="266"/>
      <c r="U205" s="556"/>
      <c r="V205" s="557"/>
      <c r="W205" s="557"/>
      <c r="X205" s="557"/>
      <c r="Y205" s="557"/>
      <c r="Z205" s="557"/>
      <c r="AA205" s="557"/>
      <c r="AB205" s="558"/>
      <c r="AC205" s="556"/>
      <c r="AD205" s="557"/>
      <c r="AE205" s="557"/>
      <c r="AF205" s="557"/>
      <c r="AG205" s="557"/>
      <c r="AH205" s="557"/>
      <c r="AI205" s="557"/>
      <c r="AJ205" s="558"/>
      <c r="AK205" s="277"/>
      <c r="AL205" s="262"/>
      <c r="AM205" s="536"/>
      <c r="AN205" s="537"/>
      <c r="AO205" s="537"/>
      <c r="AP205" s="537"/>
      <c r="AQ205" s="537"/>
      <c r="AR205" s="537"/>
      <c r="AS205" s="537"/>
      <c r="AT205" s="537"/>
      <c r="AU205" s="537"/>
      <c r="AV205" s="537"/>
      <c r="AW205" s="537"/>
      <c r="AX205" s="537"/>
      <c r="AY205" s="537"/>
      <c r="AZ205" s="537"/>
      <c r="BA205" s="537"/>
      <c r="BB205" s="537"/>
      <c r="BC205" s="538"/>
      <c r="BD205" s="281"/>
      <c r="BE205" s="281"/>
      <c r="BF205" s="509"/>
      <c r="BG205" s="510"/>
      <c r="BH205" s="510"/>
      <c r="BI205" s="510"/>
      <c r="BJ205" s="509"/>
      <c r="BK205" s="510"/>
      <c r="BL205" s="510"/>
      <c r="BM205" s="510"/>
      <c r="BN205" s="509"/>
      <c r="BO205" s="510"/>
      <c r="BP205" s="510"/>
      <c r="BQ205" s="511"/>
      <c r="BR205" s="265"/>
      <c r="BX205" s="726"/>
      <c r="BY205" s="726"/>
      <c r="BZ205" s="726"/>
      <c r="CA205" s="726"/>
      <c r="CB205" s="726"/>
      <c r="CC205" s="726"/>
      <c r="CD205" s="726"/>
      <c r="CE205" s="726"/>
      <c r="CF205" s="726"/>
      <c r="CG205" s="726"/>
      <c r="CH205" s="726"/>
      <c r="CI205" s="726"/>
      <c r="CJ205" s="726"/>
      <c r="CK205" s="726"/>
      <c r="CL205" s="726"/>
      <c r="CM205" s="726"/>
      <c r="CN205" s="726"/>
    </row>
    <row r="206" spans="3:92" ht="15.6" hidden="1" customHeight="1">
      <c r="C206" s="260"/>
      <c r="D206" s="247"/>
      <c r="E206" s="247"/>
      <c r="F206" s="247"/>
      <c r="G206" s="247"/>
      <c r="H206" s="247"/>
      <c r="I206" s="247"/>
      <c r="J206" s="247"/>
      <c r="K206" s="247"/>
      <c r="L206" s="247"/>
      <c r="M206" s="247"/>
      <c r="N206" s="247"/>
      <c r="O206" s="247"/>
      <c r="P206" s="262"/>
      <c r="Q206" s="262"/>
      <c r="R206" s="262"/>
      <c r="S206" s="266"/>
      <c r="T206" s="266"/>
      <c r="U206" s="559"/>
      <c r="V206" s="560"/>
      <c r="W206" s="560"/>
      <c r="X206" s="560"/>
      <c r="Y206" s="560"/>
      <c r="Z206" s="560"/>
      <c r="AA206" s="560"/>
      <c r="AB206" s="561"/>
      <c r="AC206" s="559"/>
      <c r="AD206" s="560"/>
      <c r="AE206" s="560"/>
      <c r="AF206" s="560"/>
      <c r="AG206" s="560"/>
      <c r="AH206" s="560"/>
      <c r="AI206" s="560"/>
      <c r="AJ206" s="561"/>
      <c r="AK206" s="277"/>
      <c r="AL206" s="262"/>
      <c r="AM206" s="247"/>
      <c r="AN206" s="247"/>
      <c r="AO206" s="247"/>
      <c r="AP206" s="247"/>
      <c r="AQ206" s="247"/>
      <c r="AR206" s="247"/>
      <c r="AS206" s="247"/>
      <c r="AT206" s="247"/>
      <c r="AU206" s="247"/>
      <c r="AV206" s="247"/>
      <c r="AW206" s="247"/>
      <c r="AX206" s="247"/>
      <c r="AY206" s="247"/>
      <c r="AZ206" s="247"/>
      <c r="BA206" s="247"/>
      <c r="BB206" s="247"/>
      <c r="BC206" s="267"/>
      <c r="BD206" s="281"/>
      <c r="BE206" s="281"/>
      <c r="BF206" s="512"/>
      <c r="BG206" s="513"/>
      <c r="BH206" s="513"/>
      <c r="BI206" s="513"/>
      <c r="BJ206" s="512"/>
      <c r="BK206" s="513"/>
      <c r="BL206" s="513"/>
      <c r="BM206" s="513"/>
      <c r="BN206" s="512"/>
      <c r="BO206" s="513"/>
      <c r="BP206" s="513"/>
      <c r="BQ206" s="514"/>
      <c r="BR206" s="265"/>
      <c r="BX206" s="726"/>
      <c r="BY206" s="726"/>
      <c r="BZ206" s="726"/>
      <c r="CA206" s="726"/>
      <c r="CB206" s="726"/>
      <c r="CC206" s="726"/>
      <c r="CD206" s="726"/>
      <c r="CE206" s="726"/>
      <c r="CF206" s="726"/>
      <c r="CG206" s="726"/>
      <c r="CH206" s="726"/>
      <c r="CI206" s="726"/>
      <c r="CJ206" s="726"/>
      <c r="CK206" s="726"/>
      <c r="CL206" s="726"/>
      <c r="CM206" s="726"/>
      <c r="CN206" s="726"/>
    </row>
    <row r="207" spans="3:92" ht="18" hidden="1" customHeight="1">
      <c r="C207" s="260"/>
      <c r="D207" s="247"/>
      <c r="E207" s="247"/>
      <c r="F207" s="247"/>
      <c r="G207" s="247"/>
      <c r="H207" s="247"/>
      <c r="I207" s="247"/>
      <c r="J207" s="247"/>
      <c r="K207" s="247"/>
      <c r="L207" s="247"/>
      <c r="M207" s="247"/>
      <c r="N207" s="247"/>
      <c r="O207" s="247"/>
      <c r="P207" s="262"/>
      <c r="Q207" s="262"/>
      <c r="R207" s="266"/>
      <c r="S207" s="266"/>
      <c r="T207" s="266"/>
      <c r="U207" s="247"/>
      <c r="V207" s="247"/>
      <c r="W207" s="247"/>
      <c r="X207" s="247"/>
      <c r="Y207" s="247"/>
      <c r="Z207" s="247"/>
      <c r="AA207" s="247"/>
      <c r="AB207" s="247"/>
      <c r="AC207" s="247"/>
      <c r="AD207" s="261"/>
      <c r="AE207" s="262"/>
      <c r="AF207" s="262"/>
      <c r="AG207" s="262"/>
      <c r="AH207" s="262"/>
      <c r="AI207" s="262"/>
      <c r="AJ207" s="262"/>
      <c r="AK207" s="262"/>
      <c r="AL207" s="262"/>
      <c r="AM207" s="262"/>
      <c r="AN207" s="263"/>
      <c r="AO207" s="263"/>
      <c r="AP207" s="263"/>
      <c r="AQ207" s="264"/>
      <c r="AR207" s="247"/>
      <c r="AS207" s="285"/>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65"/>
      <c r="BS207" s="22"/>
      <c r="BT207" s="247"/>
      <c r="BU207" s="247"/>
      <c r="BV207" s="247"/>
      <c r="BW207" s="247"/>
      <c r="BX207" s="726"/>
      <c r="BY207" s="726"/>
      <c r="BZ207" s="726"/>
      <c r="CA207" s="726"/>
      <c r="CB207" s="726"/>
      <c r="CC207" s="726"/>
      <c r="CD207" s="726"/>
      <c r="CE207" s="726"/>
      <c r="CF207" s="726"/>
      <c r="CG207" s="726"/>
      <c r="CH207" s="726"/>
      <c r="CI207" s="726"/>
      <c r="CJ207" s="726"/>
      <c r="CK207" s="726"/>
      <c r="CL207" s="726"/>
      <c r="CM207" s="726"/>
      <c r="CN207" s="726"/>
    </row>
    <row r="208" spans="3:92" ht="18.95" hidden="1" customHeight="1">
      <c r="C208" s="260"/>
      <c r="D208" s="278"/>
      <c r="E208" s="278"/>
      <c r="F208" s="278"/>
      <c r="G208" s="278"/>
      <c r="H208" s="278"/>
      <c r="I208" s="278"/>
      <c r="J208" s="278"/>
      <c r="K208" s="278"/>
      <c r="L208" s="278"/>
      <c r="M208" s="278"/>
      <c r="N208" s="279"/>
      <c r="O208" s="279"/>
      <c r="P208" s="279"/>
      <c r="Q208" s="279"/>
      <c r="R208" s="266"/>
      <c r="S208" s="266"/>
      <c r="T208" s="266"/>
      <c r="U208" s="547" t="s">
        <v>6428</v>
      </c>
      <c r="V208" s="548"/>
      <c r="W208" s="548"/>
      <c r="X208" s="548"/>
      <c r="Y208" s="548"/>
      <c r="Z208" s="548"/>
      <c r="AA208" s="548"/>
      <c r="AB208" s="548"/>
      <c r="AC208" s="547" t="s">
        <v>6443</v>
      </c>
      <c r="AD208" s="548"/>
      <c r="AE208" s="548"/>
      <c r="AF208" s="548"/>
      <c r="AG208" s="548"/>
      <c r="AH208" s="548"/>
      <c r="AI208" s="548"/>
      <c r="AJ208" s="549"/>
      <c r="AK208" s="547" t="s">
        <v>6487</v>
      </c>
      <c r="AL208" s="548"/>
      <c r="AM208" s="548"/>
      <c r="AN208" s="548"/>
      <c r="AO208" s="548"/>
      <c r="AP208" s="548"/>
      <c r="AQ208" s="548"/>
      <c r="AR208" s="548"/>
      <c r="AS208" s="547" t="s">
        <v>6850</v>
      </c>
      <c r="AT208" s="548"/>
      <c r="AU208" s="548"/>
      <c r="AV208" s="548"/>
      <c r="AW208" s="548"/>
      <c r="AX208" s="548"/>
      <c r="AY208" s="548"/>
      <c r="AZ208" s="549"/>
      <c r="BA208" s="547" t="s">
        <v>6433</v>
      </c>
      <c r="BB208" s="548"/>
      <c r="BC208" s="548"/>
      <c r="BD208" s="548"/>
      <c r="BE208" s="548"/>
      <c r="BF208" s="548"/>
      <c r="BG208" s="548"/>
      <c r="BH208" s="549"/>
      <c r="BI208" s="247"/>
      <c r="BJ208" s="247"/>
      <c r="BK208" s="247"/>
      <c r="BL208" s="247"/>
      <c r="BM208" s="247"/>
      <c r="BN208" s="247"/>
      <c r="BO208" s="247"/>
      <c r="BP208" s="247"/>
      <c r="BQ208" s="247"/>
      <c r="BR208" s="265"/>
      <c r="BS208" s="22"/>
      <c r="BT208" s="247"/>
      <c r="BU208" s="247"/>
      <c r="BV208" s="247"/>
      <c r="BW208" s="247"/>
      <c r="BX208" s="726"/>
      <c r="BY208" s="726"/>
      <c r="BZ208" s="726"/>
      <c r="CA208" s="726"/>
      <c r="CB208" s="726"/>
      <c r="CC208" s="726"/>
      <c r="CD208" s="726"/>
      <c r="CE208" s="726"/>
      <c r="CF208" s="726"/>
      <c r="CG208" s="726"/>
      <c r="CH208" s="726"/>
      <c r="CI208" s="726"/>
      <c r="CJ208" s="726"/>
      <c r="CK208" s="726"/>
      <c r="CL208" s="726"/>
      <c r="CM208" s="726"/>
      <c r="CN208" s="726"/>
    </row>
    <row r="209" spans="1:86" ht="15.6" hidden="1" customHeight="1">
      <c r="C209" s="260"/>
      <c r="D209" s="247"/>
      <c r="E209" s="247"/>
      <c r="F209" s="247"/>
      <c r="G209" s="247"/>
      <c r="H209" s="247"/>
      <c r="I209" s="247"/>
      <c r="J209" s="247"/>
      <c r="K209" s="247"/>
      <c r="L209" s="247"/>
      <c r="M209" s="247"/>
      <c r="N209" s="247"/>
      <c r="O209" s="247"/>
      <c r="P209" s="262"/>
      <c r="Q209" s="262"/>
      <c r="R209" s="266"/>
      <c r="S209" s="266"/>
      <c r="T209" s="266"/>
      <c r="U209" s="550"/>
      <c r="V209" s="551"/>
      <c r="W209" s="551"/>
      <c r="X209" s="551"/>
      <c r="Y209" s="551"/>
      <c r="Z209" s="551"/>
      <c r="AA209" s="551"/>
      <c r="AB209" s="551"/>
      <c r="AC209" s="550"/>
      <c r="AD209" s="551"/>
      <c r="AE209" s="551"/>
      <c r="AF209" s="551"/>
      <c r="AG209" s="551"/>
      <c r="AH209" s="551"/>
      <c r="AI209" s="551"/>
      <c r="AJ209" s="552"/>
      <c r="AK209" s="550"/>
      <c r="AL209" s="551"/>
      <c r="AM209" s="551"/>
      <c r="AN209" s="551"/>
      <c r="AO209" s="551"/>
      <c r="AP209" s="551"/>
      <c r="AQ209" s="551"/>
      <c r="AR209" s="551"/>
      <c r="AS209" s="550"/>
      <c r="AT209" s="551"/>
      <c r="AU209" s="551"/>
      <c r="AV209" s="551"/>
      <c r="AW209" s="551"/>
      <c r="AX209" s="551"/>
      <c r="AY209" s="551"/>
      <c r="AZ209" s="552"/>
      <c r="BA209" s="550"/>
      <c r="BB209" s="551"/>
      <c r="BC209" s="551"/>
      <c r="BD209" s="551"/>
      <c r="BE209" s="551"/>
      <c r="BF209" s="551"/>
      <c r="BG209" s="551"/>
      <c r="BH209" s="552"/>
      <c r="BI209" s="247"/>
      <c r="BJ209" s="247"/>
      <c r="BK209" s="247"/>
      <c r="BL209" s="247"/>
      <c r="BM209" s="247"/>
      <c r="BN209" s="247"/>
      <c r="BO209" s="247"/>
      <c r="BP209" s="247"/>
      <c r="BQ209" s="247"/>
      <c r="BR209" s="265"/>
      <c r="BS209" s="22"/>
      <c r="BT209" s="247"/>
      <c r="BU209" s="247"/>
      <c r="BV209" s="247"/>
      <c r="BW209" s="247"/>
      <c r="BX209" s="247"/>
      <c r="BY209" s="247"/>
      <c r="BZ209" s="247"/>
      <c r="CA209" s="247"/>
      <c r="CB209" s="247"/>
      <c r="CC209" s="247"/>
      <c r="CD209" s="247"/>
      <c r="CE209" s="247"/>
      <c r="CF209" s="247"/>
      <c r="CG209" s="247"/>
      <c r="CH209" s="247"/>
    </row>
    <row r="210" spans="1:86" ht="15.6" hidden="1" customHeight="1">
      <c r="C210" s="260"/>
      <c r="D210" s="247"/>
      <c r="E210" s="247"/>
      <c r="F210" s="247"/>
      <c r="G210" s="247"/>
      <c r="H210" s="247"/>
      <c r="I210" s="247"/>
      <c r="J210" s="247"/>
      <c r="K210" s="247"/>
      <c r="L210" s="247"/>
      <c r="M210" s="247"/>
      <c r="N210" s="247"/>
      <c r="O210" s="247"/>
      <c r="P210" s="262"/>
      <c r="Q210" s="262"/>
      <c r="R210" s="266"/>
      <c r="S210" s="266"/>
      <c r="T210" s="266"/>
      <c r="U210" s="553" t="str">
        <f>IF(回答表!F18="下水道事業",IF(回答表!X52="●",回答表!Y316,IF(回答表!AA52="●",回答表!Y386,"")),"")</f>
        <v/>
      </c>
      <c r="V210" s="554"/>
      <c r="W210" s="554"/>
      <c r="X210" s="554"/>
      <c r="Y210" s="554"/>
      <c r="Z210" s="554"/>
      <c r="AA210" s="554"/>
      <c r="AB210" s="555"/>
      <c r="AC210" s="553" t="str">
        <f>IF(回答表!F18="下水道事業",IF(回答表!X52="●",回答表!Y317,IF(回答表!AA52="●",回答表!Y387,"")),"")</f>
        <v/>
      </c>
      <c r="AD210" s="554"/>
      <c r="AE210" s="554"/>
      <c r="AF210" s="554"/>
      <c r="AG210" s="554"/>
      <c r="AH210" s="554"/>
      <c r="AI210" s="554"/>
      <c r="AJ210" s="555"/>
      <c r="AK210" s="553" t="str">
        <f>IF(回答表!F18="下水道事業",IF(回答表!X52="●",回答表!Y318,IF(回答表!AA52="●",回答表!Y388,"")),"")</f>
        <v/>
      </c>
      <c r="AL210" s="554"/>
      <c r="AM210" s="554"/>
      <c r="AN210" s="554"/>
      <c r="AO210" s="554"/>
      <c r="AP210" s="554"/>
      <c r="AQ210" s="554"/>
      <c r="AR210" s="555"/>
      <c r="AS210" s="553" t="str">
        <f>IF(回答表!F18="下水道事業",IF(回答表!X52="●",回答表!Y319,IF(回答表!AA52="●",回答表!Y389,"")),"")</f>
        <v/>
      </c>
      <c r="AT210" s="554"/>
      <c r="AU210" s="554"/>
      <c r="AV210" s="554"/>
      <c r="AW210" s="554"/>
      <c r="AX210" s="554"/>
      <c r="AY210" s="554"/>
      <c r="AZ210" s="555"/>
      <c r="BA210" s="553" t="str">
        <f>IF(回答表!F18="下水道事業",IF(回答表!X52="●",回答表!Y320,IF(回答表!AA52="●",回答表!Y390,"")),"")</f>
        <v/>
      </c>
      <c r="BB210" s="554"/>
      <c r="BC210" s="554"/>
      <c r="BD210" s="554"/>
      <c r="BE210" s="554"/>
      <c r="BF210" s="554"/>
      <c r="BG210" s="554"/>
      <c r="BH210" s="555"/>
      <c r="BI210" s="247"/>
      <c r="BJ210" s="247"/>
      <c r="BK210" s="247"/>
      <c r="BL210" s="247"/>
      <c r="BM210" s="247"/>
      <c r="BN210" s="247"/>
      <c r="BO210" s="247"/>
      <c r="BP210" s="247"/>
      <c r="BQ210" s="247"/>
      <c r="BR210" s="265"/>
      <c r="BS210" s="22"/>
      <c r="BT210" s="247"/>
      <c r="BU210" s="247"/>
      <c r="BV210" s="247"/>
      <c r="BW210" s="247"/>
      <c r="BX210" s="247"/>
      <c r="BY210" s="247"/>
      <c r="BZ210" s="247"/>
      <c r="CA210" s="247"/>
      <c r="CB210" s="247"/>
      <c r="CC210" s="247"/>
      <c r="CD210" s="247"/>
      <c r="CE210" s="247"/>
      <c r="CF210" s="247"/>
      <c r="CG210" s="247"/>
      <c r="CH210" s="247"/>
    </row>
    <row r="211" spans="1:86" ht="15.6" hidden="1" customHeight="1">
      <c r="C211" s="260"/>
      <c r="D211" s="247"/>
      <c r="E211" s="247"/>
      <c r="F211" s="247"/>
      <c r="G211" s="247"/>
      <c r="H211" s="247"/>
      <c r="I211" s="247"/>
      <c r="J211" s="247"/>
      <c r="K211" s="247"/>
      <c r="L211" s="247"/>
      <c r="M211" s="247"/>
      <c r="N211" s="247"/>
      <c r="O211" s="247"/>
      <c r="P211" s="262"/>
      <c r="Q211" s="262"/>
      <c r="R211" s="266"/>
      <c r="S211" s="266"/>
      <c r="T211" s="266"/>
      <c r="U211" s="556"/>
      <c r="V211" s="557"/>
      <c r="W211" s="557"/>
      <c r="X211" s="557"/>
      <c r="Y211" s="557"/>
      <c r="Z211" s="557"/>
      <c r="AA211" s="557"/>
      <c r="AB211" s="558"/>
      <c r="AC211" s="556"/>
      <c r="AD211" s="557"/>
      <c r="AE211" s="557"/>
      <c r="AF211" s="557"/>
      <c r="AG211" s="557"/>
      <c r="AH211" s="557"/>
      <c r="AI211" s="557"/>
      <c r="AJ211" s="558"/>
      <c r="AK211" s="556"/>
      <c r="AL211" s="557"/>
      <c r="AM211" s="557"/>
      <c r="AN211" s="557"/>
      <c r="AO211" s="557"/>
      <c r="AP211" s="557"/>
      <c r="AQ211" s="557"/>
      <c r="AR211" s="558"/>
      <c r="AS211" s="556"/>
      <c r="AT211" s="557"/>
      <c r="AU211" s="557"/>
      <c r="AV211" s="557"/>
      <c r="AW211" s="557"/>
      <c r="AX211" s="557"/>
      <c r="AY211" s="557"/>
      <c r="AZ211" s="558"/>
      <c r="BA211" s="556"/>
      <c r="BB211" s="557"/>
      <c r="BC211" s="557"/>
      <c r="BD211" s="557"/>
      <c r="BE211" s="557"/>
      <c r="BF211" s="557"/>
      <c r="BG211" s="557"/>
      <c r="BH211" s="558"/>
      <c r="BI211" s="247"/>
      <c r="BJ211" s="247"/>
      <c r="BK211" s="247"/>
      <c r="BL211" s="247"/>
      <c r="BM211" s="247"/>
      <c r="BN211" s="247"/>
      <c r="BO211" s="247"/>
      <c r="BP211" s="247"/>
      <c r="BQ211" s="247"/>
      <c r="BR211" s="265"/>
      <c r="BS211" s="22"/>
      <c r="BT211" s="247"/>
      <c r="BU211" s="247"/>
      <c r="BV211" s="247"/>
      <c r="BW211" s="247"/>
      <c r="BX211" s="247"/>
      <c r="BY211" s="247"/>
      <c r="BZ211" s="247"/>
      <c r="CA211" s="247"/>
      <c r="CB211" s="247"/>
      <c r="CC211" s="247"/>
      <c r="CD211" s="247"/>
      <c r="CE211" s="247"/>
      <c r="CF211" s="247"/>
      <c r="CG211" s="247"/>
      <c r="CH211" s="247"/>
    </row>
    <row r="212" spans="1:86" ht="15.6" hidden="1" customHeight="1">
      <c r="C212" s="260"/>
      <c r="D212" s="247"/>
      <c r="E212" s="247"/>
      <c r="F212" s="247"/>
      <c r="G212" s="247"/>
      <c r="H212" s="247"/>
      <c r="I212" s="247"/>
      <c r="J212" s="247"/>
      <c r="K212" s="247"/>
      <c r="L212" s="247"/>
      <c r="M212" s="247"/>
      <c r="N212" s="247"/>
      <c r="O212" s="247"/>
      <c r="P212" s="262"/>
      <c r="Q212" s="262"/>
      <c r="R212" s="266"/>
      <c r="S212" s="266"/>
      <c r="T212" s="266"/>
      <c r="U212" s="559"/>
      <c r="V212" s="560"/>
      <c r="W212" s="560"/>
      <c r="X212" s="560"/>
      <c r="Y212" s="560"/>
      <c r="Z212" s="560"/>
      <c r="AA212" s="560"/>
      <c r="AB212" s="561"/>
      <c r="AC212" s="559"/>
      <c r="AD212" s="560"/>
      <c r="AE212" s="560"/>
      <c r="AF212" s="560"/>
      <c r="AG212" s="560"/>
      <c r="AH212" s="560"/>
      <c r="AI212" s="560"/>
      <c r="AJ212" s="561"/>
      <c r="AK212" s="559"/>
      <c r="AL212" s="560"/>
      <c r="AM212" s="560"/>
      <c r="AN212" s="560"/>
      <c r="AO212" s="560"/>
      <c r="AP212" s="560"/>
      <c r="AQ212" s="560"/>
      <c r="AR212" s="561"/>
      <c r="AS212" s="559"/>
      <c r="AT212" s="560"/>
      <c r="AU212" s="560"/>
      <c r="AV212" s="560"/>
      <c r="AW212" s="560"/>
      <c r="AX212" s="560"/>
      <c r="AY212" s="560"/>
      <c r="AZ212" s="561"/>
      <c r="BA212" s="559"/>
      <c r="BB212" s="560"/>
      <c r="BC212" s="560"/>
      <c r="BD212" s="560"/>
      <c r="BE212" s="560"/>
      <c r="BF212" s="560"/>
      <c r="BG212" s="560"/>
      <c r="BH212" s="561"/>
      <c r="BI212" s="247"/>
      <c r="BJ212" s="247"/>
      <c r="BK212" s="247"/>
      <c r="BL212" s="247"/>
      <c r="BM212" s="247"/>
      <c r="BN212" s="247"/>
      <c r="BO212" s="247"/>
      <c r="BP212" s="247"/>
      <c r="BQ212" s="247"/>
      <c r="BR212" s="265"/>
      <c r="BS212" s="22"/>
      <c r="BT212" s="247"/>
      <c r="BU212" s="247"/>
      <c r="BV212" s="247"/>
      <c r="BW212" s="247"/>
      <c r="BX212" s="247"/>
      <c r="BY212" s="247"/>
      <c r="BZ212" s="247"/>
      <c r="CA212" s="247"/>
      <c r="CB212" s="247"/>
      <c r="CC212" s="247"/>
      <c r="CD212" s="247"/>
      <c r="CE212" s="247"/>
      <c r="CF212" s="247"/>
      <c r="CG212" s="247"/>
      <c r="CH212" s="247"/>
    </row>
    <row r="213" spans="1:86" ht="29.45" hidden="1" customHeight="1">
      <c r="C213" s="260"/>
      <c r="D213" s="247"/>
      <c r="E213" s="247"/>
      <c r="F213" s="247"/>
      <c r="G213" s="247"/>
      <c r="H213" s="247"/>
      <c r="I213" s="247"/>
      <c r="J213" s="247"/>
      <c r="K213" s="247"/>
      <c r="L213" s="247"/>
      <c r="M213" s="247"/>
      <c r="N213" s="247"/>
      <c r="O213" s="247"/>
      <c r="P213" s="262"/>
      <c r="Q213" s="262"/>
      <c r="R213" s="266"/>
      <c r="S213" s="266"/>
      <c r="T213" s="266"/>
      <c r="U213" s="247"/>
      <c r="V213" s="247"/>
      <c r="W213" s="247"/>
      <c r="X213" s="247"/>
      <c r="Y213" s="247"/>
      <c r="Z213" s="247"/>
      <c r="AA213" s="247"/>
      <c r="AB213" s="247"/>
      <c r="AC213" s="247"/>
      <c r="AD213" s="261"/>
      <c r="AE213" s="262"/>
      <c r="AF213" s="262"/>
      <c r="AG213" s="262"/>
      <c r="AH213" s="262"/>
      <c r="AI213" s="262"/>
      <c r="AJ213" s="262"/>
      <c r="AK213" s="262"/>
      <c r="AL213" s="262"/>
      <c r="AM213" s="262"/>
      <c r="AN213" s="263"/>
      <c r="AO213" s="263"/>
      <c r="AP213" s="263"/>
      <c r="AQ213" s="264"/>
      <c r="AR213" s="247"/>
      <c r="AS213" s="255"/>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65"/>
      <c r="BS213" s="22"/>
      <c r="BT213" s="247"/>
      <c r="BU213" s="247"/>
      <c r="BV213" s="247"/>
      <c r="BW213" s="247"/>
      <c r="BX213" s="247"/>
      <c r="BY213" s="247"/>
      <c r="BZ213" s="247"/>
      <c r="CA213" s="247"/>
      <c r="CB213" s="247"/>
      <c r="CC213" s="247"/>
      <c r="CD213" s="247"/>
      <c r="CE213" s="247"/>
      <c r="CF213" s="247"/>
      <c r="CG213" s="247"/>
      <c r="CH213" s="247"/>
    </row>
    <row r="214" spans="1:86" ht="15.6" hidden="1" customHeight="1">
      <c r="C214" s="260"/>
      <c r="D214" s="262"/>
      <c r="E214" s="262"/>
      <c r="F214" s="262"/>
      <c r="G214" s="262"/>
      <c r="H214" s="262"/>
      <c r="I214" s="262"/>
      <c r="J214" s="262"/>
      <c r="K214" s="262"/>
      <c r="L214" s="263"/>
      <c r="M214" s="263"/>
      <c r="N214" s="263"/>
      <c r="O214" s="264"/>
      <c r="P214" s="248"/>
      <c r="Q214" s="248"/>
      <c r="R214" s="266"/>
      <c r="S214" s="266"/>
      <c r="T214" s="266"/>
      <c r="U214" s="709" t="s">
        <v>38</v>
      </c>
      <c r="V214" s="710"/>
      <c r="W214" s="710"/>
      <c r="X214" s="710"/>
      <c r="Y214" s="710"/>
      <c r="Z214" s="710"/>
      <c r="AA214" s="710"/>
      <c r="AB214" s="710"/>
      <c r="AC214" s="709" t="s">
        <v>39</v>
      </c>
      <c r="AD214" s="710"/>
      <c r="AE214" s="710"/>
      <c r="AF214" s="710"/>
      <c r="AG214" s="710"/>
      <c r="AH214" s="710"/>
      <c r="AI214" s="710"/>
      <c r="AJ214" s="710"/>
      <c r="AK214" s="709" t="s">
        <v>6385</v>
      </c>
      <c r="AL214" s="710"/>
      <c r="AM214" s="710"/>
      <c r="AN214" s="710"/>
      <c r="AO214" s="710"/>
      <c r="AP214" s="710"/>
      <c r="AQ214" s="710"/>
      <c r="AR214" s="716"/>
      <c r="AS214" s="247"/>
      <c r="AT214" s="247"/>
      <c r="AU214" s="247"/>
      <c r="AV214" s="247"/>
      <c r="AW214" s="247"/>
      <c r="AX214" s="247"/>
      <c r="AY214" s="247"/>
      <c r="AZ214" s="247"/>
      <c r="BA214" s="247"/>
      <c r="BB214" s="247"/>
      <c r="BC214" s="261"/>
      <c r="BD214" s="262"/>
      <c r="BE214" s="262"/>
      <c r="BF214" s="262"/>
      <c r="BG214" s="262"/>
      <c r="BH214" s="262"/>
      <c r="BI214" s="262"/>
      <c r="BJ214" s="262"/>
      <c r="BK214" s="262"/>
      <c r="BL214" s="262"/>
      <c r="BM214" s="262"/>
      <c r="BN214" s="263"/>
      <c r="BO214" s="263"/>
      <c r="BP214" s="263"/>
      <c r="BQ214" s="264"/>
      <c r="BR214" s="265"/>
    </row>
    <row r="215" spans="1:86" ht="15.6" hidden="1" customHeight="1">
      <c r="C215" s="260"/>
      <c r="D215" s="562" t="s">
        <v>9</v>
      </c>
      <c r="E215" s="519"/>
      <c r="F215" s="519"/>
      <c r="G215" s="519"/>
      <c r="H215" s="519"/>
      <c r="I215" s="519"/>
      <c r="J215" s="519"/>
      <c r="K215" s="519"/>
      <c r="L215" s="519"/>
      <c r="M215" s="520"/>
      <c r="N215" s="521" t="str">
        <f>IF(回答表!F18="下水道事業",IF(回答表!AA52="●","●",""),"")</f>
        <v/>
      </c>
      <c r="O215" s="522"/>
      <c r="P215" s="522"/>
      <c r="Q215" s="523"/>
      <c r="R215" s="266"/>
      <c r="S215" s="266"/>
      <c r="T215" s="266"/>
      <c r="U215" s="711"/>
      <c r="V215" s="712"/>
      <c r="W215" s="712"/>
      <c r="X215" s="712"/>
      <c r="Y215" s="712"/>
      <c r="Z215" s="712"/>
      <c r="AA215" s="712"/>
      <c r="AB215" s="712"/>
      <c r="AC215" s="711"/>
      <c r="AD215" s="712"/>
      <c r="AE215" s="712"/>
      <c r="AF215" s="712"/>
      <c r="AG215" s="712"/>
      <c r="AH215" s="712"/>
      <c r="AI215" s="712"/>
      <c r="AJ215" s="712"/>
      <c r="AK215" s="717"/>
      <c r="AL215" s="718"/>
      <c r="AM215" s="718"/>
      <c r="AN215" s="718"/>
      <c r="AO215" s="718"/>
      <c r="AP215" s="718"/>
      <c r="AQ215" s="718"/>
      <c r="AR215" s="719"/>
      <c r="AS215" s="247"/>
      <c r="AT215" s="247"/>
      <c r="AU215" s="247"/>
      <c r="AV215" s="247"/>
      <c r="AW215" s="247"/>
      <c r="AX215" s="247"/>
      <c r="AY215" s="247"/>
      <c r="AZ215" s="247"/>
      <c r="BA215" s="247"/>
      <c r="BB215" s="247"/>
      <c r="BC215" s="261"/>
      <c r="BD215" s="262"/>
      <c r="BE215" s="262"/>
      <c r="BF215" s="262"/>
      <c r="BG215" s="262"/>
      <c r="BH215" s="262"/>
      <c r="BI215" s="262"/>
      <c r="BJ215" s="262"/>
      <c r="BK215" s="262"/>
      <c r="BL215" s="262"/>
      <c r="BM215" s="262"/>
      <c r="BN215" s="263"/>
      <c r="BO215" s="263"/>
      <c r="BP215" s="263"/>
      <c r="BQ215" s="264"/>
      <c r="BR215" s="265"/>
    </row>
    <row r="216" spans="1:86" ht="15.6" hidden="1" customHeight="1">
      <c r="C216" s="260"/>
      <c r="D216" s="519"/>
      <c r="E216" s="519"/>
      <c r="F216" s="519"/>
      <c r="G216" s="519"/>
      <c r="H216" s="519"/>
      <c r="I216" s="519"/>
      <c r="J216" s="519"/>
      <c r="K216" s="519"/>
      <c r="L216" s="519"/>
      <c r="M216" s="520"/>
      <c r="N216" s="524"/>
      <c r="O216" s="525"/>
      <c r="P216" s="525"/>
      <c r="Q216" s="526"/>
      <c r="R216" s="266"/>
      <c r="S216" s="266"/>
      <c r="T216" s="266"/>
      <c r="U216" s="553" t="str">
        <f>IF(回答表!F18="下水道事業",IF(回答表!X52="●",回答表!N322,IF(回答表!AA52="●",回答表!N392,"")),"")</f>
        <v/>
      </c>
      <c r="V216" s="554"/>
      <c r="W216" s="554"/>
      <c r="X216" s="554"/>
      <c r="Y216" s="554"/>
      <c r="Z216" s="554"/>
      <c r="AA216" s="554"/>
      <c r="AB216" s="555"/>
      <c r="AC216" s="553" t="str">
        <f>IF(回答表!F18="下水道事業",IF(回答表!X52="●",回答表!N323,IF(回答表!AA52="●",回答表!N393,"")),"")</f>
        <v/>
      </c>
      <c r="AD216" s="554"/>
      <c r="AE216" s="554"/>
      <c r="AF216" s="554"/>
      <c r="AG216" s="554"/>
      <c r="AH216" s="554"/>
      <c r="AI216" s="554"/>
      <c r="AJ216" s="555"/>
      <c r="AK216" s="553" t="str">
        <f>IF(回答表!F18="下水道事業",IF(回答表!X52="●",回答表!N324,IF(回答表!AA52="●",回答表!N394,"")),"")</f>
        <v/>
      </c>
      <c r="AL216" s="554"/>
      <c r="AM216" s="554"/>
      <c r="AN216" s="554"/>
      <c r="AO216" s="554"/>
      <c r="AP216" s="554"/>
      <c r="AQ216" s="554"/>
      <c r="AR216" s="555"/>
      <c r="AS216" s="247"/>
      <c r="AT216" s="247"/>
      <c r="AU216" s="247"/>
      <c r="AV216" s="247"/>
      <c r="AW216" s="247"/>
      <c r="AX216" s="247"/>
      <c r="AY216" s="247"/>
      <c r="AZ216" s="247"/>
      <c r="BA216" s="247"/>
      <c r="BB216" s="247"/>
      <c r="BC216" s="261"/>
      <c r="BD216" s="262"/>
      <c r="BE216" s="262"/>
      <c r="BF216" s="262"/>
      <c r="BG216" s="262"/>
      <c r="BH216" s="262"/>
      <c r="BI216" s="262"/>
      <c r="BJ216" s="262"/>
      <c r="BK216" s="262"/>
      <c r="BL216" s="262"/>
      <c r="BM216" s="262"/>
      <c r="BN216" s="263"/>
      <c r="BO216" s="263"/>
      <c r="BP216" s="263"/>
      <c r="BQ216" s="264"/>
      <c r="BR216" s="265"/>
    </row>
    <row r="217" spans="1:86" ht="15.6" hidden="1" customHeight="1">
      <c r="C217" s="260"/>
      <c r="D217" s="519"/>
      <c r="E217" s="519"/>
      <c r="F217" s="519"/>
      <c r="G217" s="519"/>
      <c r="H217" s="519"/>
      <c r="I217" s="519"/>
      <c r="J217" s="519"/>
      <c r="K217" s="519"/>
      <c r="L217" s="519"/>
      <c r="M217" s="520"/>
      <c r="N217" s="524"/>
      <c r="O217" s="525"/>
      <c r="P217" s="525"/>
      <c r="Q217" s="526"/>
      <c r="R217" s="266"/>
      <c r="S217" s="266"/>
      <c r="T217" s="266"/>
      <c r="U217" s="556"/>
      <c r="V217" s="557"/>
      <c r="W217" s="557"/>
      <c r="X217" s="557"/>
      <c r="Y217" s="557"/>
      <c r="Z217" s="557"/>
      <c r="AA217" s="557"/>
      <c r="AB217" s="558"/>
      <c r="AC217" s="556"/>
      <c r="AD217" s="557"/>
      <c r="AE217" s="557"/>
      <c r="AF217" s="557"/>
      <c r="AG217" s="557"/>
      <c r="AH217" s="557"/>
      <c r="AI217" s="557"/>
      <c r="AJ217" s="558"/>
      <c r="AK217" s="556"/>
      <c r="AL217" s="557"/>
      <c r="AM217" s="557"/>
      <c r="AN217" s="557"/>
      <c r="AO217" s="557"/>
      <c r="AP217" s="557"/>
      <c r="AQ217" s="557"/>
      <c r="AR217" s="558"/>
      <c r="AS217" s="247"/>
      <c r="AT217" s="247"/>
      <c r="AU217" s="247"/>
      <c r="AV217" s="247"/>
      <c r="AW217" s="247"/>
      <c r="AX217" s="247"/>
      <c r="AY217" s="247"/>
      <c r="AZ217" s="247"/>
      <c r="BA217" s="247"/>
      <c r="BB217" s="247"/>
      <c r="BC217" s="261"/>
      <c r="BD217" s="262"/>
      <c r="BE217" s="262"/>
      <c r="BF217" s="262"/>
      <c r="BG217" s="262"/>
      <c r="BH217" s="262"/>
      <c r="BI217" s="262"/>
      <c r="BJ217" s="262"/>
      <c r="BK217" s="262"/>
      <c r="BL217" s="262"/>
      <c r="BM217" s="262"/>
      <c r="BN217" s="263"/>
      <c r="BO217" s="263"/>
      <c r="BP217" s="263"/>
      <c r="BQ217" s="264"/>
      <c r="BR217" s="265"/>
    </row>
    <row r="218" spans="1:86" ht="15.6" hidden="1" customHeight="1">
      <c r="C218" s="260"/>
      <c r="D218" s="519"/>
      <c r="E218" s="519"/>
      <c r="F218" s="519"/>
      <c r="G218" s="519"/>
      <c r="H218" s="519"/>
      <c r="I218" s="519"/>
      <c r="J218" s="519"/>
      <c r="K218" s="519"/>
      <c r="L218" s="519"/>
      <c r="M218" s="520"/>
      <c r="N218" s="527"/>
      <c r="O218" s="528"/>
      <c r="P218" s="528"/>
      <c r="Q218" s="529"/>
      <c r="R218" s="266"/>
      <c r="S218" s="266"/>
      <c r="T218" s="266"/>
      <c r="U218" s="559"/>
      <c r="V218" s="560"/>
      <c r="W218" s="560"/>
      <c r="X218" s="560"/>
      <c r="Y218" s="560"/>
      <c r="Z218" s="560"/>
      <c r="AA218" s="560"/>
      <c r="AB218" s="561"/>
      <c r="AC218" s="559"/>
      <c r="AD218" s="560"/>
      <c r="AE218" s="560"/>
      <c r="AF218" s="560"/>
      <c r="AG218" s="560"/>
      <c r="AH218" s="560"/>
      <c r="AI218" s="560"/>
      <c r="AJ218" s="561"/>
      <c r="AK218" s="559"/>
      <c r="AL218" s="560"/>
      <c r="AM218" s="560"/>
      <c r="AN218" s="560"/>
      <c r="AO218" s="560"/>
      <c r="AP218" s="560"/>
      <c r="AQ218" s="560"/>
      <c r="AR218" s="561"/>
      <c r="AS218" s="247"/>
      <c r="AT218" s="247"/>
      <c r="AU218" s="247"/>
      <c r="AV218" s="247"/>
      <c r="AW218" s="247"/>
      <c r="AX218" s="247"/>
      <c r="AY218" s="247"/>
      <c r="AZ218" s="247"/>
      <c r="BA218" s="247"/>
      <c r="BB218" s="247"/>
      <c r="BC218" s="261"/>
      <c r="BD218" s="262"/>
      <c r="BE218" s="262"/>
      <c r="BF218" s="262"/>
      <c r="BG218" s="262"/>
      <c r="BH218" s="262"/>
      <c r="BI218" s="262"/>
      <c r="BJ218" s="262"/>
      <c r="BK218" s="262"/>
      <c r="BL218" s="262"/>
      <c r="BM218" s="262"/>
      <c r="BN218" s="263"/>
      <c r="BO218" s="263"/>
      <c r="BP218" s="263"/>
      <c r="BQ218" s="264"/>
      <c r="BR218" s="265"/>
    </row>
    <row r="219" spans="1:86" ht="15.6" hidden="1" customHeight="1">
      <c r="A219" s="22"/>
      <c r="B219" s="22"/>
      <c r="C219" s="260"/>
      <c r="D219" s="278"/>
      <c r="E219" s="278"/>
      <c r="F219" s="278"/>
      <c r="G219" s="278"/>
      <c r="H219" s="278"/>
      <c r="I219" s="278"/>
      <c r="J219" s="278"/>
      <c r="K219" s="278"/>
      <c r="L219" s="278"/>
      <c r="M219" s="278"/>
      <c r="N219" s="278"/>
      <c r="O219" s="278"/>
      <c r="P219" s="278"/>
      <c r="Q219" s="278"/>
      <c r="R219" s="266"/>
      <c r="S219" s="266"/>
      <c r="T219" s="266"/>
      <c r="U219" s="266"/>
      <c r="V219" s="266"/>
      <c r="W219" s="266"/>
      <c r="X219" s="266"/>
      <c r="Y219" s="266"/>
      <c r="Z219" s="266"/>
      <c r="AA219" s="266"/>
      <c r="AB219" s="266"/>
      <c r="AC219" s="266"/>
      <c r="AD219" s="266"/>
      <c r="AE219" s="266"/>
      <c r="AF219" s="266"/>
      <c r="AG219" s="266"/>
      <c r="AH219" s="266"/>
      <c r="AI219" s="266"/>
      <c r="AJ219" s="266"/>
      <c r="AK219" s="277"/>
      <c r="AL219" s="277"/>
      <c r="AM219" s="288"/>
      <c r="AN219" s="288"/>
      <c r="AO219" s="288"/>
      <c r="AP219" s="288"/>
      <c r="AQ219" s="288"/>
      <c r="AR219" s="288"/>
      <c r="AS219" s="288"/>
      <c r="AT219" s="288"/>
      <c r="AU219" s="288"/>
      <c r="AV219" s="288"/>
      <c r="AW219" s="288"/>
      <c r="AX219" s="288"/>
      <c r="AY219" s="288"/>
      <c r="AZ219" s="288"/>
      <c r="BA219" s="288"/>
      <c r="BB219" s="288"/>
      <c r="BC219" s="267"/>
      <c r="BD219" s="281"/>
      <c r="BE219" s="281"/>
      <c r="BF219" s="247"/>
      <c r="BG219" s="247"/>
      <c r="BH219" s="247"/>
      <c r="BI219" s="247"/>
      <c r="BJ219" s="247"/>
      <c r="BK219" s="247"/>
      <c r="BL219" s="247"/>
      <c r="BM219" s="247"/>
      <c r="BN219" s="247"/>
      <c r="BO219" s="247"/>
      <c r="BP219" s="247"/>
      <c r="BQ219" s="247"/>
      <c r="BR219" s="265"/>
      <c r="BS219" s="22"/>
    </row>
    <row r="220" spans="1:86" ht="15.6" hidden="1" customHeight="1">
      <c r="A220" s="22"/>
      <c r="B220" s="22"/>
      <c r="C220" s="260"/>
      <c r="D220" s="278"/>
      <c r="E220" s="278"/>
      <c r="F220" s="278"/>
      <c r="G220" s="278"/>
      <c r="H220" s="278"/>
      <c r="I220" s="278"/>
      <c r="J220" s="278"/>
      <c r="K220" s="278"/>
      <c r="L220" s="278"/>
      <c r="M220" s="278"/>
      <c r="N220" s="278"/>
      <c r="O220" s="278"/>
      <c r="P220" s="278"/>
      <c r="Q220" s="278"/>
      <c r="R220" s="266"/>
      <c r="S220" s="266"/>
      <c r="T220" s="266"/>
      <c r="U220" s="270" t="s">
        <v>6496</v>
      </c>
      <c r="V220" s="266"/>
      <c r="W220" s="266"/>
      <c r="X220" s="266"/>
      <c r="Y220" s="266"/>
      <c r="Z220" s="266"/>
      <c r="AA220" s="266"/>
      <c r="AB220" s="266"/>
      <c r="AC220" s="266"/>
      <c r="AD220" s="266"/>
      <c r="AE220" s="266"/>
      <c r="AF220" s="266"/>
      <c r="AG220" s="266"/>
      <c r="AH220" s="266"/>
      <c r="AI220" s="266"/>
      <c r="AJ220" s="266"/>
      <c r="AK220" s="277"/>
      <c r="AL220" s="277"/>
      <c r="AM220" s="270" t="s">
        <v>6498</v>
      </c>
      <c r="AN220" s="263"/>
      <c r="AO220" s="263"/>
      <c r="AP220" s="263"/>
      <c r="AQ220" s="263"/>
      <c r="AR220" s="263"/>
      <c r="AS220" s="263"/>
      <c r="AT220" s="263"/>
      <c r="AU220" s="263"/>
      <c r="AV220" s="263"/>
      <c r="AW220" s="263"/>
      <c r="AX220" s="262"/>
      <c r="AY220" s="262"/>
      <c r="AZ220" s="262"/>
      <c r="BA220" s="262"/>
      <c r="BB220" s="262"/>
      <c r="BC220" s="262"/>
      <c r="BD220" s="262"/>
      <c r="BE220" s="262"/>
      <c r="BF220" s="262"/>
      <c r="BG220" s="262"/>
      <c r="BH220" s="262"/>
      <c r="BI220" s="262"/>
      <c r="BJ220" s="262"/>
      <c r="BK220" s="262"/>
      <c r="BL220" s="262"/>
      <c r="BM220" s="262"/>
      <c r="BN220" s="262"/>
      <c r="BO220" s="262"/>
      <c r="BP220" s="262"/>
      <c r="BQ220" s="247"/>
      <c r="BR220" s="265"/>
      <c r="BS220" s="22"/>
    </row>
    <row r="221" spans="1:86" ht="15.6" hidden="1" customHeight="1">
      <c r="A221" s="22"/>
      <c r="B221" s="22"/>
      <c r="C221" s="260"/>
      <c r="D221" s="278"/>
      <c r="E221" s="278"/>
      <c r="F221" s="278"/>
      <c r="G221" s="278"/>
      <c r="H221" s="278"/>
      <c r="I221" s="278"/>
      <c r="J221" s="278"/>
      <c r="K221" s="278"/>
      <c r="L221" s="278"/>
      <c r="M221" s="278"/>
      <c r="N221" s="278"/>
      <c r="O221" s="278"/>
      <c r="P221" s="278"/>
      <c r="Q221" s="278"/>
      <c r="R221" s="266"/>
      <c r="S221" s="266"/>
      <c r="T221" s="266"/>
      <c r="U221" s="624" t="str">
        <f>IF(回答表!F18="下水道事業",IF(回答表!X52="●",回答表!E339,IF(回答表!AA52="●",回答表!E408,"")),"")</f>
        <v/>
      </c>
      <c r="V221" s="625"/>
      <c r="W221" s="625"/>
      <c r="X221" s="625"/>
      <c r="Y221" s="625"/>
      <c r="Z221" s="625"/>
      <c r="AA221" s="625"/>
      <c r="AB221" s="625"/>
      <c r="AC221" s="625"/>
      <c r="AD221" s="625"/>
      <c r="AE221" s="602" t="s">
        <v>6497</v>
      </c>
      <c r="AF221" s="602"/>
      <c r="AG221" s="602"/>
      <c r="AH221" s="602"/>
      <c r="AI221" s="602"/>
      <c r="AJ221" s="603"/>
      <c r="AK221" s="277"/>
      <c r="AL221" s="277"/>
      <c r="AM221" s="530" t="str">
        <f>IF(回答表!F18="下水道事業",IF(回答表!X52="●",回答表!B341,IF(回答表!AA52="●",回答表!B410,"")),"")</f>
        <v/>
      </c>
      <c r="AN221" s="531"/>
      <c r="AO221" s="531"/>
      <c r="AP221" s="531"/>
      <c r="AQ221" s="531"/>
      <c r="AR221" s="531"/>
      <c r="AS221" s="531"/>
      <c r="AT221" s="531"/>
      <c r="AU221" s="531"/>
      <c r="AV221" s="531"/>
      <c r="AW221" s="531"/>
      <c r="AX221" s="531"/>
      <c r="AY221" s="531"/>
      <c r="AZ221" s="531"/>
      <c r="BA221" s="531"/>
      <c r="BB221" s="531"/>
      <c r="BC221" s="531"/>
      <c r="BD221" s="531"/>
      <c r="BE221" s="531"/>
      <c r="BF221" s="531"/>
      <c r="BG221" s="531"/>
      <c r="BH221" s="531"/>
      <c r="BI221" s="531"/>
      <c r="BJ221" s="531"/>
      <c r="BK221" s="531"/>
      <c r="BL221" s="531"/>
      <c r="BM221" s="531"/>
      <c r="BN221" s="531"/>
      <c r="BO221" s="531"/>
      <c r="BP221" s="531"/>
      <c r="BQ221" s="532"/>
      <c r="BR221" s="265"/>
      <c r="BS221" s="22"/>
    </row>
    <row r="222" spans="1:86" ht="15.6" hidden="1" customHeight="1">
      <c r="A222" s="22"/>
      <c r="B222" s="22"/>
      <c r="C222" s="260"/>
      <c r="D222" s="278"/>
      <c r="E222" s="278"/>
      <c r="F222" s="278"/>
      <c r="G222" s="278"/>
      <c r="H222" s="278"/>
      <c r="I222" s="278"/>
      <c r="J222" s="278"/>
      <c r="K222" s="278"/>
      <c r="L222" s="278"/>
      <c r="M222" s="278"/>
      <c r="N222" s="278"/>
      <c r="O222" s="278"/>
      <c r="P222" s="278"/>
      <c r="Q222" s="278"/>
      <c r="R222" s="266"/>
      <c r="S222" s="266"/>
      <c r="T222" s="266"/>
      <c r="U222" s="626"/>
      <c r="V222" s="627"/>
      <c r="W222" s="627"/>
      <c r="X222" s="627"/>
      <c r="Y222" s="627"/>
      <c r="Z222" s="627"/>
      <c r="AA222" s="627"/>
      <c r="AB222" s="627"/>
      <c r="AC222" s="627"/>
      <c r="AD222" s="627"/>
      <c r="AE222" s="604"/>
      <c r="AF222" s="604"/>
      <c r="AG222" s="604"/>
      <c r="AH222" s="604"/>
      <c r="AI222" s="604"/>
      <c r="AJ222" s="605"/>
      <c r="AK222" s="277"/>
      <c r="AL222" s="277"/>
      <c r="AM222" s="533"/>
      <c r="AN222" s="534"/>
      <c r="AO222" s="534"/>
      <c r="AP222" s="534"/>
      <c r="AQ222" s="534"/>
      <c r="AR222" s="534"/>
      <c r="AS222" s="534"/>
      <c r="AT222" s="534"/>
      <c r="AU222" s="534"/>
      <c r="AV222" s="534"/>
      <c r="AW222" s="534"/>
      <c r="AX222" s="534"/>
      <c r="AY222" s="534"/>
      <c r="AZ222" s="534"/>
      <c r="BA222" s="534"/>
      <c r="BB222" s="534"/>
      <c r="BC222" s="534"/>
      <c r="BD222" s="534"/>
      <c r="BE222" s="534"/>
      <c r="BF222" s="534"/>
      <c r="BG222" s="534"/>
      <c r="BH222" s="534"/>
      <c r="BI222" s="534"/>
      <c r="BJ222" s="534"/>
      <c r="BK222" s="534"/>
      <c r="BL222" s="534"/>
      <c r="BM222" s="534"/>
      <c r="BN222" s="534"/>
      <c r="BO222" s="534"/>
      <c r="BP222" s="534"/>
      <c r="BQ222" s="535"/>
      <c r="BR222" s="265"/>
      <c r="BS222" s="22"/>
    </row>
    <row r="223" spans="1:86" ht="15.6" hidden="1" customHeight="1">
      <c r="A223" s="22"/>
      <c r="B223" s="22"/>
      <c r="C223" s="260"/>
      <c r="D223" s="278"/>
      <c r="E223" s="278"/>
      <c r="F223" s="278"/>
      <c r="G223" s="278"/>
      <c r="H223" s="278"/>
      <c r="I223" s="278"/>
      <c r="J223" s="278"/>
      <c r="K223" s="278"/>
      <c r="L223" s="278"/>
      <c r="M223" s="278"/>
      <c r="N223" s="278"/>
      <c r="O223" s="278"/>
      <c r="P223" s="278"/>
      <c r="Q223" s="278"/>
      <c r="R223" s="266"/>
      <c r="S223" s="266"/>
      <c r="T223" s="266"/>
      <c r="U223" s="266"/>
      <c r="V223" s="266"/>
      <c r="W223" s="266"/>
      <c r="X223" s="266"/>
      <c r="Y223" s="266"/>
      <c r="Z223" s="266"/>
      <c r="AA223" s="266"/>
      <c r="AB223" s="266"/>
      <c r="AC223" s="266"/>
      <c r="AD223" s="266"/>
      <c r="AE223" s="266"/>
      <c r="AF223" s="266"/>
      <c r="AG223" s="266"/>
      <c r="AH223" s="266"/>
      <c r="AI223" s="266"/>
      <c r="AJ223" s="266"/>
      <c r="AK223" s="277"/>
      <c r="AL223" s="277"/>
      <c r="AM223" s="533"/>
      <c r="AN223" s="534"/>
      <c r="AO223" s="534"/>
      <c r="AP223" s="534"/>
      <c r="AQ223" s="534"/>
      <c r="AR223" s="534"/>
      <c r="AS223" s="534"/>
      <c r="AT223" s="534"/>
      <c r="AU223" s="534"/>
      <c r="AV223" s="534"/>
      <c r="AW223" s="534"/>
      <c r="AX223" s="534"/>
      <c r="AY223" s="534"/>
      <c r="AZ223" s="534"/>
      <c r="BA223" s="534"/>
      <c r="BB223" s="534"/>
      <c r="BC223" s="534"/>
      <c r="BD223" s="534"/>
      <c r="BE223" s="534"/>
      <c r="BF223" s="534"/>
      <c r="BG223" s="534"/>
      <c r="BH223" s="534"/>
      <c r="BI223" s="534"/>
      <c r="BJ223" s="534"/>
      <c r="BK223" s="534"/>
      <c r="BL223" s="534"/>
      <c r="BM223" s="534"/>
      <c r="BN223" s="534"/>
      <c r="BO223" s="534"/>
      <c r="BP223" s="534"/>
      <c r="BQ223" s="535"/>
      <c r="BR223" s="265"/>
      <c r="BS223" s="22"/>
    </row>
    <row r="224" spans="1:86" ht="15.6" hidden="1" customHeight="1">
      <c r="A224" s="22"/>
      <c r="B224" s="22"/>
      <c r="C224" s="260"/>
      <c r="D224" s="278"/>
      <c r="E224" s="278"/>
      <c r="F224" s="278"/>
      <c r="G224" s="278"/>
      <c r="H224" s="278"/>
      <c r="I224" s="278"/>
      <c r="J224" s="278"/>
      <c r="K224" s="278"/>
      <c r="L224" s="278"/>
      <c r="M224" s="278"/>
      <c r="N224" s="278"/>
      <c r="O224" s="278"/>
      <c r="P224" s="278"/>
      <c r="Q224" s="278"/>
      <c r="R224" s="266"/>
      <c r="S224" s="266"/>
      <c r="T224" s="266"/>
      <c r="U224" s="266"/>
      <c r="V224" s="266"/>
      <c r="W224" s="266"/>
      <c r="X224" s="266"/>
      <c r="Y224" s="266"/>
      <c r="Z224" s="266"/>
      <c r="AA224" s="266"/>
      <c r="AB224" s="266"/>
      <c r="AC224" s="266"/>
      <c r="AD224" s="266"/>
      <c r="AE224" s="266"/>
      <c r="AF224" s="266"/>
      <c r="AG224" s="266"/>
      <c r="AH224" s="266"/>
      <c r="AI224" s="266"/>
      <c r="AJ224" s="266"/>
      <c r="AK224" s="277"/>
      <c r="AL224" s="277"/>
      <c r="AM224" s="533"/>
      <c r="AN224" s="534"/>
      <c r="AO224" s="534"/>
      <c r="AP224" s="534"/>
      <c r="AQ224" s="534"/>
      <c r="AR224" s="534"/>
      <c r="AS224" s="534"/>
      <c r="AT224" s="534"/>
      <c r="AU224" s="534"/>
      <c r="AV224" s="534"/>
      <c r="AW224" s="534"/>
      <c r="AX224" s="534"/>
      <c r="AY224" s="534"/>
      <c r="AZ224" s="534"/>
      <c r="BA224" s="534"/>
      <c r="BB224" s="534"/>
      <c r="BC224" s="534"/>
      <c r="BD224" s="534"/>
      <c r="BE224" s="534"/>
      <c r="BF224" s="534"/>
      <c r="BG224" s="534"/>
      <c r="BH224" s="534"/>
      <c r="BI224" s="534"/>
      <c r="BJ224" s="534"/>
      <c r="BK224" s="534"/>
      <c r="BL224" s="534"/>
      <c r="BM224" s="534"/>
      <c r="BN224" s="534"/>
      <c r="BO224" s="534"/>
      <c r="BP224" s="534"/>
      <c r="BQ224" s="535"/>
      <c r="BR224" s="265"/>
      <c r="BS224" s="22"/>
    </row>
    <row r="225" spans="1:71" ht="15.6" hidden="1" customHeight="1">
      <c r="A225" s="22"/>
      <c r="B225" s="22"/>
      <c r="C225" s="260"/>
      <c r="D225" s="278"/>
      <c r="E225" s="278"/>
      <c r="F225" s="278"/>
      <c r="G225" s="278"/>
      <c r="H225" s="278"/>
      <c r="I225" s="278"/>
      <c r="J225" s="278"/>
      <c r="K225" s="278"/>
      <c r="L225" s="278"/>
      <c r="M225" s="278"/>
      <c r="N225" s="278"/>
      <c r="O225" s="278"/>
      <c r="P225" s="278"/>
      <c r="Q225" s="278"/>
      <c r="R225" s="266"/>
      <c r="S225" s="266"/>
      <c r="T225" s="266"/>
      <c r="U225" s="266"/>
      <c r="V225" s="266"/>
      <c r="W225" s="266"/>
      <c r="X225" s="266"/>
      <c r="Y225" s="266"/>
      <c r="Z225" s="266"/>
      <c r="AA225" s="266"/>
      <c r="AB225" s="266"/>
      <c r="AC225" s="266"/>
      <c r="AD225" s="266"/>
      <c r="AE225" s="266"/>
      <c r="AF225" s="266"/>
      <c r="AG225" s="266"/>
      <c r="AH225" s="266"/>
      <c r="AI225" s="266"/>
      <c r="AJ225" s="266"/>
      <c r="AK225" s="277"/>
      <c r="AL225" s="277"/>
      <c r="AM225" s="536"/>
      <c r="AN225" s="537"/>
      <c r="AO225" s="537"/>
      <c r="AP225" s="537"/>
      <c r="AQ225" s="537"/>
      <c r="AR225" s="537"/>
      <c r="AS225" s="537"/>
      <c r="AT225" s="537"/>
      <c r="AU225" s="537"/>
      <c r="AV225" s="537"/>
      <c r="AW225" s="537"/>
      <c r="AX225" s="537"/>
      <c r="AY225" s="537"/>
      <c r="AZ225" s="537"/>
      <c r="BA225" s="537"/>
      <c r="BB225" s="537"/>
      <c r="BC225" s="537"/>
      <c r="BD225" s="537"/>
      <c r="BE225" s="537"/>
      <c r="BF225" s="537"/>
      <c r="BG225" s="537"/>
      <c r="BH225" s="537"/>
      <c r="BI225" s="537"/>
      <c r="BJ225" s="537"/>
      <c r="BK225" s="537"/>
      <c r="BL225" s="537"/>
      <c r="BM225" s="537"/>
      <c r="BN225" s="537"/>
      <c r="BO225" s="537"/>
      <c r="BP225" s="537"/>
      <c r="BQ225" s="538"/>
      <c r="BR225" s="265"/>
      <c r="BS225" s="22"/>
    </row>
    <row r="226" spans="1:71" ht="15.6" hidden="1" customHeight="1">
      <c r="C226" s="260"/>
      <c r="D226" s="266"/>
      <c r="E226" s="266"/>
      <c r="F226" s="266"/>
      <c r="G226" s="266"/>
      <c r="H226" s="266"/>
      <c r="I226" s="266"/>
      <c r="J226" s="266"/>
      <c r="K226" s="266"/>
      <c r="L226" s="266"/>
      <c r="M226" s="266"/>
      <c r="N226" s="266"/>
      <c r="O226" s="266"/>
      <c r="P226" s="266"/>
      <c r="Q226" s="266"/>
      <c r="R226" s="266"/>
      <c r="S226" s="266"/>
      <c r="T226" s="266"/>
      <c r="U226" s="247"/>
      <c r="V226" s="247"/>
      <c r="W226" s="247"/>
      <c r="X226" s="247"/>
      <c r="Y226" s="247"/>
      <c r="Z226" s="261"/>
      <c r="AA226" s="262"/>
      <c r="AB226" s="262"/>
      <c r="AC226" s="262"/>
      <c r="AD226" s="262"/>
      <c r="AE226" s="262"/>
      <c r="AF226" s="262"/>
      <c r="AG226" s="262"/>
      <c r="AH226" s="262"/>
      <c r="AI226" s="262"/>
      <c r="AJ226" s="268"/>
      <c r="AK226" s="247"/>
      <c r="AL226" s="267"/>
      <c r="AM226" s="267"/>
      <c r="AN226" s="264"/>
      <c r="AO226" s="267"/>
      <c r="AP226" s="268"/>
      <c r="AQ226" s="268"/>
      <c r="AR226" s="247"/>
      <c r="AS226" s="247"/>
      <c r="AT226" s="247"/>
      <c r="AU226" s="247"/>
      <c r="AV226" s="247"/>
      <c r="AW226" s="247"/>
      <c r="AX226" s="247"/>
      <c r="AY226" s="247"/>
      <c r="AZ226" s="247"/>
      <c r="BA226" s="247"/>
      <c r="BB226" s="247"/>
      <c r="BC226" s="261"/>
      <c r="BD226" s="262"/>
      <c r="BE226" s="262"/>
      <c r="BF226" s="262"/>
      <c r="BG226" s="262"/>
      <c r="BH226" s="262"/>
      <c r="BI226" s="262"/>
      <c r="BJ226" s="262"/>
      <c r="BK226" s="262"/>
      <c r="BL226" s="262"/>
      <c r="BM226" s="262"/>
      <c r="BN226" s="263"/>
      <c r="BO226" s="263"/>
      <c r="BP226" s="263"/>
      <c r="BQ226" s="264"/>
      <c r="BR226" s="265"/>
    </row>
    <row r="227" spans="1:71" ht="33.6" hidden="1" customHeight="1">
      <c r="C227" s="260"/>
      <c r="D227" s="278"/>
      <c r="E227" s="278"/>
      <c r="F227" s="278"/>
      <c r="G227" s="278"/>
      <c r="H227" s="278"/>
      <c r="I227" s="278"/>
      <c r="J227" s="278"/>
      <c r="K227" s="278"/>
      <c r="L227" s="278"/>
      <c r="M227" s="278"/>
      <c r="N227" s="248"/>
      <c r="O227" s="248"/>
      <c r="P227" s="248"/>
      <c r="Q227" s="248"/>
      <c r="R227" s="266"/>
      <c r="S227" s="266"/>
      <c r="T227" s="266"/>
      <c r="U227" s="270" t="s">
        <v>41</v>
      </c>
      <c r="V227" s="266"/>
      <c r="W227" s="266"/>
      <c r="X227" s="266"/>
      <c r="Y227" s="266"/>
      <c r="Z227" s="266"/>
      <c r="AA227" s="263"/>
      <c r="AB227" s="271"/>
      <c r="AC227" s="263"/>
      <c r="AD227" s="263"/>
      <c r="AE227" s="263"/>
      <c r="AF227" s="263"/>
      <c r="AG227" s="263"/>
      <c r="AH227" s="263"/>
      <c r="AI227" s="263"/>
      <c r="AJ227" s="263"/>
      <c r="AK227" s="263"/>
      <c r="AL227" s="263"/>
      <c r="AM227" s="270" t="s">
        <v>7</v>
      </c>
      <c r="AN227" s="263"/>
      <c r="AO227" s="263"/>
      <c r="AP227" s="263"/>
      <c r="AQ227" s="263"/>
      <c r="AR227" s="263"/>
      <c r="AS227" s="263"/>
      <c r="AT227" s="263"/>
      <c r="AU227" s="263"/>
      <c r="AV227" s="263"/>
      <c r="AW227" s="263"/>
      <c r="AX227" s="263"/>
      <c r="AY227" s="262"/>
      <c r="AZ227" s="262"/>
      <c r="BA227" s="262"/>
      <c r="BB227" s="262"/>
      <c r="BC227" s="262"/>
      <c r="BD227" s="262"/>
      <c r="BE227" s="262"/>
      <c r="BF227" s="262"/>
      <c r="BG227" s="262"/>
      <c r="BH227" s="262"/>
      <c r="BI227" s="262"/>
      <c r="BJ227" s="262"/>
      <c r="BK227" s="262"/>
      <c r="BL227" s="262"/>
      <c r="BM227" s="262"/>
      <c r="BN227" s="262"/>
      <c r="BO227" s="262"/>
      <c r="BP227" s="262"/>
      <c r="BQ227" s="247"/>
      <c r="BR227" s="265"/>
    </row>
    <row r="228" spans="1:71" ht="15.6" hidden="1" customHeight="1">
      <c r="C228" s="260"/>
      <c r="D228" s="519" t="s">
        <v>6</v>
      </c>
      <c r="E228" s="519"/>
      <c r="F228" s="519"/>
      <c r="G228" s="519"/>
      <c r="H228" s="519"/>
      <c r="I228" s="519"/>
      <c r="J228" s="519"/>
      <c r="K228" s="519"/>
      <c r="L228" s="519"/>
      <c r="M228" s="520"/>
      <c r="N228" s="521" t="str">
        <f>IF(回答表!F18="下水道事業",IF(回答表!AD52="●","●",""),"")</f>
        <v/>
      </c>
      <c r="O228" s="522"/>
      <c r="P228" s="522"/>
      <c r="Q228" s="523"/>
      <c r="R228" s="266"/>
      <c r="S228" s="266"/>
      <c r="T228" s="266"/>
      <c r="U228" s="530" t="str">
        <f>IF(回答表!F18="下水道事業",IF(回答表!AD52="●",回答表!B421,""),"")</f>
        <v/>
      </c>
      <c r="V228" s="531"/>
      <c r="W228" s="531"/>
      <c r="X228" s="531"/>
      <c r="Y228" s="531"/>
      <c r="Z228" s="531"/>
      <c r="AA228" s="531"/>
      <c r="AB228" s="531"/>
      <c r="AC228" s="531"/>
      <c r="AD228" s="531"/>
      <c r="AE228" s="531"/>
      <c r="AF228" s="531"/>
      <c r="AG228" s="531"/>
      <c r="AH228" s="531"/>
      <c r="AI228" s="531"/>
      <c r="AJ228" s="532"/>
      <c r="AK228" s="283"/>
      <c r="AL228" s="283"/>
      <c r="AM228" s="530" t="str">
        <f>IF(回答表!F18="下水道事業",IF(回答表!AD52="●",回答表!B427,""),"")</f>
        <v/>
      </c>
      <c r="AN228" s="531"/>
      <c r="AO228" s="531"/>
      <c r="AP228" s="531"/>
      <c r="AQ228" s="531"/>
      <c r="AR228" s="531"/>
      <c r="AS228" s="531"/>
      <c r="AT228" s="531"/>
      <c r="AU228" s="531"/>
      <c r="AV228" s="531"/>
      <c r="AW228" s="531"/>
      <c r="AX228" s="531"/>
      <c r="AY228" s="531"/>
      <c r="AZ228" s="531"/>
      <c r="BA228" s="531"/>
      <c r="BB228" s="531"/>
      <c r="BC228" s="531"/>
      <c r="BD228" s="531"/>
      <c r="BE228" s="531"/>
      <c r="BF228" s="531"/>
      <c r="BG228" s="531"/>
      <c r="BH228" s="531"/>
      <c r="BI228" s="531"/>
      <c r="BJ228" s="531"/>
      <c r="BK228" s="531"/>
      <c r="BL228" s="531"/>
      <c r="BM228" s="531"/>
      <c r="BN228" s="531"/>
      <c r="BO228" s="531"/>
      <c r="BP228" s="531"/>
      <c r="BQ228" s="532"/>
      <c r="BR228" s="265"/>
    </row>
    <row r="229" spans="1:71" ht="15.6" hidden="1" customHeight="1">
      <c r="C229" s="260"/>
      <c r="D229" s="519"/>
      <c r="E229" s="519"/>
      <c r="F229" s="519"/>
      <c r="G229" s="519"/>
      <c r="H229" s="519"/>
      <c r="I229" s="519"/>
      <c r="J229" s="519"/>
      <c r="K229" s="519"/>
      <c r="L229" s="519"/>
      <c r="M229" s="520"/>
      <c r="N229" s="524"/>
      <c r="O229" s="525"/>
      <c r="P229" s="525"/>
      <c r="Q229" s="526"/>
      <c r="R229" s="266"/>
      <c r="S229" s="266"/>
      <c r="T229" s="266"/>
      <c r="U229" s="533"/>
      <c r="V229" s="534"/>
      <c r="W229" s="534"/>
      <c r="X229" s="534"/>
      <c r="Y229" s="534"/>
      <c r="Z229" s="534"/>
      <c r="AA229" s="534"/>
      <c r="AB229" s="534"/>
      <c r="AC229" s="534"/>
      <c r="AD229" s="534"/>
      <c r="AE229" s="534"/>
      <c r="AF229" s="534"/>
      <c r="AG229" s="534"/>
      <c r="AH229" s="534"/>
      <c r="AI229" s="534"/>
      <c r="AJ229" s="535"/>
      <c r="AK229" s="283"/>
      <c r="AL229" s="283"/>
      <c r="AM229" s="533"/>
      <c r="AN229" s="534"/>
      <c r="AO229" s="534"/>
      <c r="AP229" s="534"/>
      <c r="AQ229" s="534"/>
      <c r="AR229" s="534"/>
      <c r="AS229" s="534"/>
      <c r="AT229" s="534"/>
      <c r="AU229" s="534"/>
      <c r="AV229" s="534"/>
      <c r="AW229" s="534"/>
      <c r="AX229" s="534"/>
      <c r="AY229" s="534"/>
      <c r="AZ229" s="534"/>
      <c r="BA229" s="534"/>
      <c r="BB229" s="534"/>
      <c r="BC229" s="534"/>
      <c r="BD229" s="534"/>
      <c r="BE229" s="534"/>
      <c r="BF229" s="534"/>
      <c r="BG229" s="534"/>
      <c r="BH229" s="534"/>
      <c r="BI229" s="534"/>
      <c r="BJ229" s="534"/>
      <c r="BK229" s="534"/>
      <c r="BL229" s="534"/>
      <c r="BM229" s="534"/>
      <c r="BN229" s="534"/>
      <c r="BO229" s="534"/>
      <c r="BP229" s="534"/>
      <c r="BQ229" s="535"/>
      <c r="BR229" s="265"/>
    </row>
    <row r="230" spans="1:71" ht="15.6" hidden="1" customHeight="1">
      <c r="C230" s="260"/>
      <c r="D230" s="519"/>
      <c r="E230" s="519"/>
      <c r="F230" s="519"/>
      <c r="G230" s="519"/>
      <c r="H230" s="519"/>
      <c r="I230" s="519"/>
      <c r="J230" s="519"/>
      <c r="K230" s="519"/>
      <c r="L230" s="519"/>
      <c r="M230" s="520"/>
      <c r="N230" s="524"/>
      <c r="O230" s="525"/>
      <c r="P230" s="525"/>
      <c r="Q230" s="526"/>
      <c r="R230" s="266"/>
      <c r="S230" s="266"/>
      <c r="T230" s="266"/>
      <c r="U230" s="533"/>
      <c r="V230" s="534"/>
      <c r="W230" s="534"/>
      <c r="X230" s="534"/>
      <c r="Y230" s="534"/>
      <c r="Z230" s="534"/>
      <c r="AA230" s="534"/>
      <c r="AB230" s="534"/>
      <c r="AC230" s="534"/>
      <c r="AD230" s="534"/>
      <c r="AE230" s="534"/>
      <c r="AF230" s="534"/>
      <c r="AG230" s="534"/>
      <c r="AH230" s="534"/>
      <c r="AI230" s="534"/>
      <c r="AJ230" s="535"/>
      <c r="AK230" s="283"/>
      <c r="AL230" s="283"/>
      <c r="AM230" s="533"/>
      <c r="AN230" s="534"/>
      <c r="AO230" s="534"/>
      <c r="AP230" s="534"/>
      <c r="AQ230" s="534"/>
      <c r="AR230" s="534"/>
      <c r="AS230" s="534"/>
      <c r="AT230" s="534"/>
      <c r="AU230" s="534"/>
      <c r="AV230" s="534"/>
      <c r="AW230" s="534"/>
      <c r="AX230" s="534"/>
      <c r="AY230" s="534"/>
      <c r="AZ230" s="534"/>
      <c r="BA230" s="534"/>
      <c r="BB230" s="534"/>
      <c r="BC230" s="534"/>
      <c r="BD230" s="534"/>
      <c r="BE230" s="534"/>
      <c r="BF230" s="534"/>
      <c r="BG230" s="534"/>
      <c r="BH230" s="534"/>
      <c r="BI230" s="534"/>
      <c r="BJ230" s="534"/>
      <c r="BK230" s="534"/>
      <c r="BL230" s="534"/>
      <c r="BM230" s="534"/>
      <c r="BN230" s="534"/>
      <c r="BO230" s="534"/>
      <c r="BP230" s="534"/>
      <c r="BQ230" s="535"/>
      <c r="BR230" s="265"/>
    </row>
    <row r="231" spans="1:71" ht="15.6" hidden="1" customHeight="1">
      <c r="C231" s="260"/>
      <c r="D231" s="519"/>
      <c r="E231" s="519"/>
      <c r="F231" s="519"/>
      <c r="G231" s="519"/>
      <c r="H231" s="519"/>
      <c r="I231" s="519"/>
      <c r="J231" s="519"/>
      <c r="K231" s="519"/>
      <c r="L231" s="519"/>
      <c r="M231" s="520"/>
      <c r="N231" s="527"/>
      <c r="O231" s="528"/>
      <c r="P231" s="528"/>
      <c r="Q231" s="529"/>
      <c r="R231" s="266"/>
      <c r="S231" s="266"/>
      <c r="T231" s="266"/>
      <c r="U231" s="536"/>
      <c r="V231" s="537"/>
      <c r="W231" s="537"/>
      <c r="X231" s="537"/>
      <c r="Y231" s="537"/>
      <c r="Z231" s="537"/>
      <c r="AA231" s="537"/>
      <c r="AB231" s="537"/>
      <c r="AC231" s="537"/>
      <c r="AD231" s="537"/>
      <c r="AE231" s="537"/>
      <c r="AF231" s="537"/>
      <c r="AG231" s="537"/>
      <c r="AH231" s="537"/>
      <c r="AI231" s="537"/>
      <c r="AJ231" s="538"/>
      <c r="AK231" s="283"/>
      <c r="AL231" s="283"/>
      <c r="AM231" s="536"/>
      <c r="AN231" s="537"/>
      <c r="AO231" s="537"/>
      <c r="AP231" s="537"/>
      <c r="AQ231" s="537"/>
      <c r="AR231" s="537"/>
      <c r="AS231" s="537"/>
      <c r="AT231" s="537"/>
      <c r="AU231" s="537"/>
      <c r="AV231" s="537"/>
      <c r="AW231" s="537"/>
      <c r="AX231" s="537"/>
      <c r="AY231" s="537"/>
      <c r="AZ231" s="537"/>
      <c r="BA231" s="537"/>
      <c r="BB231" s="537"/>
      <c r="BC231" s="537"/>
      <c r="BD231" s="537"/>
      <c r="BE231" s="537"/>
      <c r="BF231" s="537"/>
      <c r="BG231" s="537"/>
      <c r="BH231" s="537"/>
      <c r="BI231" s="537"/>
      <c r="BJ231" s="537"/>
      <c r="BK231" s="537"/>
      <c r="BL231" s="537"/>
      <c r="BM231" s="537"/>
      <c r="BN231" s="537"/>
      <c r="BO231" s="537"/>
      <c r="BP231" s="537"/>
      <c r="BQ231" s="538"/>
      <c r="BR231" s="265"/>
    </row>
    <row r="232" spans="1:71" ht="15.6" hidden="1" customHeight="1">
      <c r="C232" s="284"/>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c r="AD232" s="285"/>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c r="BO232" s="285"/>
      <c r="BP232" s="285"/>
      <c r="BQ232" s="285"/>
      <c r="BR232" s="286"/>
    </row>
    <row r="233" spans="1:71" ht="15.6" hidden="1" customHeight="1">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row>
    <row r="234" spans="1:71" ht="15.6" hidden="1" customHeight="1">
      <c r="C234" s="254"/>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563"/>
      <c r="AS234" s="563"/>
      <c r="AT234" s="563"/>
      <c r="AU234" s="563"/>
      <c r="AV234" s="563"/>
      <c r="AW234" s="563"/>
      <c r="AX234" s="563"/>
      <c r="AY234" s="563"/>
      <c r="AZ234" s="563"/>
      <c r="BA234" s="563"/>
      <c r="BB234" s="563"/>
      <c r="BC234" s="256"/>
      <c r="BD234" s="257"/>
      <c r="BE234" s="257"/>
      <c r="BF234" s="257"/>
      <c r="BG234" s="257"/>
      <c r="BH234" s="257"/>
      <c r="BI234" s="257"/>
      <c r="BJ234" s="257"/>
      <c r="BK234" s="257"/>
      <c r="BL234" s="257"/>
      <c r="BM234" s="257"/>
      <c r="BN234" s="257"/>
      <c r="BO234" s="257"/>
      <c r="BP234" s="257"/>
      <c r="BQ234" s="257"/>
      <c r="BR234" s="258"/>
    </row>
    <row r="235" spans="1:71" ht="15.6" hidden="1" customHeight="1">
      <c r="C235" s="260"/>
      <c r="D235" s="266"/>
      <c r="E235" s="266"/>
      <c r="F235" s="266"/>
      <c r="G235" s="266"/>
      <c r="H235" s="266"/>
      <c r="I235" s="266"/>
      <c r="J235" s="266"/>
      <c r="K235" s="266"/>
      <c r="L235" s="266"/>
      <c r="M235" s="266"/>
      <c r="N235" s="266"/>
      <c r="O235" s="266"/>
      <c r="P235" s="266"/>
      <c r="Q235" s="266"/>
      <c r="R235" s="266"/>
      <c r="S235" s="266"/>
      <c r="T235" s="266"/>
      <c r="U235" s="266"/>
      <c r="V235" s="266"/>
      <c r="W235" s="266"/>
      <c r="X235" s="247"/>
      <c r="Y235" s="247"/>
      <c r="Z235" s="247"/>
      <c r="AA235" s="262"/>
      <c r="AB235" s="267"/>
      <c r="AC235" s="267"/>
      <c r="AD235" s="267"/>
      <c r="AE235" s="267"/>
      <c r="AF235" s="267"/>
      <c r="AG235" s="267"/>
      <c r="AH235" s="267"/>
      <c r="AI235" s="267"/>
      <c r="AJ235" s="267"/>
      <c r="AK235" s="267"/>
      <c r="AL235" s="267"/>
      <c r="AM235" s="267"/>
      <c r="AN235" s="264"/>
      <c r="AO235" s="267"/>
      <c r="AP235" s="268"/>
      <c r="AQ235" s="268"/>
      <c r="AR235" s="564"/>
      <c r="AS235" s="564"/>
      <c r="AT235" s="564"/>
      <c r="AU235" s="564"/>
      <c r="AV235" s="564"/>
      <c r="AW235" s="564"/>
      <c r="AX235" s="564"/>
      <c r="AY235" s="564"/>
      <c r="AZ235" s="564"/>
      <c r="BA235" s="564"/>
      <c r="BB235" s="564"/>
      <c r="BC235" s="261"/>
      <c r="BD235" s="262"/>
      <c r="BE235" s="262"/>
      <c r="BF235" s="262"/>
      <c r="BG235" s="262"/>
      <c r="BH235" s="262"/>
      <c r="BI235" s="262"/>
      <c r="BJ235" s="262"/>
      <c r="BK235" s="262"/>
      <c r="BL235" s="262"/>
      <c r="BM235" s="262"/>
      <c r="BN235" s="263"/>
      <c r="BO235" s="263"/>
      <c r="BP235" s="263"/>
      <c r="BQ235" s="264"/>
      <c r="BR235" s="265"/>
    </row>
    <row r="236" spans="1:71" ht="15.6" hidden="1" customHeight="1">
      <c r="C236" s="260"/>
      <c r="D236" s="503" t="s">
        <v>20</v>
      </c>
      <c r="E236" s="504"/>
      <c r="F236" s="504"/>
      <c r="G236" s="504"/>
      <c r="H236" s="504"/>
      <c r="I236" s="504"/>
      <c r="J236" s="504"/>
      <c r="K236" s="504"/>
      <c r="L236" s="504"/>
      <c r="M236" s="504"/>
      <c r="N236" s="504"/>
      <c r="O236" s="504"/>
      <c r="P236" s="504"/>
      <c r="Q236" s="505"/>
      <c r="R236" s="606" t="s">
        <v>6423</v>
      </c>
      <c r="S236" s="607"/>
      <c r="T236" s="607"/>
      <c r="U236" s="607"/>
      <c r="V236" s="607"/>
      <c r="W236" s="607"/>
      <c r="X236" s="607"/>
      <c r="Y236" s="607"/>
      <c r="Z236" s="607"/>
      <c r="AA236" s="607"/>
      <c r="AB236" s="607"/>
      <c r="AC236" s="607"/>
      <c r="AD236" s="607"/>
      <c r="AE236" s="607"/>
      <c r="AF236" s="607"/>
      <c r="AG236" s="607"/>
      <c r="AH236" s="607"/>
      <c r="AI236" s="607"/>
      <c r="AJ236" s="607"/>
      <c r="AK236" s="607"/>
      <c r="AL236" s="607"/>
      <c r="AM236" s="607"/>
      <c r="AN236" s="607"/>
      <c r="AO236" s="607"/>
      <c r="AP236" s="607"/>
      <c r="AQ236" s="607"/>
      <c r="AR236" s="607"/>
      <c r="AS236" s="607"/>
      <c r="AT236" s="607"/>
      <c r="AU236" s="607"/>
      <c r="AV236" s="607"/>
      <c r="AW236" s="607"/>
      <c r="AX236" s="607"/>
      <c r="AY236" s="607"/>
      <c r="AZ236" s="607"/>
      <c r="BA236" s="607"/>
      <c r="BB236" s="608"/>
      <c r="BC236" s="261"/>
      <c r="BD236" s="262"/>
      <c r="BE236" s="262"/>
      <c r="BF236" s="262"/>
      <c r="BG236" s="262"/>
      <c r="BH236" s="262"/>
      <c r="BI236" s="262"/>
      <c r="BJ236" s="262"/>
      <c r="BK236" s="262"/>
      <c r="BL236" s="262"/>
      <c r="BM236" s="262"/>
      <c r="BN236" s="263"/>
      <c r="BO236" s="263"/>
      <c r="BP236" s="263"/>
      <c r="BQ236" s="264"/>
      <c r="BR236" s="265"/>
    </row>
    <row r="237" spans="1:71" ht="15.6" hidden="1" customHeight="1">
      <c r="C237" s="260"/>
      <c r="D237" s="506"/>
      <c r="E237" s="507"/>
      <c r="F237" s="507"/>
      <c r="G237" s="507"/>
      <c r="H237" s="507"/>
      <c r="I237" s="507"/>
      <c r="J237" s="507"/>
      <c r="K237" s="507"/>
      <c r="L237" s="507"/>
      <c r="M237" s="507"/>
      <c r="N237" s="507"/>
      <c r="O237" s="507"/>
      <c r="P237" s="507"/>
      <c r="Q237" s="508"/>
      <c r="R237" s="612"/>
      <c r="S237" s="613"/>
      <c r="T237" s="613"/>
      <c r="U237" s="613"/>
      <c r="V237" s="613"/>
      <c r="W237" s="613"/>
      <c r="X237" s="613"/>
      <c r="Y237" s="613"/>
      <c r="Z237" s="613"/>
      <c r="AA237" s="613"/>
      <c r="AB237" s="613"/>
      <c r="AC237" s="613"/>
      <c r="AD237" s="613"/>
      <c r="AE237" s="613"/>
      <c r="AF237" s="613"/>
      <c r="AG237" s="613"/>
      <c r="AH237" s="613"/>
      <c r="AI237" s="613"/>
      <c r="AJ237" s="613"/>
      <c r="AK237" s="613"/>
      <c r="AL237" s="613"/>
      <c r="AM237" s="613"/>
      <c r="AN237" s="613"/>
      <c r="AO237" s="613"/>
      <c r="AP237" s="613"/>
      <c r="AQ237" s="613"/>
      <c r="AR237" s="613"/>
      <c r="AS237" s="613"/>
      <c r="AT237" s="613"/>
      <c r="AU237" s="613"/>
      <c r="AV237" s="613"/>
      <c r="AW237" s="613"/>
      <c r="AX237" s="613"/>
      <c r="AY237" s="613"/>
      <c r="AZ237" s="613"/>
      <c r="BA237" s="613"/>
      <c r="BB237" s="614"/>
      <c r="BC237" s="261"/>
      <c r="BD237" s="262"/>
      <c r="BE237" s="262"/>
      <c r="BF237" s="262"/>
      <c r="BG237" s="262"/>
      <c r="BH237" s="262"/>
      <c r="BI237" s="262"/>
      <c r="BJ237" s="262"/>
      <c r="BK237" s="262"/>
      <c r="BL237" s="262"/>
      <c r="BM237" s="262"/>
      <c r="BN237" s="263"/>
      <c r="BO237" s="263"/>
      <c r="BP237" s="263"/>
      <c r="BQ237" s="264"/>
      <c r="BR237" s="265"/>
    </row>
    <row r="238" spans="1:71" ht="15.6" hidden="1" customHeight="1">
      <c r="C238" s="260"/>
      <c r="D238" s="266"/>
      <c r="E238" s="266"/>
      <c r="F238" s="266"/>
      <c r="G238" s="266"/>
      <c r="H238" s="266"/>
      <c r="I238" s="266"/>
      <c r="J238" s="266"/>
      <c r="K238" s="266"/>
      <c r="L238" s="266"/>
      <c r="M238" s="266"/>
      <c r="N238" s="266"/>
      <c r="O238" s="266"/>
      <c r="P238" s="266"/>
      <c r="Q238" s="266"/>
      <c r="R238" s="266"/>
      <c r="S238" s="266"/>
      <c r="T238" s="266"/>
      <c r="U238" s="266"/>
      <c r="V238" s="266"/>
      <c r="W238" s="266"/>
      <c r="X238" s="247"/>
      <c r="Y238" s="247"/>
      <c r="Z238" s="247"/>
      <c r="AA238" s="262"/>
      <c r="AB238" s="267"/>
      <c r="AC238" s="267"/>
      <c r="AD238" s="267"/>
      <c r="AE238" s="267"/>
      <c r="AF238" s="267"/>
      <c r="AG238" s="267"/>
      <c r="AH238" s="267"/>
      <c r="AI238" s="267"/>
      <c r="AJ238" s="267"/>
      <c r="AK238" s="267"/>
      <c r="AL238" s="267"/>
      <c r="AM238" s="267"/>
      <c r="AN238" s="264"/>
      <c r="AO238" s="267"/>
      <c r="AP238" s="268"/>
      <c r="AQ238" s="268"/>
      <c r="AR238" s="269"/>
      <c r="AS238" s="269"/>
      <c r="AT238" s="269"/>
      <c r="AU238" s="269"/>
      <c r="AV238" s="269"/>
      <c r="AW238" s="269"/>
      <c r="AX238" s="269"/>
      <c r="AY238" s="269"/>
      <c r="AZ238" s="269"/>
      <c r="BA238" s="269"/>
      <c r="BB238" s="269"/>
      <c r="BC238" s="261"/>
      <c r="BD238" s="262"/>
      <c r="BE238" s="262"/>
      <c r="BF238" s="262"/>
      <c r="BG238" s="262"/>
      <c r="BH238" s="262"/>
      <c r="BI238" s="262"/>
      <c r="BJ238" s="262"/>
      <c r="BK238" s="262"/>
      <c r="BL238" s="262"/>
      <c r="BM238" s="262"/>
      <c r="BN238" s="263"/>
      <c r="BO238" s="263"/>
      <c r="BP238" s="263"/>
      <c r="BQ238" s="264"/>
      <c r="BR238" s="265"/>
    </row>
    <row r="239" spans="1:71" ht="18.75" hidden="1">
      <c r="C239" s="260"/>
      <c r="D239" s="266"/>
      <c r="E239" s="266"/>
      <c r="F239" s="266"/>
      <c r="G239" s="266"/>
      <c r="H239" s="266"/>
      <c r="I239" s="266"/>
      <c r="J239" s="266"/>
      <c r="K239" s="266"/>
      <c r="L239" s="266"/>
      <c r="M239" s="266"/>
      <c r="N239" s="266"/>
      <c r="O239" s="266"/>
      <c r="P239" s="266"/>
      <c r="Q239" s="266"/>
      <c r="R239" s="266"/>
      <c r="S239" s="266"/>
      <c r="T239" s="266"/>
      <c r="U239" s="270" t="s">
        <v>41</v>
      </c>
      <c r="V239" s="266"/>
      <c r="W239" s="266"/>
      <c r="X239" s="266"/>
      <c r="Y239" s="266"/>
      <c r="Z239" s="266"/>
      <c r="AA239" s="263"/>
      <c r="AB239" s="271"/>
      <c r="AC239" s="271"/>
      <c r="AD239" s="271"/>
      <c r="AE239" s="271"/>
      <c r="AF239" s="271"/>
      <c r="AG239" s="271"/>
      <c r="AH239" s="271"/>
      <c r="AI239" s="271"/>
      <c r="AJ239" s="271"/>
      <c r="AK239" s="271"/>
      <c r="AL239" s="271"/>
      <c r="AM239" s="276" t="s">
        <v>22</v>
      </c>
      <c r="AN239" s="287"/>
      <c r="AO239" s="287"/>
      <c r="AP239" s="287"/>
      <c r="AQ239" s="287"/>
      <c r="AR239" s="287"/>
      <c r="AS239" s="287"/>
      <c r="AT239" s="263"/>
      <c r="AU239" s="263"/>
      <c r="AV239" s="263"/>
      <c r="AW239" s="263"/>
      <c r="AX239" s="264"/>
      <c r="AY239" s="275"/>
      <c r="AZ239" s="275"/>
      <c r="BA239" s="275"/>
      <c r="BB239" s="275"/>
      <c r="BC239" s="275"/>
      <c r="BD239" s="263"/>
      <c r="BE239" s="263"/>
      <c r="BF239" s="276"/>
      <c r="BG239" s="263"/>
      <c r="BH239" s="263"/>
      <c r="BI239" s="263"/>
      <c r="BJ239" s="263"/>
      <c r="BK239" s="263"/>
      <c r="BL239" s="263"/>
      <c r="BM239" s="263"/>
      <c r="BN239" s="263"/>
      <c r="BO239" s="263"/>
      <c r="BP239" s="263"/>
      <c r="BQ239" s="264"/>
      <c r="BR239" s="265"/>
    </row>
    <row r="240" spans="1:71" ht="19.350000000000001" hidden="1" customHeight="1">
      <c r="C240" s="260"/>
      <c r="D240" s="519" t="s">
        <v>23</v>
      </c>
      <c r="E240" s="519"/>
      <c r="F240" s="519"/>
      <c r="G240" s="519"/>
      <c r="H240" s="519"/>
      <c r="I240" s="519"/>
      <c r="J240" s="519"/>
      <c r="K240" s="519"/>
      <c r="L240" s="519"/>
      <c r="M240" s="519"/>
      <c r="N240" s="521" t="str">
        <f>IF(回答表!BD18="●",IF(回答表!X52="●","●",""),"")</f>
        <v/>
      </c>
      <c r="O240" s="522"/>
      <c r="P240" s="522"/>
      <c r="Q240" s="523"/>
      <c r="R240" s="266"/>
      <c r="S240" s="266"/>
      <c r="T240" s="266"/>
      <c r="U240" s="530" t="str">
        <f>IF(回答表!BD18="●",IF(回答表!X52="●",回答表!B282,IF(回答表!AA52="●",回答表!B352,"")),"")</f>
        <v/>
      </c>
      <c r="V240" s="531"/>
      <c r="W240" s="531"/>
      <c r="X240" s="531"/>
      <c r="Y240" s="531"/>
      <c r="Z240" s="531"/>
      <c r="AA240" s="531"/>
      <c r="AB240" s="531"/>
      <c r="AC240" s="531"/>
      <c r="AD240" s="531"/>
      <c r="AE240" s="531"/>
      <c r="AF240" s="531"/>
      <c r="AG240" s="531"/>
      <c r="AH240" s="531"/>
      <c r="AI240" s="531"/>
      <c r="AJ240" s="532"/>
      <c r="AK240" s="277"/>
      <c r="AL240" s="277"/>
      <c r="AM240" s="516" t="str">
        <f>IF(回答表!BD18="●",IF(回答表!X52="●",回答表!B330,IF(回答表!AA52="●",回答表!B399,"")),"")</f>
        <v/>
      </c>
      <c r="AN240" s="517"/>
      <c r="AO240" s="517"/>
      <c r="AP240" s="517"/>
      <c r="AQ240" s="516"/>
      <c r="AR240" s="517"/>
      <c r="AS240" s="517"/>
      <c r="AT240" s="517"/>
      <c r="AU240" s="516"/>
      <c r="AV240" s="517"/>
      <c r="AW240" s="517"/>
      <c r="AX240" s="518"/>
      <c r="AY240" s="275"/>
      <c r="AZ240" s="275"/>
      <c r="BA240" s="275"/>
      <c r="BB240" s="275"/>
      <c r="BC240" s="275"/>
      <c r="BD240" s="262"/>
      <c r="BE240" s="262"/>
      <c r="BF240" s="262"/>
      <c r="BG240" s="262"/>
      <c r="BH240" s="262"/>
      <c r="BI240" s="262"/>
      <c r="BJ240" s="262"/>
      <c r="BK240" s="262"/>
      <c r="BL240" s="262"/>
      <c r="BM240" s="262"/>
      <c r="BN240" s="262"/>
      <c r="BO240" s="262"/>
      <c r="BP240" s="262"/>
      <c r="BQ240" s="262"/>
      <c r="BR240" s="265"/>
    </row>
    <row r="241" spans="1:71" ht="19.350000000000001" hidden="1" customHeight="1">
      <c r="C241" s="260"/>
      <c r="D241" s="519"/>
      <c r="E241" s="519"/>
      <c r="F241" s="519"/>
      <c r="G241" s="519"/>
      <c r="H241" s="519"/>
      <c r="I241" s="519"/>
      <c r="J241" s="519"/>
      <c r="K241" s="519"/>
      <c r="L241" s="519"/>
      <c r="M241" s="519"/>
      <c r="N241" s="524"/>
      <c r="O241" s="525"/>
      <c r="P241" s="525"/>
      <c r="Q241" s="526"/>
      <c r="R241" s="266"/>
      <c r="S241" s="266"/>
      <c r="T241" s="266"/>
      <c r="U241" s="533"/>
      <c r="V241" s="534"/>
      <c r="W241" s="534"/>
      <c r="X241" s="534"/>
      <c r="Y241" s="534"/>
      <c r="Z241" s="534"/>
      <c r="AA241" s="534"/>
      <c r="AB241" s="534"/>
      <c r="AC241" s="534"/>
      <c r="AD241" s="534"/>
      <c r="AE241" s="534"/>
      <c r="AF241" s="534"/>
      <c r="AG241" s="534"/>
      <c r="AH241" s="534"/>
      <c r="AI241" s="534"/>
      <c r="AJ241" s="535"/>
      <c r="AK241" s="277"/>
      <c r="AL241" s="277"/>
      <c r="AM241" s="509"/>
      <c r="AN241" s="510"/>
      <c r="AO241" s="510"/>
      <c r="AP241" s="510"/>
      <c r="AQ241" s="509"/>
      <c r="AR241" s="510"/>
      <c r="AS241" s="510"/>
      <c r="AT241" s="510"/>
      <c r="AU241" s="509"/>
      <c r="AV241" s="510"/>
      <c r="AW241" s="510"/>
      <c r="AX241" s="511"/>
      <c r="AY241" s="275"/>
      <c r="AZ241" s="275"/>
      <c r="BA241" s="275"/>
      <c r="BB241" s="275"/>
      <c r="BC241" s="275"/>
      <c r="BD241" s="262"/>
      <c r="BE241" s="262"/>
      <c r="BF241" s="262"/>
      <c r="BG241" s="262"/>
      <c r="BH241" s="262"/>
      <c r="BI241" s="262"/>
      <c r="BJ241" s="262"/>
      <c r="BK241" s="262"/>
      <c r="BL241" s="262"/>
      <c r="BM241" s="262"/>
      <c r="BN241" s="262"/>
      <c r="BO241" s="262"/>
      <c r="BP241" s="262"/>
      <c r="BQ241" s="262"/>
      <c r="BR241" s="265"/>
    </row>
    <row r="242" spans="1:71" ht="15.6" hidden="1" customHeight="1">
      <c r="C242" s="260"/>
      <c r="D242" s="519"/>
      <c r="E242" s="519"/>
      <c r="F242" s="519"/>
      <c r="G242" s="519"/>
      <c r="H242" s="519"/>
      <c r="I242" s="519"/>
      <c r="J242" s="519"/>
      <c r="K242" s="519"/>
      <c r="L242" s="519"/>
      <c r="M242" s="519"/>
      <c r="N242" s="524"/>
      <c r="O242" s="525"/>
      <c r="P242" s="525"/>
      <c r="Q242" s="526"/>
      <c r="R242" s="266"/>
      <c r="S242" s="266"/>
      <c r="T242" s="266"/>
      <c r="U242" s="533"/>
      <c r="V242" s="534"/>
      <c r="W242" s="534"/>
      <c r="X242" s="534"/>
      <c r="Y242" s="534"/>
      <c r="Z242" s="534"/>
      <c r="AA242" s="534"/>
      <c r="AB242" s="534"/>
      <c r="AC242" s="534"/>
      <c r="AD242" s="534"/>
      <c r="AE242" s="534"/>
      <c r="AF242" s="534"/>
      <c r="AG242" s="534"/>
      <c r="AH242" s="534"/>
      <c r="AI242" s="534"/>
      <c r="AJ242" s="535"/>
      <c r="AK242" s="277"/>
      <c r="AL242" s="277"/>
      <c r="AM242" s="509"/>
      <c r="AN242" s="510"/>
      <c r="AO242" s="510"/>
      <c r="AP242" s="510"/>
      <c r="AQ242" s="509"/>
      <c r="AR242" s="510"/>
      <c r="AS242" s="510"/>
      <c r="AT242" s="510"/>
      <c r="AU242" s="509"/>
      <c r="AV242" s="510"/>
      <c r="AW242" s="510"/>
      <c r="AX242" s="511"/>
      <c r="AY242" s="275"/>
      <c r="AZ242" s="275"/>
      <c r="BA242" s="275"/>
      <c r="BB242" s="275"/>
      <c r="BC242" s="275"/>
      <c r="BD242" s="262"/>
      <c r="BE242" s="262"/>
      <c r="BF242" s="262"/>
      <c r="BG242" s="262"/>
      <c r="BH242" s="262"/>
      <c r="BI242" s="262"/>
      <c r="BJ242" s="262"/>
      <c r="BK242" s="262"/>
      <c r="BL242" s="262"/>
      <c r="BM242" s="262"/>
      <c r="BN242" s="262"/>
      <c r="BO242" s="262"/>
      <c r="BP242" s="262"/>
      <c r="BQ242" s="262"/>
      <c r="BR242" s="265"/>
    </row>
    <row r="243" spans="1:71" ht="15.6" hidden="1" customHeight="1">
      <c r="C243" s="260"/>
      <c r="D243" s="519"/>
      <c r="E243" s="519"/>
      <c r="F243" s="519"/>
      <c r="G243" s="519"/>
      <c r="H243" s="519"/>
      <c r="I243" s="519"/>
      <c r="J243" s="519"/>
      <c r="K243" s="519"/>
      <c r="L243" s="519"/>
      <c r="M243" s="519"/>
      <c r="N243" s="527"/>
      <c r="O243" s="528"/>
      <c r="P243" s="528"/>
      <c r="Q243" s="529"/>
      <c r="R243" s="266"/>
      <c r="S243" s="266"/>
      <c r="T243" s="266"/>
      <c r="U243" s="533"/>
      <c r="V243" s="534"/>
      <c r="W243" s="534"/>
      <c r="X243" s="534"/>
      <c r="Y243" s="534"/>
      <c r="Z243" s="534"/>
      <c r="AA243" s="534"/>
      <c r="AB243" s="534"/>
      <c r="AC243" s="534"/>
      <c r="AD243" s="534"/>
      <c r="AE243" s="534"/>
      <c r="AF243" s="534"/>
      <c r="AG243" s="534"/>
      <c r="AH243" s="534"/>
      <c r="AI243" s="534"/>
      <c r="AJ243" s="535"/>
      <c r="AK243" s="277"/>
      <c r="AL243" s="277"/>
      <c r="AM243" s="509" t="str">
        <f>IF(回答表!BD18="●",IF(回答表!X52="●",回答表!E330,IF(回答表!AA52="●",回答表!E399,"")),"")</f>
        <v/>
      </c>
      <c r="AN243" s="510"/>
      <c r="AO243" s="510"/>
      <c r="AP243" s="510"/>
      <c r="AQ243" s="509" t="str">
        <f>IF(回答表!BD18="●",IF(回答表!X52="●",回答表!E331,IF(回答表!AA52="●",回答表!E400,"")),"")</f>
        <v/>
      </c>
      <c r="AR243" s="510"/>
      <c r="AS243" s="510"/>
      <c r="AT243" s="510"/>
      <c r="AU243" s="509" t="str">
        <f>IF(回答表!BD18="●",IF(回答表!X52="●",回答表!E332,IF(回答表!AA52="●",回答表!E401,"")),"")</f>
        <v/>
      </c>
      <c r="AV243" s="510"/>
      <c r="AW243" s="510"/>
      <c r="AX243" s="511"/>
      <c r="AY243" s="275"/>
      <c r="AZ243" s="275"/>
      <c r="BA243" s="275"/>
      <c r="BB243" s="275"/>
      <c r="BC243" s="275"/>
      <c r="BD243" s="262"/>
      <c r="BE243" s="262"/>
      <c r="BF243" s="262"/>
      <c r="BG243" s="262"/>
      <c r="BH243" s="262"/>
      <c r="BI243" s="262"/>
      <c r="BJ243" s="262"/>
      <c r="BK243" s="262"/>
      <c r="BL243" s="262"/>
      <c r="BM243" s="262"/>
      <c r="BN243" s="262"/>
      <c r="BO243" s="262"/>
      <c r="BP243" s="262"/>
      <c r="BQ243" s="262"/>
      <c r="BR243" s="265"/>
    </row>
    <row r="244" spans="1:71" ht="15.6" hidden="1" customHeight="1">
      <c r="C244" s="260"/>
      <c r="D244" s="278"/>
      <c r="E244" s="278"/>
      <c r="F244" s="278"/>
      <c r="G244" s="278"/>
      <c r="H244" s="278"/>
      <c r="I244" s="278"/>
      <c r="J244" s="278"/>
      <c r="K244" s="278"/>
      <c r="L244" s="278"/>
      <c r="M244" s="278"/>
      <c r="N244" s="279"/>
      <c r="O244" s="279"/>
      <c r="P244" s="279"/>
      <c r="Q244" s="279"/>
      <c r="R244" s="280"/>
      <c r="S244" s="280"/>
      <c r="T244" s="280"/>
      <c r="U244" s="533"/>
      <c r="V244" s="534"/>
      <c r="W244" s="534"/>
      <c r="X244" s="534"/>
      <c r="Y244" s="534"/>
      <c r="Z244" s="534"/>
      <c r="AA244" s="534"/>
      <c r="AB244" s="534"/>
      <c r="AC244" s="534"/>
      <c r="AD244" s="534"/>
      <c r="AE244" s="534"/>
      <c r="AF244" s="534"/>
      <c r="AG244" s="534"/>
      <c r="AH244" s="534"/>
      <c r="AI244" s="534"/>
      <c r="AJ244" s="535"/>
      <c r="AK244" s="277"/>
      <c r="AL244" s="277"/>
      <c r="AM244" s="509"/>
      <c r="AN244" s="510"/>
      <c r="AO244" s="510"/>
      <c r="AP244" s="510"/>
      <c r="AQ244" s="509"/>
      <c r="AR244" s="510"/>
      <c r="AS244" s="510"/>
      <c r="AT244" s="510"/>
      <c r="AU244" s="509"/>
      <c r="AV244" s="510"/>
      <c r="AW244" s="510"/>
      <c r="AX244" s="511"/>
      <c r="AY244" s="275"/>
      <c r="AZ244" s="275"/>
      <c r="BA244" s="275"/>
      <c r="BB244" s="275"/>
      <c r="BC244" s="275"/>
      <c r="BD244" s="267"/>
      <c r="BE244" s="267"/>
      <c r="BF244" s="262"/>
      <c r="BG244" s="262"/>
      <c r="BH244" s="262"/>
      <c r="BI244" s="262"/>
      <c r="BJ244" s="262"/>
      <c r="BK244" s="262"/>
      <c r="BL244" s="262"/>
      <c r="BM244" s="262"/>
      <c r="BN244" s="262"/>
      <c r="BO244" s="262"/>
      <c r="BP244" s="262"/>
      <c r="BQ244" s="262"/>
      <c r="BR244" s="265"/>
    </row>
    <row r="245" spans="1:71" ht="19.350000000000001" hidden="1" customHeight="1">
      <c r="C245" s="260"/>
      <c r="D245" s="278"/>
      <c r="E245" s="278"/>
      <c r="F245" s="278"/>
      <c r="G245" s="278"/>
      <c r="H245" s="278"/>
      <c r="I245" s="278"/>
      <c r="J245" s="278"/>
      <c r="K245" s="278"/>
      <c r="L245" s="278"/>
      <c r="M245" s="278"/>
      <c r="N245" s="279"/>
      <c r="O245" s="279"/>
      <c r="P245" s="279"/>
      <c r="Q245" s="279"/>
      <c r="R245" s="280"/>
      <c r="S245" s="280"/>
      <c r="T245" s="280"/>
      <c r="U245" s="533"/>
      <c r="V245" s="534"/>
      <c r="W245" s="534"/>
      <c r="X245" s="534"/>
      <c r="Y245" s="534"/>
      <c r="Z245" s="534"/>
      <c r="AA245" s="534"/>
      <c r="AB245" s="534"/>
      <c r="AC245" s="534"/>
      <c r="AD245" s="534"/>
      <c r="AE245" s="534"/>
      <c r="AF245" s="534"/>
      <c r="AG245" s="534"/>
      <c r="AH245" s="534"/>
      <c r="AI245" s="534"/>
      <c r="AJ245" s="535"/>
      <c r="AK245" s="277"/>
      <c r="AL245" s="277"/>
      <c r="AM245" s="509"/>
      <c r="AN245" s="510"/>
      <c r="AO245" s="510"/>
      <c r="AP245" s="510"/>
      <c r="AQ245" s="509"/>
      <c r="AR245" s="510"/>
      <c r="AS245" s="510"/>
      <c r="AT245" s="510"/>
      <c r="AU245" s="509"/>
      <c r="AV245" s="510"/>
      <c r="AW245" s="510"/>
      <c r="AX245" s="511"/>
      <c r="AY245" s="275"/>
      <c r="AZ245" s="275"/>
      <c r="BA245" s="275"/>
      <c r="BB245" s="275"/>
      <c r="BC245" s="275"/>
      <c r="BD245" s="262"/>
      <c r="BE245" s="262"/>
      <c r="BF245" s="262"/>
      <c r="BG245" s="262"/>
      <c r="BH245" s="262"/>
      <c r="BI245" s="262"/>
      <c r="BJ245" s="262"/>
      <c r="BK245" s="262"/>
      <c r="BL245" s="262"/>
      <c r="BM245" s="262"/>
      <c r="BN245" s="262"/>
      <c r="BO245" s="262"/>
      <c r="BP245" s="262"/>
      <c r="BQ245" s="262"/>
      <c r="BR245" s="265"/>
    </row>
    <row r="246" spans="1:71" ht="19.350000000000001" hidden="1" customHeight="1">
      <c r="C246" s="260"/>
      <c r="D246" s="562" t="s">
        <v>9</v>
      </c>
      <c r="E246" s="519"/>
      <c r="F246" s="519"/>
      <c r="G246" s="519"/>
      <c r="H246" s="519"/>
      <c r="I246" s="519"/>
      <c r="J246" s="519"/>
      <c r="K246" s="519"/>
      <c r="L246" s="519"/>
      <c r="M246" s="520"/>
      <c r="N246" s="521" t="str">
        <f>IF(回答表!BD18="●",IF(回答表!AA52="●","●",""),"")</f>
        <v/>
      </c>
      <c r="O246" s="522"/>
      <c r="P246" s="522"/>
      <c r="Q246" s="523"/>
      <c r="R246" s="266"/>
      <c r="S246" s="266"/>
      <c r="T246" s="266"/>
      <c r="U246" s="533"/>
      <c r="V246" s="534"/>
      <c r="W246" s="534"/>
      <c r="X246" s="534"/>
      <c r="Y246" s="534"/>
      <c r="Z246" s="534"/>
      <c r="AA246" s="534"/>
      <c r="AB246" s="534"/>
      <c r="AC246" s="534"/>
      <c r="AD246" s="534"/>
      <c r="AE246" s="534"/>
      <c r="AF246" s="534"/>
      <c r="AG246" s="534"/>
      <c r="AH246" s="534"/>
      <c r="AI246" s="534"/>
      <c r="AJ246" s="535"/>
      <c r="AK246" s="277"/>
      <c r="AL246" s="277"/>
      <c r="AM246" s="509"/>
      <c r="AN246" s="510"/>
      <c r="AO246" s="510"/>
      <c r="AP246" s="510"/>
      <c r="AQ246" s="509"/>
      <c r="AR246" s="510"/>
      <c r="AS246" s="510"/>
      <c r="AT246" s="510"/>
      <c r="AU246" s="509"/>
      <c r="AV246" s="510"/>
      <c r="AW246" s="510"/>
      <c r="AX246" s="511"/>
      <c r="AY246" s="275"/>
      <c r="AZ246" s="275"/>
      <c r="BA246" s="275"/>
      <c r="BB246" s="275"/>
      <c r="BC246" s="275"/>
      <c r="BD246" s="281"/>
      <c r="BE246" s="281"/>
      <c r="BF246" s="262"/>
      <c r="BG246" s="262"/>
      <c r="BH246" s="262"/>
      <c r="BI246" s="262"/>
      <c r="BJ246" s="262"/>
      <c r="BK246" s="262"/>
      <c r="BL246" s="262"/>
      <c r="BM246" s="262"/>
      <c r="BN246" s="262"/>
      <c r="BO246" s="262"/>
      <c r="BP246" s="262"/>
      <c r="BQ246" s="262"/>
      <c r="BR246" s="265"/>
    </row>
    <row r="247" spans="1:71" ht="15.6" hidden="1" customHeight="1">
      <c r="C247" s="260"/>
      <c r="D247" s="519"/>
      <c r="E247" s="519"/>
      <c r="F247" s="519"/>
      <c r="G247" s="519"/>
      <c r="H247" s="519"/>
      <c r="I247" s="519"/>
      <c r="J247" s="519"/>
      <c r="K247" s="519"/>
      <c r="L247" s="519"/>
      <c r="M247" s="520"/>
      <c r="N247" s="524"/>
      <c r="O247" s="525"/>
      <c r="P247" s="525"/>
      <c r="Q247" s="526"/>
      <c r="R247" s="266"/>
      <c r="S247" s="266"/>
      <c r="T247" s="266"/>
      <c r="U247" s="533"/>
      <c r="V247" s="534"/>
      <c r="W247" s="534"/>
      <c r="X247" s="534"/>
      <c r="Y247" s="534"/>
      <c r="Z247" s="534"/>
      <c r="AA247" s="534"/>
      <c r="AB247" s="534"/>
      <c r="AC247" s="534"/>
      <c r="AD247" s="534"/>
      <c r="AE247" s="534"/>
      <c r="AF247" s="534"/>
      <c r="AG247" s="534"/>
      <c r="AH247" s="534"/>
      <c r="AI247" s="534"/>
      <c r="AJ247" s="535"/>
      <c r="AK247" s="277"/>
      <c r="AL247" s="277"/>
      <c r="AM247" s="509" t="s">
        <v>1</v>
      </c>
      <c r="AN247" s="510"/>
      <c r="AO247" s="510"/>
      <c r="AP247" s="510"/>
      <c r="AQ247" s="509" t="s">
        <v>2</v>
      </c>
      <c r="AR247" s="510"/>
      <c r="AS247" s="510"/>
      <c r="AT247" s="510"/>
      <c r="AU247" s="509" t="s">
        <v>3</v>
      </c>
      <c r="AV247" s="510"/>
      <c r="AW247" s="510"/>
      <c r="AX247" s="511"/>
      <c r="AY247" s="275"/>
      <c r="AZ247" s="275"/>
      <c r="BA247" s="275"/>
      <c r="BB247" s="275"/>
      <c r="BC247" s="275"/>
      <c r="BD247" s="281"/>
      <c r="BE247" s="281"/>
      <c r="BF247" s="262"/>
      <c r="BG247" s="262"/>
      <c r="BH247" s="262"/>
      <c r="BI247" s="262"/>
      <c r="BJ247" s="262"/>
      <c r="BK247" s="262"/>
      <c r="BL247" s="262"/>
      <c r="BM247" s="262"/>
      <c r="BN247" s="262"/>
      <c r="BO247" s="262"/>
      <c r="BP247" s="262"/>
      <c r="BQ247" s="262"/>
      <c r="BR247" s="265"/>
    </row>
    <row r="248" spans="1:71" ht="15.6" hidden="1" customHeight="1">
      <c r="C248" s="260"/>
      <c r="D248" s="519"/>
      <c r="E248" s="519"/>
      <c r="F248" s="519"/>
      <c r="G248" s="519"/>
      <c r="H248" s="519"/>
      <c r="I248" s="519"/>
      <c r="J248" s="519"/>
      <c r="K248" s="519"/>
      <c r="L248" s="519"/>
      <c r="M248" s="520"/>
      <c r="N248" s="524"/>
      <c r="O248" s="525"/>
      <c r="P248" s="525"/>
      <c r="Q248" s="526"/>
      <c r="R248" s="266"/>
      <c r="S248" s="266"/>
      <c r="T248" s="266"/>
      <c r="U248" s="533"/>
      <c r="V248" s="534"/>
      <c r="W248" s="534"/>
      <c r="X248" s="534"/>
      <c r="Y248" s="534"/>
      <c r="Z248" s="534"/>
      <c r="AA248" s="534"/>
      <c r="AB248" s="534"/>
      <c r="AC248" s="534"/>
      <c r="AD248" s="534"/>
      <c r="AE248" s="534"/>
      <c r="AF248" s="534"/>
      <c r="AG248" s="534"/>
      <c r="AH248" s="534"/>
      <c r="AI248" s="534"/>
      <c r="AJ248" s="535"/>
      <c r="AK248" s="277"/>
      <c r="AL248" s="277"/>
      <c r="AM248" s="509"/>
      <c r="AN248" s="510"/>
      <c r="AO248" s="510"/>
      <c r="AP248" s="510"/>
      <c r="AQ248" s="509"/>
      <c r="AR248" s="510"/>
      <c r="AS248" s="510"/>
      <c r="AT248" s="510"/>
      <c r="AU248" s="509"/>
      <c r="AV248" s="510"/>
      <c r="AW248" s="510"/>
      <c r="AX248" s="511"/>
      <c r="AY248" s="275"/>
      <c r="AZ248" s="275"/>
      <c r="BA248" s="275"/>
      <c r="BB248" s="275"/>
      <c r="BC248" s="275"/>
      <c r="BD248" s="281"/>
      <c r="BE248" s="281"/>
      <c r="BF248" s="262"/>
      <c r="BG248" s="262"/>
      <c r="BH248" s="262"/>
      <c r="BI248" s="262"/>
      <c r="BJ248" s="262"/>
      <c r="BK248" s="262"/>
      <c r="BL248" s="262"/>
      <c r="BM248" s="262"/>
      <c r="BN248" s="262"/>
      <c r="BO248" s="262"/>
      <c r="BP248" s="262"/>
      <c r="BQ248" s="262"/>
      <c r="BR248" s="265"/>
    </row>
    <row r="249" spans="1:71" ht="15.6" hidden="1" customHeight="1">
      <c r="C249" s="260"/>
      <c r="D249" s="519"/>
      <c r="E249" s="519"/>
      <c r="F249" s="519"/>
      <c r="G249" s="519"/>
      <c r="H249" s="519"/>
      <c r="I249" s="519"/>
      <c r="J249" s="519"/>
      <c r="K249" s="519"/>
      <c r="L249" s="519"/>
      <c r="M249" s="520"/>
      <c r="N249" s="527"/>
      <c r="O249" s="528"/>
      <c r="P249" s="528"/>
      <c r="Q249" s="529"/>
      <c r="R249" s="266"/>
      <c r="S249" s="266"/>
      <c r="T249" s="266"/>
      <c r="U249" s="536"/>
      <c r="V249" s="537"/>
      <c r="W249" s="537"/>
      <c r="X249" s="537"/>
      <c r="Y249" s="537"/>
      <c r="Z249" s="537"/>
      <c r="AA249" s="537"/>
      <c r="AB249" s="537"/>
      <c r="AC249" s="537"/>
      <c r="AD249" s="537"/>
      <c r="AE249" s="537"/>
      <c r="AF249" s="537"/>
      <c r="AG249" s="537"/>
      <c r="AH249" s="537"/>
      <c r="AI249" s="537"/>
      <c r="AJ249" s="538"/>
      <c r="AK249" s="277"/>
      <c r="AL249" s="277"/>
      <c r="AM249" s="512"/>
      <c r="AN249" s="513"/>
      <c r="AO249" s="513"/>
      <c r="AP249" s="513"/>
      <c r="AQ249" s="512"/>
      <c r="AR249" s="513"/>
      <c r="AS249" s="513"/>
      <c r="AT249" s="513"/>
      <c r="AU249" s="512"/>
      <c r="AV249" s="513"/>
      <c r="AW249" s="513"/>
      <c r="AX249" s="514"/>
      <c r="AY249" s="275"/>
      <c r="AZ249" s="275"/>
      <c r="BA249" s="275"/>
      <c r="BB249" s="275"/>
      <c r="BC249" s="275"/>
      <c r="BD249" s="281"/>
      <c r="BE249" s="281"/>
      <c r="BF249" s="262"/>
      <c r="BG249" s="262"/>
      <c r="BH249" s="262"/>
      <c r="BI249" s="262"/>
      <c r="BJ249" s="262"/>
      <c r="BK249" s="262"/>
      <c r="BL249" s="262"/>
      <c r="BM249" s="262"/>
      <c r="BN249" s="262"/>
      <c r="BO249" s="262"/>
      <c r="BP249" s="262"/>
      <c r="BQ249" s="262"/>
      <c r="BR249" s="265"/>
    </row>
    <row r="250" spans="1:71" ht="15.6" hidden="1" customHeight="1">
      <c r="A250" s="22"/>
      <c r="B250" s="22"/>
      <c r="C250" s="260"/>
      <c r="D250" s="278"/>
      <c r="E250" s="278"/>
      <c r="F250" s="278"/>
      <c r="G250" s="278"/>
      <c r="H250" s="278"/>
      <c r="I250" s="278"/>
      <c r="J250" s="278"/>
      <c r="K250" s="278"/>
      <c r="L250" s="278"/>
      <c r="M250" s="278"/>
      <c r="N250" s="278"/>
      <c r="O250" s="278"/>
      <c r="P250" s="278"/>
      <c r="Q250" s="278"/>
      <c r="R250" s="266"/>
      <c r="S250" s="266"/>
      <c r="T250" s="266"/>
      <c r="U250" s="266"/>
      <c r="V250" s="266"/>
      <c r="W250" s="266"/>
      <c r="X250" s="266"/>
      <c r="Y250" s="266"/>
      <c r="Z250" s="266"/>
      <c r="AA250" s="266"/>
      <c r="AB250" s="266"/>
      <c r="AC250" s="266"/>
      <c r="AD250" s="266"/>
      <c r="AE250" s="266"/>
      <c r="AF250" s="266"/>
      <c r="AG250" s="266"/>
      <c r="AH250" s="266"/>
      <c r="AI250" s="266"/>
      <c r="AJ250" s="266"/>
      <c r="AK250" s="277"/>
      <c r="AL250" s="277"/>
      <c r="AM250" s="288"/>
      <c r="AN250" s="288"/>
      <c r="AO250" s="288"/>
      <c r="AP250" s="288"/>
      <c r="AQ250" s="288"/>
      <c r="AR250" s="288"/>
      <c r="AS250" s="288"/>
      <c r="AT250" s="288"/>
      <c r="AU250" s="288"/>
      <c r="AV250" s="288"/>
      <c r="AW250" s="288"/>
      <c r="AX250" s="288"/>
      <c r="AY250" s="288"/>
      <c r="AZ250" s="288"/>
      <c r="BA250" s="288"/>
      <c r="BB250" s="288"/>
      <c r="BC250" s="267"/>
      <c r="BD250" s="281"/>
      <c r="BE250" s="281"/>
      <c r="BF250" s="247"/>
      <c r="BG250" s="247"/>
      <c r="BH250" s="247"/>
      <c r="BI250" s="247"/>
      <c r="BJ250" s="247"/>
      <c r="BK250" s="247"/>
      <c r="BL250" s="247"/>
      <c r="BM250" s="247"/>
      <c r="BN250" s="247"/>
      <c r="BO250" s="247"/>
      <c r="BP250" s="247"/>
      <c r="BQ250" s="247"/>
      <c r="BR250" s="265"/>
      <c r="BS250" s="22"/>
    </row>
    <row r="251" spans="1:71" ht="15.6" hidden="1" customHeight="1">
      <c r="A251" s="22"/>
      <c r="B251" s="22"/>
      <c r="C251" s="260"/>
      <c r="D251" s="278"/>
      <c r="E251" s="278"/>
      <c r="F251" s="278"/>
      <c r="G251" s="278"/>
      <c r="H251" s="278"/>
      <c r="I251" s="278"/>
      <c r="J251" s="278"/>
      <c r="K251" s="278"/>
      <c r="L251" s="278"/>
      <c r="M251" s="278"/>
      <c r="N251" s="278"/>
      <c r="O251" s="278"/>
      <c r="P251" s="278"/>
      <c r="Q251" s="278"/>
      <c r="R251" s="266"/>
      <c r="S251" s="266"/>
      <c r="T251" s="266"/>
      <c r="U251" s="270" t="s">
        <v>6496</v>
      </c>
      <c r="V251" s="266"/>
      <c r="W251" s="266"/>
      <c r="X251" s="266"/>
      <c r="Y251" s="266"/>
      <c r="Z251" s="266"/>
      <c r="AA251" s="266"/>
      <c r="AB251" s="266"/>
      <c r="AC251" s="266"/>
      <c r="AD251" s="266"/>
      <c r="AE251" s="266"/>
      <c r="AF251" s="266"/>
      <c r="AG251" s="266"/>
      <c r="AH251" s="266"/>
      <c r="AI251" s="266"/>
      <c r="AJ251" s="266"/>
      <c r="AK251" s="277"/>
      <c r="AL251" s="277"/>
      <c r="AM251" s="270" t="s">
        <v>6498</v>
      </c>
      <c r="AN251" s="263"/>
      <c r="AO251" s="263"/>
      <c r="AP251" s="263"/>
      <c r="AQ251" s="263"/>
      <c r="AR251" s="263"/>
      <c r="AS251" s="263"/>
      <c r="AT251" s="263"/>
      <c r="AU251" s="263"/>
      <c r="AV251" s="263"/>
      <c r="AW251" s="263"/>
      <c r="AX251" s="262"/>
      <c r="AY251" s="262"/>
      <c r="AZ251" s="262"/>
      <c r="BA251" s="262"/>
      <c r="BB251" s="262"/>
      <c r="BC251" s="262"/>
      <c r="BD251" s="262"/>
      <c r="BE251" s="262"/>
      <c r="BF251" s="262"/>
      <c r="BG251" s="262"/>
      <c r="BH251" s="262"/>
      <c r="BI251" s="262"/>
      <c r="BJ251" s="262"/>
      <c r="BK251" s="262"/>
      <c r="BL251" s="262"/>
      <c r="BM251" s="262"/>
      <c r="BN251" s="262"/>
      <c r="BO251" s="262"/>
      <c r="BP251" s="262"/>
      <c r="BQ251" s="247"/>
      <c r="BR251" s="265"/>
      <c r="BS251" s="22"/>
    </row>
    <row r="252" spans="1:71" ht="15.6" hidden="1" customHeight="1">
      <c r="A252" s="22"/>
      <c r="B252" s="22"/>
      <c r="C252" s="260"/>
      <c r="D252" s="278"/>
      <c r="E252" s="278"/>
      <c r="F252" s="278"/>
      <c r="G252" s="278"/>
      <c r="H252" s="278"/>
      <c r="I252" s="278"/>
      <c r="J252" s="278"/>
      <c r="K252" s="278"/>
      <c r="L252" s="278"/>
      <c r="M252" s="278"/>
      <c r="N252" s="278"/>
      <c r="O252" s="278"/>
      <c r="P252" s="278"/>
      <c r="Q252" s="278"/>
      <c r="R252" s="266"/>
      <c r="S252" s="266"/>
      <c r="T252" s="266"/>
      <c r="U252" s="624" t="str">
        <f>IF(回答表!BD18="●",IF(回答表!X52="●",回答表!E339,IF(回答表!AA52="●",回答表!E408,"")),"")</f>
        <v/>
      </c>
      <c r="V252" s="625"/>
      <c r="W252" s="625"/>
      <c r="X252" s="625"/>
      <c r="Y252" s="625"/>
      <c r="Z252" s="625"/>
      <c r="AA252" s="625"/>
      <c r="AB252" s="625"/>
      <c r="AC252" s="625"/>
      <c r="AD252" s="625"/>
      <c r="AE252" s="602" t="s">
        <v>6497</v>
      </c>
      <c r="AF252" s="602"/>
      <c r="AG252" s="602"/>
      <c r="AH252" s="602"/>
      <c r="AI252" s="602"/>
      <c r="AJ252" s="603"/>
      <c r="AK252" s="277"/>
      <c r="AL252" s="277"/>
      <c r="AM252" s="530" t="str">
        <f>IF(回答表!BD18="●",IF(回答表!X52="●",回答表!B341,IF(回答表!AA52="●",回答表!B410,"")),"")</f>
        <v/>
      </c>
      <c r="AN252" s="531"/>
      <c r="AO252" s="531"/>
      <c r="AP252" s="531"/>
      <c r="AQ252" s="531"/>
      <c r="AR252" s="531"/>
      <c r="AS252" s="531"/>
      <c r="AT252" s="531"/>
      <c r="AU252" s="531"/>
      <c r="AV252" s="531"/>
      <c r="AW252" s="531"/>
      <c r="AX252" s="531"/>
      <c r="AY252" s="531"/>
      <c r="AZ252" s="531"/>
      <c r="BA252" s="531"/>
      <c r="BB252" s="531"/>
      <c r="BC252" s="531"/>
      <c r="BD252" s="531"/>
      <c r="BE252" s="531"/>
      <c r="BF252" s="531"/>
      <c r="BG252" s="531"/>
      <c r="BH252" s="531"/>
      <c r="BI252" s="531"/>
      <c r="BJ252" s="531"/>
      <c r="BK252" s="531"/>
      <c r="BL252" s="531"/>
      <c r="BM252" s="531"/>
      <c r="BN252" s="531"/>
      <c r="BO252" s="531"/>
      <c r="BP252" s="531"/>
      <c r="BQ252" s="532"/>
      <c r="BR252" s="265"/>
      <c r="BS252" s="22"/>
    </row>
    <row r="253" spans="1:71" ht="15.6" hidden="1" customHeight="1">
      <c r="A253" s="22"/>
      <c r="B253" s="22"/>
      <c r="C253" s="260"/>
      <c r="D253" s="278"/>
      <c r="E253" s="278"/>
      <c r="F253" s="278"/>
      <c r="G253" s="278"/>
      <c r="H253" s="278"/>
      <c r="I253" s="278"/>
      <c r="J253" s="278"/>
      <c r="K253" s="278"/>
      <c r="L253" s="278"/>
      <c r="M253" s="278"/>
      <c r="N253" s="278"/>
      <c r="O253" s="278"/>
      <c r="P253" s="278"/>
      <c r="Q253" s="278"/>
      <c r="R253" s="266"/>
      <c r="S253" s="266"/>
      <c r="T253" s="266"/>
      <c r="U253" s="626"/>
      <c r="V253" s="627"/>
      <c r="W253" s="627"/>
      <c r="X253" s="627"/>
      <c r="Y253" s="627"/>
      <c r="Z253" s="627"/>
      <c r="AA253" s="627"/>
      <c r="AB253" s="627"/>
      <c r="AC253" s="627"/>
      <c r="AD253" s="627"/>
      <c r="AE253" s="604"/>
      <c r="AF253" s="604"/>
      <c r="AG253" s="604"/>
      <c r="AH253" s="604"/>
      <c r="AI253" s="604"/>
      <c r="AJ253" s="605"/>
      <c r="AK253" s="277"/>
      <c r="AL253" s="277"/>
      <c r="AM253" s="533"/>
      <c r="AN253" s="534"/>
      <c r="AO253" s="534"/>
      <c r="AP253" s="534"/>
      <c r="AQ253" s="534"/>
      <c r="AR253" s="534"/>
      <c r="AS253" s="534"/>
      <c r="AT253" s="534"/>
      <c r="AU253" s="534"/>
      <c r="AV253" s="534"/>
      <c r="AW253" s="534"/>
      <c r="AX253" s="534"/>
      <c r="AY253" s="534"/>
      <c r="AZ253" s="534"/>
      <c r="BA253" s="534"/>
      <c r="BB253" s="534"/>
      <c r="BC253" s="534"/>
      <c r="BD253" s="534"/>
      <c r="BE253" s="534"/>
      <c r="BF253" s="534"/>
      <c r="BG253" s="534"/>
      <c r="BH253" s="534"/>
      <c r="BI253" s="534"/>
      <c r="BJ253" s="534"/>
      <c r="BK253" s="534"/>
      <c r="BL253" s="534"/>
      <c r="BM253" s="534"/>
      <c r="BN253" s="534"/>
      <c r="BO253" s="534"/>
      <c r="BP253" s="534"/>
      <c r="BQ253" s="535"/>
      <c r="BR253" s="265"/>
      <c r="BS253" s="22"/>
    </row>
    <row r="254" spans="1:71" ht="15.6" hidden="1" customHeight="1">
      <c r="A254" s="22"/>
      <c r="B254" s="22"/>
      <c r="C254" s="260"/>
      <c r="D254" s="278"/>
      <c r="E254" s="278"/>
      <c r="F254" s="278"/>
      <c r="G254" s="278"/>
      <c r="H254" s="278"/>
      <c r="I254" s="278"/>
      <c r="J254" s="278"/>
      <c r="K254" s="278"/>
      <c r="L254" s="278"/>
      <c r="M254" s="278"/>
      <c r="N254" s="278"/>
      <c r="O254" s="278"/>
      <c r="P254" s="278"/>
      <c r="Q254" s="278"/>
      <c r="R254" s="266"/>
      <c r="S254" s="266"/>
      <c r="T254" s="266"/>
      <c r="U254" s="266"/>
      <c r="V254" s="266"/>
      <c r="W254" s="266"/>
      <c r="X254" s="266"/>
      <c r="Y254" s="266"/>
      <c r="Z254" s="266"/>
      <c r="AA254" s="266"/>
      <c r="AB254" s="266"/>
      <c r="AC254" s="266"/>
      <c r="AD254" s="266"/>
      <c r="AE254" s="266"/>
      <c r="AF254" s="266"/>
      <c r="AG254" s="266"/>
      <c r="AH254" s="266"/>
      <c r="AI254" s="266"/>
      <c r="AJ254" s="266"/>
      <c r="AK254" s="277"/>
      <c r="AL254" s="277"/>
      <c r="AM254" s="533"/>
      <c r="AN254" s="534"/>
      <c r="AO254" s="534"/>
      <c r="AP254" s="534"/>
      <c r="AQ254" s="534"/>
      <c r="AR254" s="534"/>
      <c r="AS254" s="534"/>
      <c r="AT254" s="534"/>
      <c r="AU254" s="534"/>
      <c r="AV254" s="534"/>
      <c r="AW254" s="534"/>
      <c r="AX254" s="534"/>
      <c r="AY254" s="534"/>
      <c r="AZ254" s="534"/>
      <c r="BA254" s="534"/>
      <c r="BB254" s="534"/>
      <c r="BC254" s="534"/>
      <c r="BD254" s="534"/>
      <c r="BE254" s="534"/>
      <c r="BF254" s="534"/>
      <c r="BG254" s="534"/>
      <c r="BH254" s="534"/>
      <c r="BI254" s="534"/>
      <c r="BJ254" s="534"/>
      <c r="BK254" s="534"/>
      <c r="BL254" s="534"/>
      <c r="BM254" s="534"/>
      <c r="BN254" s="534"/>
      <c r="BO254" s="534"/>
      <c r="BP254" s="534"/>
      <c r="BQ254" s="535"/>
      <c r="BR254" s="265"/>
      <c r="BS254" s="22"/>
    </row>
    <row r="255" spans="1:71" ht="15.6" hidden="1" customHeight="1">
      <c r="A255" s="22"/>
      <c r="B255" s="22"/>
      <c r="C255" s="260"/>
      <c r="D255" s="278"/>
      <c r="E255" s="278"/>
      <c r="F255" s="278"/>
      <c r="G255" s="278"/>
      <c r="H255" s="278"/>
      <c r="I255" s="278"/>
      <c r="J255" s="278"/>
      <c r="K255" s="278"/>
      <c r="L255" s="278"/>
      <c r="M255" s="278"/>
      <c r="N255" s="278"/>
      <c r="O255" s="278"/>
      <c r="P255" s="278"/>
      <c r="Q255" s="278"/>
      <c r="R255" s="266"/>
      <c r="S255" s="266"/>
      <c r="T255" s="266"/>
      <c r="U255" s="266"/>
      <c r="V255" s="266"/>
      <c r="W255" s="266"/>
      <c r="X255" s="266"/>
      <c r="Y255" s="266"/>
      <c r="Z255" s="266"/>
      <c r="AA255" s="266"/>
      <c r="AB255" s="266"/>
      <c r="AC255" s="266"/>
      <c r="AD255" s="266"/>
      <c r="AE255" s="266"/>
      <c r="AF255" s="266"/>
      <c r="AG255" s="266"/>
      <c r="AH255" s="266"/>
      <c r="AI255" s="266"/>
      <c r="AJ255" s="266"/>
      <c r="AK255" s="277"/>
      <c r="AL255" s="277"/>
      <c r="AM255" s="533"/>
      <c r="AN255" s="534"/>
      <c r="AO255" s="534"/>
      <c r="AP255" s="534"/>
      <c r="AQ255" s="534"/>
      <c r="AR255" s="534"/>
      <c r="AS255" s="534"/>
      <c r="AT255" s="534"/>
      <c r="AU255" s="534"/>
      <c r="AV255" s="534"/>
      <c r="AW255" s="534"/>
      <c r="AX255" s="534"/>
      <c r="AY255" s="534"/>
      <c r="AZ255" s="534"/>
      <c r="BA255" s="534"/>
      <c r="BB255" s="534"/>
      <c r="BC255" s="534"/>
      <c r="BD255" s="534"/>
      <c r="BE255" s="534"/>
      <c r="BF255" s="534"/>
      <c r="BG255" s="534"/>
      <c r="BH255" s="534"/>
      <c r="BI255" s="534"/>
      <c r="BJ255" s="534"/>
      <c r="BK255" s="534"/>
      <c r="BL255" s="534"/>
      <c r="BM255" s="534"/>
      <c r="BN255" s="534"/>
      <c r="BO255" s="534"/>
      <c r="BP255" s="534"/>
      <c r="BQ255" s="535"/>
      <c r="BR255" s="265"/>
      <c r="BS255" s="22"/>
    </row>
    <row r="256" spans="1:71" ht="15.6" hidden="1" customHeight="1">
      <c r="A256" s="22"/>
      <c r="B256" s="22"/>
      <c r="C256" s="260"/>
      <c r="D256" s="278"/>
      <c r="E256" s="278"/>
      <c r="F256" s="278"/>
      <c r="G256" s="278"/>
      <c r="H256" s="278"/>
      <c r="I256" s="278"/>
      <c r="J256" s="278"/>
      <c r="K256" s="278"/>
      <c r="L256" s="278"/>
      <c r="M256" s="278"/>
      <c r="N256" s="278"/>
      <c r="O256" s="278"/>
      <c r="P256" s="278"/>
      <c r="Q256" s="278"/>
      <c r="R256" s="266"/>
      <c r="S256" s="266"/>
      <c r="T256" s="266"/>
      <c r="U256" s="266"/>
      <c r="V256" s="266"/>
      <c r="W256" s="266"/>
      <c r="X256" s="266"/>
      <c r="Y256" s="266"/>
      <c r="Z256" s="266"/>
      <c r="AA256" s="266"/>
      <c r="AB256" s="266"/>
      <c r="AC256" s="266"/>
      <c r="AD256" s="266"/>
      <c r="AE256" s="266"/>
      <c r="AF256" s="266"/>
      <c r="AG256" s="266"/>
      <c r="AH256" s="266"/>
      <c r="AI256" s="266"/>
      <c r="AJ256" s="266"/>
      <c r="AK256" s="277"/>
      <c r="AL256" s="277"/>
      <c r="AM256" s="536"/>
      <c r="AN256" s="537"/>
      <c r="AO256" s="537"/>
      <c r="AP256" s="537"/>
      <c r="AQ256" s="537"/>
      <c r="AR256" s="537"/>
      <c r="AS256" s="537"/>
      <c r="AT256" s="537"/>
      <c r="AU256" s="537"/>
      <c r="AV256" s="537"/>
      <c r="AW256" s="537"/>
      <c r="AX256" s="537"/>
      <c r="AY256" s="537"/>
      <c r="AZ256" s="537"/>
      <c r="BA256" s="537"/>
      <c r="BB256" s="537"/>
      <c r="BC256" s="537"/>
      <c r="BD256" s="537"/>
      <c r="BE256" s="537"/>
      <c r="BF256" s="537"/>
      <c r="BG256" s="537"/>
      <c r="BH256" s="537"/>
      <c r="BI256" s="537"/>
      <c r="BJ256" s="537"/>
      <c r="BK256" s="537"/>
      <c r="BL256" s="537"/>
      <c r="BM256" s="537"/>
      <c r="BN256" s="537"/>
      <c r="BO256" s="537"/>
      <c r="BP256" s="537"/>
      <c r="BQ256" s="538"/>
      <c r="BR256" s="265"/>
      <c r="BS256" s="22"/>
    </row>
    <row r="257" spans="1:71" ht="15.6" hidden="1" customHeight="1">
      <c r="C257" s="260"/>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65"/>
    </row>
    <row r="258" spans="1:71" ht="18.600000000000001" hidden="1" customHeight="1">
      <c r="C258" s="260"/>
      <c r="D258" s="278"/>
      <c r="E258" s="278"/>
      <c r="F258" s="278"/>
      <c r="G258" s="278"/>
      <c r="H258" s="278"/>
      <c r="I258" s="278"/>
      <c r="J258" s="278"/>
      <c r="K258" s="278"/>
      <c r="L258" s="278"/>
      <c r="M258" s="278"/>
      <c r="N258" s="266"/>
      <c r="O258" s="266"/>
      <c r="P258" s="266"/>
      <c r="Q258" s="266"/>
      <c r="R258" s="266"/>
      <c r="S258" s="266"/>
      <c r="T258" s="266"/>
      <c r="U258" s="270" t="s">
        <v>41</v>
      </c>
      <c r="V258" s="266"/>
      <c r="W258" s="266"/>
      <c r="X258" s="266"/>
      <c r="Y258" s="266"/>
      <c r="Z258" s="266"/>
      <c r="AA258" s="263"/>
      <c r="AB258" s="271"/>
      <c r="AC258" s="263"/>
      <c r="AD258" s="263"/>
      <c r="AE258" s="263"/>
      <c r="AF258" s="263"/>
      <c r="AG258" s="263"/>
      <c r="AH258" s="263"/>
      <c r="AI258" s="263"/>
      <c r="AJ258" s="263"/>
      <c r="AK258" s="263"/>
      <c r="AL258" s="263"/>
      <c r="AM258" s="270" t="s">
        <v>7</v>
      </c>
      <c r="AN258" s="263"/>
      <c r="AO258" s="263"/>
      <c r="AP258" s="263"/>
      <c r="AQ258" s="263"/>
      <c r="AR258" s="263"/>
      <c r="AS258" s="263"/>
      <c r="AT258" s="263"/>
      <c r="AU258" s="263"/>
      <c r="AV258" s="263"/>
      <c r="AW258" s="263"/>
      <c r="AX258" s="263"/>
      <c r="AY258" s="263"/>
      <c r="AZ258" s="262"/>
      <c r="BA258" s="262"/>
      <c r="BB258" s="262"/>
      <c r="BC258" s="262"/>
      <c r="BD258" s="262"/>
      <c r="BE258" s="262"/>
      <c r="BF258" s="262"/>
      <c r="BG258" s="262"/>
      <c r="BH258" s="262"/>
      <c r="BI258" s="262"/>
      <c r="BJ258" s="262"/>
      <c r="BK258" s="262"/>
      <c r="BL258" s="262"/>
      <c r="BM258" s="262"/>
      <c r="BN258" s="262"/>
      <c r="BO258" s="262"/>
      <c r="BP258" s="262"/>
      <c r="BQ258" s="247"/>
      <c r="BR258" s="265"/>
      <c r="BS258" s="22"/>
    </row>
    <row r="259" spans="1:71" ht="15.6" hidden="1" customHeight="1">
      <c r="C259" s="260"/>
      <c r="D259" s="519" t="s">
        <v>6</v>
      </c>
      <c r="E259" s="519"/>
      <c r="F259" s="519"/>
      <c r="G259" s="519"/>
      <c r="H259" s="519"/>
      <c r="I259" s="519"/>
      <c r="J259" s="519"/>
      <c r="K259" s="519"/>
      <c r="L259" s="519"/>
      <c r="M259" s="520"/>
      <c r="N259" s="521" t="str">
        <f>IF(回答表!BD18="●",IF(回答表!AD52="●","●",""),"")</f>
        <v/>
      </c>
      <c r="O259" s="522"/>
      <c r="P259" s="522"/>
      <c r="Q259" s="523"/>
      <c r="R259" s="266"/>
      <c r="S259" s="266"/>
      <c r="T259" s="266"/>
      <c r="U259" s="530" t="str">
        <f>IF(回答表!BD18="●",IF(回答表!AD52="●",回答表!B421,""),"")</f>
        <v/>
      </c>
      <c r="V259" s="531"/>
      <c r="W259" s="531"/>
      <c r="X259" s="531"/>
      <c r="Y259" s="531"/>
      <c r="Z259" s="531"/>
      <c r="AA259" s="531"/>
      <c r="AB259" s="531"/>
      <c r="AC259" s="531"/>
      <c r="AD259" s="531"/>
      <c r="AE259" s="531"/>
      <c r="AF259" s="531"/>
      <c r="AG259" s="531"/>
      <c r="AH259" s="531"/>
      <c r="AI259" s="531"/>
      <c r="AJ259" s="532"/>
      <c r="AK259" s="291"/>
      <c r="AL259" s="291"/>
      <c r="AM259" s="530" t="str">
        <f>IF(回答表!BD18="●",IF(回答表!AD52="●",回答表!B427,""),"")</f>
        <v/>
      </c>
      <c r="AN259" s="531"/>
      <c r="AO259" s="531"/>
      <c r="AP259" s="531"/>
      <c r="AQ259" s="531"/>
      <c r="AR259" s="531"/>
      <c r="AS259" s="531"/>
      <c r="AT259" s="531"/>
      <c r="AU259" s="531"/>
      <c r="AV259" s="531"/>
      <c r="AW259" s="531"/>
      <c r="AX259" s="531"/>
      <c r="AY259" s="531"/>
      <c r="AZ259" s="531"/>
      <c r="BA259" s="531"/>
      <c r="BB259" s="531"/>
      <c r="BC259" s="531"/>
      <c r="BD259" s="531"/>
      <c r="BE259" s="531"/>
      <c r="BF259" s="531"/>
      <c r="BG259" s="531"/>
      <c r="BH259" s="531"/>
      <c r="BI259" s="531"/>
      <c r="BJ259" s="531"/>
      <c r="BK259" s="531"/>
      <c r="BL259" s="531"/>
      <c r="BM259" s="531"/>
      <c r="BN259" s="531"/>
      <c r="BO259" s="531"/>
      <c r="BP259" s="531"/>
      <c r="BQ259" s="532"/>
      <c r="BR259" s="265"/>
      <c r="BS259" s="22"/>
    </row>
    <row r="260" spans="1:71" ht="15.6" hidden="1" customHeight="1">
      <c r="C260" s="260"/>
      <c r="D260" s="519"/>
      <c r="E260" s="519"/>
      <c r="F260" s="519"/>
      <c r="G260" s="519"/>
      <c r="H260" s="519"/>
      <c r="I260" s="519"/>
      <c r="J260" s="519"/>
      <c r="K260" s="519"/>
      <c r="L260" s="519"/>
      <c r="M260" s="520"/>
      <c r="N260" s="524"/>
      <c r="O260" s="525"/>
      <c r="P260" s="525"/>
      <c r="Q260" s="526"/>
      <c r="R260" s="266"/>
      <c r="S260" s="266"/>
      <c r="T260" s="266"/>
      <c r="U260" s="533"/>
      <c r="V260" s="534"/>
      <c r="W260" s="534"/>
      <c r="X260" s="534"/>
      <c r="Y260" s="534"/>
      <c r="Z260" s="534"/>
      <c r="AA260" s="534"/>
      <c r="AB260" s="534"/>
      <c r="AC260" s="534"/>
      <c r="AD260" s="534"/>
      <c r="AE260" s="534"/>
      <c r="AF260" s="534"/>
      <c r="AG260" s="534"/>
      <c r="AH260" s="534"/>
      <c r="AI260" s="534"/>
      <c r="AJ260" s="535"/>
      <c r="AK260" s="291"/>
      <c r="AL260" s="291"/>
      <c r="AM260" s="533"/>
      <c r="AN260" s="534"/>
      <c r="AO260" s="534"/>
      <c r="AP260" s="534"/>
      <c r="AQ260" s="534"/>
      <c r="AR260" s="534"/>
      <c r="AS260" s="534"/>
      <c r="AT260" s="534"/>
      <c r="AU260" s="534"/>
      <c r="AV260" s="534"/>
      <c r="AW260" s="534"/>
      <c r="AX260" s="534"/>
      <c r="AY260" s="534"/>
      <c r="AZ260" s="534"/>
      <c r="BA260" s="534"/>
      <c r="BB260" s="534"/>
      <c r="BC260" s="534"/>
      <c r="BD260" s="534"/>
      <c r="BE260" s="534"/>
      <c r="BF260" s="534"/>
      <c r="BG260" s="534"/>
      <c r="BH260" s="534"/>
      <c r="BI260" s="534"/>
      <c r="BJ260" s="534"/>
      <c r="BK260" s="534"/>
      <c r="BL260" s="534"/>
      <c r="BM260" s="534"/>
      <c r="BN260" s="534"/>
      <c r="BO260" s="534"/>
      <c r="BP260" s="534"/>
      <c r="BQ260" s="535"/>
      <c r="BR260" s="265"/>
      <c r="BS260" s="22"/>
    </row>
    <row r="261" spans="1:71" ht="15.6" hidden="1" customHeight="1">
      <c r="C261" s="260"/>
      <c r="D261" s="519"/>
      <c r="E261" s="519"/>
      <c r="F261" s="519"/>
      <c r="G261" s="519"/>
      <c r="H261" s="519"/>
      <c r="I261" s="519"/>
      <c r="J261" s="519"/>
      <c r="K261" s="519"/>
      <c r="L261" s="519"/>
      <c r="M261" s="520"/>
      <c r="N261" s="524"/>
      <c r="O261" s="525"/>
      <c r="P261" s="525"/>
      <c r="Q261" s="526"/>
      <c r="R261" s="266"/>
      <c r="S261" s="266"/>
      <c r="T261" s="266"/>
      <c r="U261" s="533"/>
      <c r="V261" s="534"/>
      <c r="W261" s="534"/>
      <c r="X261" s="534"/>
      <c r="Y261" s="534"/>
      <c r="Z261" s="534"/>
      <c r="AA261" s="534"/>
      <c r="AB261" s="534"/>
      <c r="AC261" s="534"/>
      <c r="AD261" s="534"/>
      <c r="AE261" s="534"/>
      <c r="AF261" s="534"/>
      <c r="AG261" s="534"/>
      <c r="AH261" s="534"/>
      <c r="AI261" s="534"/>
      <c r="AJ261" s="535"/>
      <c r="AK261" s="291"/>
      <c r="AL261" s="291"/>
      <c r="AM261" s="533"/>
      <c r="AN261" s="534"/>
      <c r="AO261" s="534"/>
      <c r="AP261" s="534"/>
      <c r="AQ261" s="534"/>
      <c r="AR261" s="534"/>
      <c r="AS261" s="534"/>
      <c r="AT261" s="534"/>
      <c r="AU261" s="534"/>
      <c r="AV261" s="534"/>
      <c r="AW261" s="534"/>
      <c r="AX261" s="534"/>
      <c r="AY261" s="534"/>
      <c r="AZ261" s="534"/>
      <c r="BA261" s="534"/>
      <c r="BB261" s="534"/>
      <c r="BC261" s="534"/>
      <c r="BD261" s="534"/>
      <c r="BE261" s="534"/>
      <c r="BF261" s="534"/>
      <c r="BG261" s="534"/>
      <c r="BH261" s="534"/>
      <c r="BI261" s="534"/>
      <c r="BJ261" s="534"/>
      <c r="BK261" s="534"/>
      <c r="BL261" s="534"/>
      <c r="BM261" s="534"/>
      <c r="BN261" s="534"/>
      <c r="BO261" s="534"/>
      <c r="BP261" s="534"/>
      <c r="BQ261" s="535"/>
      <c r="BR261" s="265"/>
      <c r="BS261" s="22"/>
    </row>
    <row r="262" spans="1:71" ht="15.6" hidden="1" customHeight="1">
      <c r="C262" s="260"/>
      <c r="D262" s="519"/>
      <c r="E262" s="519"/>
      <c r="F262" s="519"/>
      <c r="G262" s="519"/>
      <c r="H262" s="519"/>
      <c r="I262" s="519"/>
      <c r="J262" s="519"/>
      <c r="K262" s="519"/>
      <c r="L262" s="519"/>
      <c r="M262" s="520"/>
      <c r="N262" s="527"/>
      <c r="O262" s="528"/>
      <c r="P262" s="528"/>
      <c r="Q262" s="529"/>
      <c r="R262" s="266"/>
      <c r="S262" s="266"/>
      <c r="T262" s="266"/>
      <c r="U262" s="536"/>
      <c r="V262" s="537"/>
      <c r="W262" s="537"/>
      <c r="X262" s="537"/>
      <c r="Y262" s="537"/>
      <c r="Z262" s="537"/>
      <c r="AA262" s="537"/>
      <c r="AB262" s="537"/>
      <c r="AC262" s="537"/>
      <c r="AD262" s="537"/>
      <c r="AE262" s="537"/>
      <c r="AF262" s="537"/>
      <c r="AG262" s="537"/>
      <c r="AH262" s="537"/>
      <c r="AI262" s="537"/>
      <c r="AJ262" s="538"/>
      <c r="AK262" s="291"/>
      <c r="AL262" s="291"/>
      <c r="AM262" s="536"/>
      <c r="AN262" s="537"/>
      <c r="AO262" s="537"/>
      <c r="AP262" s="537"/>
      <c r="AQ262" s="537"/>
      <c r="AR262" s="537"/>
      <c r="AS262" s="537"/>
      <c r="AT262" s="537"/>
      <c r="AU262" s="537"/>
      <c r="AV262" s="537"/>
      <c r="AW262" s="537"/>
      <c r="AX262" s="537"/>
      <c r="AY262" s="537"/>
      <c r="AZ262" s="537"/>
      <c r="BA262" s="537"/>
      <c r="BB262" s="537"/>
      <c r="BC262" s="537"/>
      <c r="BD262" s="537"/>
      <c r="BE262" s="537"/>
      <c r="BF262" s="537"/>
      <c r="BG262" s="537"/>
      <c r="BH262" s="537"/>
      <c r="BI262" s="537"/>
      <c r="BJ262" s="537"/>
      <c r="BK262" s="537"/>
      <c r="BL262" s="537"/>
      <c r="BM262" s="537"/>
      <c r="BN262" s="537"/>
      <c r="BO262" s="537"/>
      <c r="BP262" s="537"/>
      <c r="BQ262" s="538"/>
      <c r="BR262" s="265"/>
      <c r="BS262" s="22"/>
    </row>
    <row r="263" spans="1:71" ht="15.6" hidden="1" customHeight="1">
      <c r="C263" s="284"/>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c r="AD263" s="285"/>
      <c r="AE263" s="285"/>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c r="BO263" s="285"/>
      <c r="BP263" s="285"/>
      <c r="BQ263" s="285"/>
      <c r="BR263" s="286"/>
      <c r="BS263" s="22"/>
    </row>
    <row r="264" spans="1:71" ht="15.6" hidden="1"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row>
    <row r="265" spans="1:71" ht="15.6" hidden="1" customHeight="1">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255"/>
      <c r="AJ265" s="255"/>
      <c r="AK265" s="255"/>
      <c r="AL265" s="255"/>
      <c r="AM265" s="255"/>
      <c r="AN265" s="255"/>
      <c r="AO265" s="255"/>
      <c r="AP265" s="255"/>
      <c r="AQ265" s="255"/>
      <c r="AR265" s="563"/>
      <c r="AS265" s="563"/>
      <c r="AT265" s="563"/>
      <c r="AU265" s="563"/>
      <c r="AV265" s="563"/>
      <c r="AW265" s="563"/>
      <c r="AX265" s="563"/>
      <c r="AY265" s="563"/>
      <c r="AZ265" s="563"/>
      <c r="BA265" s="563"/>
      <c r="BB265" s="563"/>
      <c r="BC265" s="256"/>
      <c r="BD265" s="257"/>
      <c r="BE265" s="257"/>
      <c r="BF265" s="257"/>
      <c r="BG265" s="257"/>
      <c r="BH265" s="257"/>
      <c r="BI265" s="257"/>
      <c r="BJ265" s="257"/>
      <c r="BK265" s="257"/>
      <c r="BL265" s="257"/>
      <c r="BM265" s="257"/>
      <c r="BN265" s="257"/>
      <c r="BO265" s="257"/>
      <c r="BP265" s="257"/>
      <c r="BQ265" s="257"/>
      <c r="BR265" s="258"/>
      <c r="BS265" s="22"/>
    </row>
    <row r="266" spans="1:71" ht="15.6" hidden="1" customHeight="1">
      <c r="C266" s="260"/>
      <c r="D266" s="266"/>
      <c r="E266" s="266"/>
      <c r="F266" s="266"/>
      <c r="G266" s="266"/>
      <c r="H266" s="266"/>
      <c r="I266" s="266"/>
      <c r="J266" s="266"/>
      <c r="K266" s="266"/>
      <c r="L266" s="266"/>
      <c r="M266" s="266"/>
      <c r="N266" s="266"/>
      <c r="O266" s="266"/>
      <c r="P266" s="266"/>
      <c r="Q266" s="266"/>
      <c r="R266" s="266"/>
      <c r="S266" s="266"/>
      <c r="T266" s="266"/>
      <c r="U266" s="266"/>
      <c r="V266" s="266"/>
      <c r="W266" s="266"/>
      <c r="X266" s="247"/>
      <c r="Y266" s="247"/>
      <c r="Z266" s="247"/>
      <c r="AA266" s="262"/>
      <c r="AB266" s="267"/>
      <c r="AC266" s="267"/>
      <c r="AD266" s="267"/>
      <c r="AE266" s="267"/>
      <c r="AF266" s="267"/>
      <c r="AG266" s="267"/>
      <c r="AH266" s="267"/>
      <c r="AI266" s="267"/>
      <c r="AJ266" s="267"/>
      <c r="AK266" s="267"/>
      <c r="AL266" s="267"/>
      <c r="AM266" s="267"/>
      <c r="AN266" s="264"/>
      <c r="AO266" s="267"/>
      <c r="AP266" s="268"/>
      <c r="AQ266" s="268"/>
      <c r="AR266" s="564"/>
      <c r="AS266" s="564"/>
      <c r="AT266" s="564"/>
      <c r="AU266" s="564"/>
      <c r="AV266" s="564"/>
      <c r="AW266" s="564"/>
      <c r="AX266" s="564"/>
      <c r="AY266" s="564"/>
      <c r="AZ266" s="564"/>
      <c r="BA266" s="564"/>
      <c r="BB266" s="564"/>
      <c r="BC266" s="261"/>
      <c r="BD266" s="262"/>
      <c r="BE266" s="262"/>
      <c r="BF266" s="262"/>
      <c r="BG266" s="262"/>
      <c r="BH266" s="262"/>
      <c r="BI266" s="262"/>
      <c r="BJ266" s="262"/>
      <c r="BK266" s="262"/>
      <c r="BL266" s="262"/>
      <c r="BM266" s="262"/>
      <c r="BN266" s="263"/>
      <c r="BO266" s="263"/>
      <c r="BP266" s="263"/>
      <c r="BQ266" s="264"/>
      <c r="BR266" s="265"/>
      <c r="BS266" s="22"/>
    </row>
    <row r="267" spans="1:71" ht="15.6" hidden="1" customHeight="1">
      <c r="C267" s="260"/>
      <c r="D267" s="503" t="s">
        <v>20</v>
      </c>
      <c r="E267" s="504"/>
      <c r="F267" s="504"/>
      <c r="G267" s="504"/>
      <c r="H267" s="504"/>
      <c r="I267" s="504"/>
      <c r="J267" s="504"/>
      <c r="K267" s="504"/>
      <c r="L267" s="504"/>
      <c r="M267" s="504"/>
      <c r="N267" s="504"/>
      <c r="O267" s="504"/>
      <c r="P267" s="504"/>
      <c r="Q267" s="505"/>
      <c r="R267" s="606" t="s">
        <v>44</v>
      </c>
      <c r="S267" s="607"/>
      <c r="T267" s="607"/>
      <c r="U267" s="607"/>
      <c r="V267" s="607"/>
      <c r="W267" s="607"/>
      <c r="X267" s="607"/>
      <c r="Y267" s="607"/>
      <c r="Z267" s="607"/>
      <c r="AA267" s="607"/>
      <c r="AB267" s="607"/>
      <c r="AC267" s="607"/>
      <c r="AD267" s="607"/>
      <c r="AE267" s="607"/>
      <c r="AF267" s="607"/>
      <c r="AG267" s="607"/>
      <c r="AH267" s="607"/>
      <c r="AI267" s="607"/>
      <c r="AJ267" s="607"/>
      <c r="AK267" s="607"/>
      <c r="AL267" s="607"/>
      <c r="AM267" s="607"/>
      <c r="AN267" s="607"/>
      <c r="AO267" s="607"/>
      <c r="AP267" s="607"/>
      <c r="AQ267" s="607"/>
      <c r="AR267" s="607"/>
      <c r="AS267" s="607"/>
      <c r="AT267" s="607"/>
      <c r="AU267" s="607"/>
      <c r="AV267" s="607"/>
      <c r="AW267" s="607"/>
      <c r="AX267" s="607"/>
      <c r="AY267" s="607"/>
      <c r="AZ267" s="607"/>
      <c r="BA267" s="607"/>
      <c r="BB267" s="608"/>
      <c r="BC267" s="261"/>
      <c r="BD267" s="262"/>
      <c r="BE267" s="262"/>
      <c r="BF267" s="262"/>
      <c r="BG267" s="262"/>
      <c r="BH267" s="262"/>
      <c r="BI267" s="262"/>
      <c r="BJ267" s="262"/>
      <c r="BK267" s="262"/>
      <c r="BL267" s="262"/>
      <c r="BM267" s="262"/>
      <c r="BN267" s="263"/>
      <c r="BO267" s="263"/>
      <c r="BP267" s="263"/>
      <c r="BQ267" s="264"/>
      <c r="BR267" s="265"/>
      <c r="BS267" s="22"/>
    </row>
    <row r="268" spans="1:71" ht="15.6" hidden="1" customHeight="1">
      <c r="C268" s="260"/>
      <c r="D268" s="506"/>
      <c r="E268" s="507"/>
      <c r="F268" s="507"/>
      <c r="G268" s="507"/>
      <c r="H268" s="507"/>
      <c r="I268" s="507"/>
      <c r="J268" s="507"/>
      <c r="K268" s="507"/>
      <c r="L268" s="507"/>
      <c r="M268" s="507"/>
      <c r="N268" s="507"/>
      <c r="O268" s="507"/>
      <c r="P268" s="507"/>
      <c r="Q268" s="508"/>
      <c r="R268" s="612"/>
      <c r="S268" s="613"/>
      <c r="T268" s="613"/>
      <c r="U268" s="613"/>
      <c r="V268" s="613"/>
      <c r="W268" s="613"/>
      <c r="X268" s="613"/>
      <c r="Y268" s="613"/>
      <c r="Z268" s="613"/>
      <c r="AA268" s="613"/>
      <c r="AB268" s="613"/>
      <c r="AC268" s="613"/>
      <c r="AD268" s="613"/>
      <c r="AE268" s="613"/>
      <c r="AF268" s="613"/>
      <c r="AG268" s="613"/>
      <c r="AH268" s="613"/>
      <c r="AI268" s="613"/>
      <c r="AJ268" s="613"/>
      <c r="AK268" s="613"/>
      <c r="AL268" s="613"/>
      <c r="AM268" s="613"/>
      <c r="AN268" s="613"/>
      <c r="AO268" s="613"/>
      <c r="AP268" s="613"/>
      <c r="AQ268" s="613"/>
      <c r="AR268" s="613"/>
      <c r="AS268" s="613"/>
      <c r="AT268" s="613"/>
      <c r="AU268" s="613"/>
      <c r="AV268" s="613"/>
      <c r="AW268" s="613"/>
      <c r="AX268" s="613"/>
      <c r="AY268" s="613"/>
      <c r="AZ268" s="613"/>
      <c r="BA268" s="613"/>
      <c r="BB268" s="614"/>
      <c r="BC268" s="261"/>
      <c r="BD268" s="262"/>
      <c r="BE268" s="262"/>
      <c r="BF268" s="262"/>
      <c r="BG268" s="262"/>
      <c r="BH268" s="262"/>
      <c r="BI268" s="262"/>
      <c r="BJ268" s="262"/>
      <c r="BK268" s="262"/>
      <c r="BL268" s="262"/>
      <c r="BM268" s="262"/>
      <c r="BN268" s="263"/>
      <c r="BO268" s="263"/>
      <c r="BP268" s="263"/>
      <c r="BQ268" s="264"/>
      <c r="BR268" s="265"/>
      <c r="BS268" s="22"/>
    </row>
    <row r="269" spans="1:71" ht="15.6" hidden="1" customHeight="1">
      <c r="C269" s="260"/>
      <c r="D269" s="266"/>
      <c r="E269" s="266"/>
      <c r="F269" s="266"/>
      <c r="G269" s="266"/>
      <c r="H269" s="266"/>
      <c r="I269" s="266"/>
      <c r="J269" s="266"/>
      <c r="K269" s="266"/>
      <c r="L269" s="266"/>
      <c r="M269" s="266"/>
      <c r="N269" s="266"/>
      <c r="O269" s="266"/>
      <c r="P269" s="266"/>
      <c r="Q269" s="266"/>
      <c r="R269" s="266"/>
      <c r="S269" s="266"/>
      <c r="T269" s="266"/>
      <c r="U269" s="266"/>
      <c r="V269" s="266"/>
      <c r="W269" s="266"/>
      <c r="X269" s="247"/>
      <c r="Y269" s="247"/>
      <c r="Z269" s="247"/>
      <c r="AA269" s="262"/>
      <c r="AB269" s="267"/>
      <c r="AC269" s="267"/>
      <c r="AD269" s="267"/>
      <c r="AE269" s="267"/>
      <c r="AF269" s="267"/>
      <c r="AG269" s="267"/>
      <c r="AH269" s="267"/>
      <c r="AI269" s="267"/>
      <c r="AJ269" s="267"/>
      <c r="AK269" s="267"/>
      <c r="AL269" s="267"/>
      <c r="AM269" s="267"/>
      <c r="AN269" s="264"/>
      <c r="AO269" s="267"/>
      <c r="AP269" s="268"/>
      <c r="AQ269" s="268"/>
      <c r="AR269" s="269"/>
      <c r="AS269" s="269"/>
      <c r="AT269" s="269"/>
      <c r="AU269" s="269"/>
      <c r="AV269" s="269"/>
      <c r="AW269" s="269"/>
      <c r="AX269" s="269"/>
      <c r="AY269" s="269"/>
      <c r="AZ269" s="269"/>
      <c r="BA269" s="269"/>
      <c r="BB269" s="269"/>
      <c r="BC269" s="261"/>
      <c r="BD269" s="262"/>
      <c r="BE269" s="262"/>
      <c r="BF269" s="262"/>
      <c r="BG269" s="262"/>
      <c r="BH269" s="262"/>
      <c r="BI269" s="262"/>
      <c r="BJ269" s="262"/>
      <c r="BK269" s="262"/>
      <c r="BL269" s="262"/>
      <c r="BM269" s="262"/>
      <c r="BN269" s="263"/>
      <c r="BO269" s="263"/>
      <c r="BP269" s="263"/>
      <c r="BQ269" s="264"/>
      <c r="BR269" s="265"/>
      <c r="BS269" s="22"/>
    </row>
    <row r="270" spans="1:71" ht="18.75" hidden="1">
      <c r="C270" s="260"/>
      <c r="D270" s="266"/>
      <c r="E270" s="266"/>
      <c r="F270" s="266"/>
      <c r="G270" s="266"/>
      <c r="H270" s="266"/>
      <c r="I270" s="266"/>
      <c r="J270" s="266"/>
      <c r="K270" s="266"/>
      <c r="L270" s="266"/>
      <c r="M270" s="266"/>
      <c r="N270" s="266"/>
      <c r="O270" s="266"/>
      <c r="P270" s="266"/>
      <c r="Q270" s="266"/>
      <c r="R270" s="266"/>
      <c r="S270" s="266"/>
      <c r="T270" s="266"/>
      <c r="U270" s="270" t="s">
        <v>41</v>
      </c>
      <c r="V270" s="266"/>
      <c r="W270" s="266"/>
      <c r="X270" s="266"/>
      <c r="Y270" s="266"/>
      <c r="Z270" s="266"/>
      <c r="AA270" s="263"/>
      <c r="AB270" s="271"/>
      <c r="AC270" s="271"/>
      <c r="AD270" s="271"/>
      <c r="AE270" s="271"/>
      <c r="AF270" s="271"/>
      <c r="AG270" s="271"/>
      <c r="AH270" s="271"/>
      <c r="AI270" s="271"/>
      <c r="AJ270" s="271"/>
      <c r="AK270" s="271"/>
      <c r="AL270" s="271"/>
      <c r="AM270" s="270" t="s">
        <v>8</v>
      </c>
      <c r="AN270" s="272"/>
      <c r="AO270" s="271"/>
      <c r="AP270" s="273"/>
      <c r="AQ270" s="273"/>
      <c r="AR270" s="274"/>
      <c r="AS270" s="274"/>
      <c r="AT270" s="274"/>
      <c r="AU270" s="274"/>
      <c r="AV270" s="274"/>
      <c r="AW270" s="274"/>
      <c r="AX270" s="274"/>
      <c r="AY270" s="274"/>
      <c r="AZ270" s="274"/>
      <c r="BA270" s="274"/>
      <c r="BB270" s="274"/>
      <c r="BC270" s="275"/>
      <c r="BD270" s="263"/>
      <c r="BE270" s="263"/>
      <c r="BF270" s="276" t="s">
        <v>22</v>
      </c>
      <c r="BG270" s="287"/>
      <c r="BH270" s="287"/>
      <c r="BI270" s="287"/>
      <c r="BJ270" s="287"/>
      <c r="BK270" s="287"/>
      <c r="BL270" s="287"/>
      <c r="BM270" s="263"/>
      <c r="BN270" s="263"/>
      <c r="BO270" s="263"/>
      <c r="BP270" s="263"/>
      <c r="BQ270" s="272"/>
      <c r="BR270" s="265"/>
      <c r="BS270" s="22"/>
    </row>
    <row r="271" spans="1:71" ht="15.6" hidden="1" customHeight="1">
      <c r="C271" s="260"/>
      <c r="D271" s="519" t="s">
        <v>23</v>
      </c>
      <c r="E271" s="519"/>
      <c r="F271" s="519"/>
      <c r="G271" s="519"/>
      <c r="H271" s="519"/>
      <c r="I271" s="519"/>
      <c r="J271" s="519"/>
      <c r="K271" s="519"/>
      <c r="L271" s="519"/>
      <c r="M271" s="519"/>
      <c r="N271" s="521" t="str">
        <f>IF(回答表!X53="●","●","")</f>
        <v/>
      </c>
      <c r="O271" s="522"/>
      <c r="P271" s="522"/>
      <c r="Q271" s="523"/>
      <c r="R271" s="266"/>
      <c r="S271" s="266"/>
      <c r="T271" s="266"/>
      <c r="U271" s="530" t="str">
        <f>IF(回答表!X53="●",回答表!B438,IF(回答表!AA53="●",回答表!B466,""))</f>
        <v/>
      </c>
      <c r="V271" s="531"/>
      <c r="W271" s="531"/>
      <c r="X271" s="531"/>
      <c r="Y271" s="531"/>
      <c r="Z271" s="531"/>
      <c r="AA271" s="531"/>
      <c r="AB271" s="531"/>
      <c r="AC271" s="531"/>
      <c r="AD271" s="531"/>
      <c r="AE271" s="531"/>
      <c r="AF271" s="531"/>
      <c r="AG271" s="531"/>
      <c r="AH271" s="531"/>
      <c r="AI271" s="531"/>
      <c r="AJ271" s="532"/>
      <c r="AK271" s="277"/>
      <c r="AL271" s="277"/>
      <c r="AM271" s="633" t="s">
        <v>16</v>
      </c>
      <c r="AN271" s="634"/>
      <c r="AO271" s="634"/>
      <c r="AP271" s="634"/>
      <c r="AQ271" s="634"/>
      <c r="AR271" s="634"/>
      <c r="AS271" s="634"/>
      <c r="AT271" s="635"/>
      <c r="AU271" s="633" t="s">
        <v>0</v>
      </c>
      <c r="AV271" s="634"/>
      <c r="AW271" s="634"/>
      <c r="AX271" s="634"/>
      <c r="AY271" s="634"/>
      <c r="AZ271" s="634"/>
      <c r="BA271" s="634"/>
      <c r="BB271" s="635"/>
      <c r="BC271" s="267"/>
      <c r="BD271" s="262"/>
      <c r="BE271" s="262"/>
      <c r="BF271" s="516" t="str">
        <f>IF(回答表!X53="●",回答表!U444,IF(回答表!AA53="●",回答表!U472,""))</f>
        <v/>
      </c>
      <c r="BG271" s="517"/>
      <c r="BH271" s="517"/>
      <c r="BI271" s="517"/>
      <c r="BJ271" s="516"/>
      <c r="BK271" s="517"/>
      <c r="BL271" s="517"/>
      <c r="BM271" s="517"/>
      <c r="BN271" s="516"/>
      <c r="BO271" s="517"/>
      <c r="BP271" s="517"/>
      <c r="BQ271" s="518"/>
      <c r="BR271" s="265"/>
      <c r="BS271" s="22"/>
    </row>
    <row r="272" spans="1:71" ht="15.6" hidden="1" customHeight="1">
      <c r="C272" s="260"/>
      <c r="D272" s="519"/>
      <c r="E272" s="519"/>
      <c r="F272" s="519"/>
      <c r="G272" s="519"/>
      <c r="H272" s="519"/>
      <c r="I272" s="519"/>
      <c r="J272" s="519"/>
      <c r="K272" s="519"/>
      <c r="L272" s="519"/>
      <c r="M272" s="519"/>
      <c r="N272" s="524"/>
      <c r="O272" s="525"/>
      <c r="P272" s="525"/>
      <c r="Q272" s="526"/>
      <c r="R272" s="266"/>
      <c r="S272" s="266"/>
      <c r="T272" s="266"/>
      <c r="U272" s="533"/>
      <c r="V272" s="534"/>
      <c r="W272" s="534"/>
      <c r="X272" s="534"/>
      <c r="Y272" s="534"/>
      <c r="Z272" s="534"/>
      <c r="AA272" s="534"/>
      <c r="AB272" s="534"/>
      <c r="AC272" s="534"/>
      <c r="AD272" s="534"/>
      <c r="AE272" s="534"/>
      <c r="AF272" s="534"/>
      <c r="AG272" s="534"/>
      <c r="AH272" s="534"/>
      <c r="AI272" s="534"/>
      <c r="AJ272" s="535"/>
      <c r="AK272" s="277"/>
      <c r="AL272" s="277"/>
      <c r="AM272" s="713"/>
      <c r="AN272" s="714"/>
      <c r="AO272" s="714"/>
      <c r="AP272" s="714"/>
      <c r="AQ272" s="714"/>
      <c r="AR272" s="714"/>
      <c r="AS272" s="714"/>
      <c r="AT272" s="715"/>
      <c r="AU272" s="713"/>
      <c r="AV272" s="714"/>
      <c r="AW272" s="714"/>
      <c r="AX272" s="714"/>
      <c r="AY272" s="714"/>
      <c r="AZ272" s="714"/>
      <c r="BA272" s="714"/>
      <c r="BB272" s="715"/>
      <c r="BC272" s="267"/>
      <c r="BD272" s="262"/>
      <c r="BE272" s="262"/>
      <c r="BF272" s="509"/>
      <c r="BG272" s="510"/>
      <c r="BH272" s="510"/>
      <c r="BI272" s="510"/>
      <c r="BJ272" s="509"/>
      <c r="BK272" s="510"/>
      <c r="BL272" s="510"/>
      <c r="BM272" s="510"/>
      <c r="BN272" s="509"/>
      <c r="BO272" s="510"/>
      <c r="BP272" s="510"/>
      <c r="BQ272" s="511"/>
      <c r="BR272" s="265"/>
      <c r="BS272" s="22"/>
    </row>
    <row r="273" spans="1:71" ht="15.6" hidden="1" customHeight="1">
      <c r="C273" s="260"/>
      <c r="D273" s="519"/>
      <c r="E273" s="519"/>
      <c r="F273" s="519"/>
      <c r="G273" s="519"/>
      <c r="H273" s="519"/>
      <c r="I273" s="519"/>
      <c r="J273" s="519"/>
      <c r="K273" s="519"/>
      <c r="L273" s="519"/>
      <c r="M273" s="519"/>
      <c r="N273" s="524"/>
      <c r="O273" s="525"/>
      <c r="P273" s="525"/>
      <c r="Q273" s="526"/>
      <c r="R273" s="266"/>
      <c r="S273" s="266"/>
      <c r="T273" s="266"/>
      <c r="U273" s="533"/>
      <c r="V273" s="534"/>
      <c r="W273" s="534"/>
      <c r="X273" s="534"/>
      <c r="Y273" s="534"/>
      <c r="Z273" s="534"/>
      <c r="AA273" s="534"/>
      <c r="AB273" s="534"/>
      <c r="AC273" s="534"/>
      <c r="AD273" s="534"/>
      <c r="AE273" s="534"/>
      <c r="AF273" s="534"/>
      <c r="AG273" s="534"/>
      <c r="AH273" s="534"/>
      <c r="AI273" s="534"/>
      <c r="AJ273" s="535"/>
      <c r="AK273" s="277"/>
      <c r="AL273" s="277"/>
      <c r="AM273" s="636"/>
      <c r="AN273" s="637"/>
      <c r="AO273" s="637"/>
      <c r="AP273" s="637"/>
      <c r="AQ273" s="637"/>
      <c r="AR273" s="637"/>
      <c r="AS273" s="637"/>
      <c r="AT273" s="638"/>
      <c r="AU273" s="636"/>
      <c r="AV273" s="637"/>
      <c r="AW273" s="637"/>
      <c r="AX273" s="637"/>
      <c r="AY273" s="637"/>
      <c r="AZ273" s="637"/>
      <c r="BA273" s="637"/>
      <c r="BB273" s="638"/>
      <c r="BC273" s="267"/>
      <c r="BD273" s="262"/>
      <c r="BE273" s="262"/>
      <c r="BF273" s="509"/>
      <c r="BG273" s="510"/>
      <c r="BH273" s="510"/>
      <c r="BI273" s="510"/>
      <c r="BJ273" s="509"/>
      <c r="BK273" s="510"/>
      <c r="BL273" s="510"/>
      <c r="BM273" s="510"/>
      <c r="BN273" s="509"/>
      <c r="BO273" s="510"/>
      <c r="BP273" s="510"/>
      <c r="BQ273" s="511"/>
      <c r="BR273" s="265"/>
      <c r="BS273" s="22"/>
    </row>
    <row r="274" spans="1:71" ht="15.6" hidden="1" customHeight="1">
      <c r="C274" s="260"/>
      <c r="D274" s="519"/>
      <c r="E274" s="519"/>
      <c r="F274" s="519"/>
      <c r="G274" s="519"/>
      <c r="H274" s="519"/>
      <c r="I274" s="519"/>
      <c r="J274" s="519"/>
      <c r="K274" s="519"/>
      <c r="L274" s="519"/>
      <c r="M274" s="519"/>
      <c r="N274" s="527"/>
      <c r="O274" s="528"/>
      <c r="P274" s="528"/>
      <c r="Q274" s="529"/>
      <c r="R274" s="266"/>
      <c r="S274" s="266"/>
      <c r="T274" s="266"/>
      <c r="U274" s="533"/>
      <c r="V274" s="534"/>
      <c r="W274" s="534"/>
      <c r="X274" s="534"/>
      <c r="Y274" s="534"/>
      <c r="Z274" s="534"/>
      <c r="AA274" s="534"/>
      <c r="AB274" s="534"/>
      <c r="AC274" s="534"/>
      <c r="AD274" s="534"/>
      <c r="AE274" s="534"/>
      <c r="AF274" s="534"/>
      <c r="AG274" s="534"/>
      <c r="AH274" s="534"/>
      <c r="AI274" s="534"/>
      <c r="AJ274" s="535"/>
      <c r="AK274" s="277"/>
      <c r="AL274" s="277"/>
      <c r="AM274" s="553" t="str">
        <f>IF(回答表!X53="●",回答表!G444,IF(回答表!AA53="●",回答表!G472,""))</f>
        <v/>
      </c>
      <c r="AN274" s="554"/>
      <c r="AO274" s="554"/>
      <c r="AP274" s="554"/>
      <c r="AQ274" s="554"/>
      <c r="AR274" s="554"/>
      <c r="AS274" s="554"/>
      <c r="AT274" s="555"/>
      <c r="AU274" s="553" t="str">
        <f>IF(回答表!X53="●",回答表!G445,IF(回答表!AA53="●",回答表!G473,""))</f>
        <v/>
      </c>
      <c r="AV274" s="554"/>
      <c r="AW274" s="554"/>
      <c r="AX274" s="554"/>
      <c r="AY274" s="554"/>
      <c r="AZ274" s="554"/>
      <c r="BA274" s="554"/>
      <c r="BB274" s="555"/>
      <c r="BC274" s="267"/>
      <c r="BD274" s="262"/>
      <c r="BE274" s="262"/>
      <c r="BF274" s="509" t="str">
        <f>IF(回答表!X53="●",回答表!X444,IF(回答表!AA53="●",回答表!X472,""))</f>
        <v/>
      </c>
      <c r="BG274" s="510"/>
      <c r="BH274" s="510"/>
      <c r="BI274" s="510"/>
      <c r="BJ274" s="509" t="str">
        <f>IF(回答表!X53="●",回答表!X445,IF(回答表!AA53="●",回答表!X473,""))</f>
        <v/>
      </c>
      <c r="BK274" s="510"/>
      <c r="BL274" s="510"/>
      <c r="BM274" s="511"/>
      <c r="BN274" s="509" t="str">
        <f>IF(回答表!X53="●",回答表!X446,IF(回答表!AA53="●",回答表!X474,""))</f>
        <v/>
      </c>
      <c r="BO274" s="510"/>
      <c r="BP274" s="510"/>
      <c r="BQ274" s="511"/>
      <c r="BR274" s="265"/>
      <c r="BS274" s="22"/>
    </row>
    <row r="275" spans="1:71" ht="15.6" hidden="1" customHeight="1">
      <c r="C275" s="260"/>
      <c r="D275" s="278"/>
      <c r="E275" s="278"/>
      <c r="F275" s="278"/>
      <c r="G275" s="278"/>
      <c r="H275" s="278"/>
      <c r="I275" s="278"/>
      <c r="J275" s="278"/>
      <c r="K275" s="278"/>
      <c r="L275" s="278"/>
      <c r="M275" s="278"/>
      <c r="N275" s="280"/>
      <c r="O275" s="280"/>
      <c r="P275" s="280"/>
      <c r="Q275" s="280"/>
      <c r="R275" s="280"/>
      <c r="S275" s="280"/>
      <c r="T275" s="280"/>
      <c r="U275" s="533"/>
      <c r="V275" s="534"/>
      <c r="W275" s="534"/>
      <c r="X275" s="534"/>
      <c r="Y275" s="534"/>
      <c r="Z275" s="534"/>
      <c r="AA275" s="534"/>
      <c r="AB275" s="534"/>
      <c r="AC275" s="534"/>
      <c r="AD275" s="534"/>
      <c r="AE275" s="534"/>
      <c r="AF275" s="534"/>
      <c r="AG275" s="534"/>
      <c r="AH275" s="534"/>
      <c r="AI275" s="534"/>
      <c r="AJ275" s="535"/>
      <c r="AK275" s="277"/>
      <c r="AL275" s="277"/>
      <c r="AM275" s="556"/>
      <c r="AN275" s="557"/>
      <c r="AO275" s="557"/>
      <c r="AP275" s="557"/>
      <c r="AQ275" s="557"/>
      <c r="AR275" s="557"/>
      <c r="AS275" s="557"/>
      <c r="AT275" s="558"/>
      <c r="AU275" s="556"/>
      <c r="AV275" s="557"/>
      <c r="AW275" s="557"/>
      <c r="AX275" s="557"/>
      <c r="AY275" s="557"/>
      <c r="AZ275" s="557"/>
      <c r="BA275" s="557"/>
      <c r="BB275" s="558"/>
      <c r="BC275" s="267"/>
      <c r="BD275" s="267"/>
      <c r="BE275" s="267"/>
      <c r="BF275" s="509"/>
      <c r="BG275" s="510"/>
      <c r="BH275" s="510"/>
      <c r="BI275" s="510"/>
      <c r="BJ275" s="509"/>
      <c r="BK275" s="510"/>
      <c r="BL275" s="510"/>
      <c r="BM275" s="511"/>
      <c r="BN275" s="509"/>
      <c r="BO275" s="510"/>
      <c r="BP275" s="510"/>
      <c r="BQ275" s="511"/>
      <c r="BR275" s="265"/>
      <c r="BS275" s="22"/>
    </row>
    <row r="276" spans="1:71" ht="15.6" hidden="1" customHeight="1">
      <c r="C276" s="260"/>
      <c r="D276" s="278"/>
      <c r="E276" s="278"/>
      <c r="F276" s="278"/>
      <c r="G276" s="278"/>
      <c r="H276" s="278"/>
      <c r="I276" s="278"/>
      <c r="J276" s="278"/>
      <c r="K276" s="278"/>
      <c r="L276" s="278"/>
      <c r="M276" s="278"/>
      <c r="N276" s="280"/>
      <c r="O276" s="280"/>
      <c r="P276" s="280"/>
      <c r="Q276" s="280"/>
      <c r="R276" s="280"/>
      <c r="S276" s="280"/>
      <c r="T276" s="280"/>
      <c r="U276" s="533"/>
      <c r="V276" s="534"/>
      <c r="W276" s="534"/>
      <c r="X276" s="534"/>
      <c r="Y276" s="534"/>
      <c r="Z276" s="534"/>
      <c r="AA276" s="534"/>
      <c r="AB276" s="534"/>
      <c r="AC276" s="534"/>
      <c r="AD276" s="534"/>
      <c r="AE276" s="534"/>
      <c r="AF276" s="534"/>
      <c r="AG276" s="534"/>
      <c r="AH276" s="534"/>
      <c r="AI276" s="534"/>
      <c r="AJ276" s="535"/>
      <c r="AK276" s="277"/>
      <c r="AL276" s="277"/>
      <c r="AM276" s="559"/>
      <c r="AN276" s="560"/>
      <c r="AO276" s="560"/>
      <c r="AP276" s="560"/>
      <c r="AQ276" s="560"/>
      <c r="AR276" s="560"/>
      <c r="AS276" s="560"/>
      <c r="AT276" s="561"/>
      <c r="AU276" s="559"/>
      <c r="AV276" s="560"/>
      <c r="AW276" s="560"/>
      <c r="AX276" s="560"/>
      <c r="AY276" s="560"/>
      <c r="AZ276" s="560"/>
      <c r="BA276" s="560"/>
      <c r="BB276" s="561"/>
      <c r="BC276" s="267"/>
      <c r="BD276" s="262"/>
      <c r="BE276" s="262"/>
      <c r="BF276" s="509"/>
      <c r="BG276" s="510"/>
      <c r="BH276" s="510"/>
      <c r="BI276" s="510"/>
      <c r="BJ276" s="509"/>
      <c r="BK276" s="510"/>
      <c r="BL276" s="510"/>
      <c r="BM276" s="511"/>
      <c r="BN276" s="509"/>
      <c r="BO276" s="510"/>
      <c r="BP276" s="510"/>
      <c r="BQ276" s="511"/>
      <c r="BR276" s="265"/>
      <c r="BS276" s="22"/>
    </row>
    <row r="277" spans="1:71" ht="15.6" hidden="1" customHeight="1">
      <c r="C277" s="260"/>
      <c r="D277" s="562" t="s">
        <v>9</v>
      </c>
      <c r="E277" s="519"/>
      <c r="F277" s="519"/>
      <c r="G277" s="519"/>
      <c r="H277" s="519"/>
      <c r="I277" s="519"/>
      <c r="J277" s="519"/>
      <c r="K277" s="519"/>
      <c r="L277" s="519"/>
      <c r="M277" s="520"/>
      <c r="N277" s="521" t="str">
        <f>IF(回答表!AA53="●","●","")</f>
        <v/>
      </c>
      <c r="O277" s="522"/>
      <c r="P277" s="522"/>
      <c r="Q277" s="523"/>
      <c r="R277" s="266"/>
      <c r="S277" s="266"/>
      <c r="T277" s="266"/>
      <c r="U277" s="533"/>
      <c r="V277" s="534"/>
      <c r="W277" s="534"/>
      <c r="X277" s="534"/>
      <c r="Y277" s="534"/>
      <c r="Z277" s="534"/>
      <c r="AA277" s="534"/>
      <c r="AB277" s="534"/>
      <c r="AC277" s="534"/>
      <c r="AD277" s="534"/>
      <c r="AE277" s="534"/>
      <c r="AF277" s="534"/>
      <c r="AG277" s="534"/>
      <c r="AH277" s="534"/>
      <c r="AI277" s="534"/>
      <c r="AJ277" s="535"/>
      <c r="AK277" s="277"/>
      <c r="AL277" s="277"/>
      <c r="AM277" s="262"/>
      <c r="AN277" s="262"/>
      <c r="AO277" s="262"/>
      <c r="AP277" s="262"/>
      <c r="AQ277" s="262"/>
      <c r="AR277" s="262"/>
      <c r="AS277" s="262"/>
      <c r="AT277" s="262"/>
      <c r="AU277" s="262"/>
      <c r="AV277" s="262"/>
      <c r="AW277" s="262"/>
      <c r="AX277" s="262"/>
      <c r="AY277" s="262"/>
      <c r="AZ277" s="262"/>
      <c r="BA277" s="262"/>
      <c r="BB277" s="262"/>
      <c r="BC277" s="267"/>
      <c r="BD277" s="281"/>
      <c r="BE277" s="281"/>
      <c r="BF277" s="509"/>
      <c r="BG277" s="510"/>
      <c r="BH277" s="510"/>
      <c r="BI277" s="510"/>
      <c r="BJ277" s="509"/>
      <c r="BK277" s="510"/>
      <c r="BL277" s="510"/>
      <c r="BM277" s="511"/>
      <c r="BN277" s="509"/>
      <c r="BO277" s="510"/>
      <c r="BP277" s="510"/>
      <c r="BQ277" s="511"/>
      <c r="BR277" s="265"/>
      <c r="BS277" s="22"/>
    </row>
    <row r="278" spans="1:71" ht="15.6" hidden="1" customHeight="1">
      <c r="C278" s="260"/>
      <c r="D278" s="519"/>
      <c r="E278" s="519"/>
      <c r="F278" s="519"/>
      <c r="G278" s="519"/>
      <c r="H278" s="519"/>
      <c r="I278" s="519"/>
      <c r="J278" s="519"/>
      <c r="K278" s="519"/>
      <c r="L278" s="519"/>
      <c r="M278" s="520"/>
      <c r="N278" s="524"/>
      <c r="O278" s="525"/>
      <c r="P278" s="525"/>
      <c r="Q278" s="526"/>
      <c r="R278" s="266"/>
      <c r="S278" s="266"/>
      <c r="T278" s="266"/>
      <c r="U278" s="533"/>
      <c r="V278" s="534"/>
      <c r="W278" s="534"/>
      <c r="X278" s="534"/>
      <c r="Y278" s="534"/>
      <c r="Z278" s="534"/>
      <c r="AA278" s="534"/>
      <c r="AB278" s="534"/>
      <c r="AC278" s="534"/>
      <c r="AD278" s="534"/>
      <c r="AE278" s="534"/>
      <c r="AF278" s="534"/>
      <c r="AG278" s="534"/>
      <c r="AH278" s="534"/>
      <c r="AI278" s="534"/>
      <c r="AJ278" s="535"/>
      <c r="AK278" s="277"/>
      <c r="AL278" s="277"/>
      <c r="AM278" s="262"/>
      <c r="AN278" s="262"/>
      <c r="AO278" s="262"/>
      <c r="AP278" s="262"/>
      <c r="AQ278" s="262"/>
      <c r="AR278" s="262"/>
      <c r="AS278" s="262"/>
      <c r="AT278" s="262"/>
      <c r="AU278" s="262"/>
      <c r="AV278" s="262"/>
      <c r="AW278" s="262"/>
      <c r="AX278" s="262"/>
      <c r="AY278" s="262"/>
      <c r="AZ278" s="262"/>
      <c r="BA278" s="262"/>
      <c r="BB278" s="262"/>
      <c r="BC278" s="267"/>
      <c r="BD278" s="281"/>
      <c r="BE278" s="281"/>
      <c r="BF278" s="509" t="s">
        <v>1</v>
      </c>
      <c r="BG278" s="510"/>
      <c r="BH278" s="510"/>
      <c r="BI278" s="510"/>
      <c r="BJ278" s="509" t="s">
        <v>2</v>
      </c>
      <c r="BK278" s="510"/>
      <c r="BL278" s="510"/>
      <c r="BM278" s="510"/>
      <c r="BN278" s="509" t="s">
        <v>3</v>
      </c>
      <c r="BO278" s="510"/>
      <c r="BP278" s="510"/>
      <c r="BQ278" s="511"/>
      <c r="BR278" s="265"/>
      <c r="BS278" s="22"/>
    </row>
    <row r="279" spans="1:71" ht="15.6" hidden="1" customHeight="1">
      <c r="C279" s="260"/>
      <c r="D279" s="519"/>
      <c r="E279" s="519"/>
      <c r="F279" s="519"/>
      <c r="G279" s="519"/>
      <c r="H279" s="519"/>
      <c r="I279" s="519"/>
      <c r="J279" s="519"/>
      <c r="K279" s="519"/>
      <c r="L279" s="519"/>
      <c r="M279" s="520"/>
      <c r="N279" s="524"/>
      <c r="O279" s="525"/>
      <c r="P279" s="525"/>
      <c r="Q279" s="526"/>
      <c r="R279" s="266"/>
      <c r="S279" s="266"/>
      <c r="T279" s="266"/>
      <c r="U279" s="533"/>
      <c r="V279" s="534"/>
      <c r="W279" s="534"/>
      <c r="X279" s="534"/>
      <c r="Y279" s="534"/>
      <c r="Z279" s="534"/>
      <c r="AA279" s="534"/>
      <c r="AB279" s="534"/>
      <c r="AC279" s="534"/>
      <c r="AD279" s="534"/>
      <c r="AE279" s="534"/>
      <c r="AF279" s="534"/>
      <c r="AG279" s="534"/>
      <c r="AH279" s="534"/>
      <c r="AI279" s="534"/>
      <c r="AJ279" s="535"/>
      <c r="AK279" s="277"/>
      <c r="AL279" s="277"/>
      <c r="AM279" s="262"/>
      <c r="AN279" s="262"/>
      <c r="AO279" s="262"/>
      <c r="AP279" s="262"/>
      <c r="AQ279" s="262"/>
      <c r="AR279" s="262"/>
      <c r="AS279" s="262"/>
      <c r="AT279" s="262"/>
      <c r="AU279" s="262"/>
      <c r="AV279" s="262"/>
      <c r="AW279" s="262"/>
      <c r="AX279" s="262"/>
      <c r="AY279" s="262"/>
      <c r="AZ279" s="262"/>
      <c r="BA279" s="262"/>
      <c r="BB279" s="262"/>
      <c r="BC279" s="267"/>
      <c r="BD279" s="281"/>
      <c r="BE279" s="281"/>
      <c r="BF279" s="509"/>
      <c r="BG279" s="510"/>
      <c r="BH279" s="510"/>
      <c r="BI279" s="510"/>
      <c r="BJ279" s="509"/>
      <c r="BK279" s="510"/>
      <c r="BL279" s="510"/>
      <c r="BM279" s="510"/>
      <c r="BN279" s="509"/>
      <c r="BO279" s="510"/>
      <c r="BP279" s="510"/>
      <c r="BQ279" s="511"/>
      <c r="BR279" s="265"/>
      <c r="BS279" s="22"/>
    </row>
    <row r="280" spans="1:71" ht="15.6" hidden="1" customHeight="1">
      <c r="C280" s="260"/>
      <c r="D280" s="519"/>
      <c r="E280" s="519"/>
      <c r="F280" s="519"/>
      <c r="G280" s="519"/>
      <c r="H280" s="519"/>
      <c r="I280" s="519"/>
      <c r="J280" s="519"/>
      <c r="K280" s="519"/>
      <c r="L280" s="519"/>
      <c r="M280" s="520"/>
      <c r="N280" s="527"/>
      <c r="O280" s="528"/>
      <c r="P280" s="528"/>
      <c r="Q280" s="529"/>
      <c r="R280" s="266"/>
      <c r="S280" s="266"/>
      <c r="T280" s="266"/>
      <c r="U280" s="536"/>
      <c r="V280" s="537"/>
      <c r="W280" s="537"/>
      <c r="X280" s="537"/>
      <c r="Y280" s="537"/>
      <c r="Z280" s="537"/>
      <c r="AA280" s="537"/>
      <c r="AB280" s="537"/>
      <c r="AC280" s="537"/>
      <c r="AD280" s="537"/>
      <c r="AE280" s="537"/>
      <c r="AF280" s="537"/>
      <c r="AG280" s="537"/>
      <c r="AH280" s="537"/>
      <c r="AI280" s="537"/>
      <c r="AJ280" s="538"/>
      <c r="AK280" s="277"/>
      <c r="AL280" s="277"/>
      <c r="AM280" s="262"/>
      <c r="AN280" s="262"/>
      <c r="AO280" s="262"/>
      <c r="AP280" s="262"/>
      <c r="AQ280" s="262"/>
      <c r="AR280" s="262"/>
      <c r="AS280" s="262"/>
      <c r="AT280" s="262"/>
      <c r="AU280" s="262"/>
      <c r="AV280" s="262"/>
      <c r="AW280" s="262"/>
      <c r="AX280" s="262"/>
      <c r="AY280" s="262"/>
      <c r="AZ280" s="262"/>
      <c r="BA280" s="262"/>
      <c r="BB280" s="262"/>
      <c r="BC280" s="267"/>
      <c r="BD280" s="281"/>
      <c r="BE280" s="281"/>
      <c r="BF280" s="512"/>
      <c r="BG280" s="513"/>
      <c r="BH280" s="513"/>
      <c r="BI280" s="513"/>
      <c r="BJ280" s="512"/>
      <c r="BK280" s="513"/>
      <c r="BL280" s="513"/>
      <c r="BM280" s="513"/>
      <c r="BN280" s="512"/>
      <c r="BO280" s="513"/>
      <c r="BP280" s="513"/>
      <c r="BQ280" s="514"/>
      <c r="BR280" s="265"/>
      <c r="BS280" s="22"/>
    </row>
    <row r="281" spans="1:71" ht="15.6" hidden="1" customHeight="1">
      <c r="A281" s="22"/>
      <c r="B281" s="22"/>
      <c r="C281" s="260"/>
      <c r="D281" s="278"/>
      <c r="E281" s="278"/>
      <c r="F281" s="278"/>
      <c r="G281" s="278"/>
      <c r="H281" s="278"/>
      <c r="I281" s="278"/>
      <c r="J281" s="278"/>
      <c r="K281" s="278"/>
      <c r="L281" s="278"/>
      <c r="M281" s="278"/>
      <c r="N281" s="278"/>
      <c r="O281" s="278"/>
      <c r="P281" s="278"/>
      <c r="Q281" s="278"/>
      <c r="R281" s="266"/>
      <c r="S281" s="266"/>
      <c r="T281" s="266"/>
      <c r="U281" s="266"/>
      <c r="V281" s="266"/>
      <c r="W281" s="266"/>
      <c r="X281" s="266"/>
      <c r="Y281" s="266"/>
      <c r="Z281" s="266"/>
      <c r="AA281" s="266"/>
      <c r="AB281" s="266"/>
      <c r="AC281" s="266"/>
      <c r="AD281" s="266"/>
      <c r="AE281" s="266"/>
      <c r="AF281" s="266"/>
      <c r="AG281" s="266"/>
      <c r="AH281" s="266"/>
      <c r="AI281" s="266"/>
      <c r="AJ281" s="266"/>
      <c r="AK281" s="277"/>
      <c r="AL281" s="277"/>
      <c r="AM281" s="288"/>
      <c r="AN281" s="288"/>
      <c r="AO281" s="288"/>
      <c r="AP281" s="288"/>
      <c r="AQ281" s="288"/>
      <c r="AR281" s="288"/>
      <c r="AS281" s="288"/>
      <c r="AT281" s="288"/>
      <c r="AU281" s="288"/>
      <c r="AV281" s="288"/>
      <c r="AW281" s="288"/>
      <c r="AX281" s="288"/>
      <c r="AY281" s="288"/>
      <c r="AZ281" s="288"/>
      <c r="BA281" s="288"/>
      <c r="BB281" s="288"/>
      <c r="BC281" s="267"/>
      <c r="BD281" s="281"/>
      <c r="BE281" s="281"/>
      <c r="BF281" s="247"/>
      <c r="BG281" s="247"/>
      <c r="BH281" s="247"/>
      <c r="BI281" s="247"/>
      <c r="BJ281" s="247"/>
      <c r="BK281" s="247"/>
      <c r="BL281" s="247"/>
      <c r="BM281" s="247"/>
      <c r="BN281" s="247"/>
      <c r="BO281" s="247"/>
      <c r="BP281" s="247"/>
      <c r="BQ281" s="247"/>
      <c r="BR281" s="265"/>
      <c r="BS281" s="22"/>
    </row>
    <row r="282" spans="1:71" ht="15.6" hidden="1" customHeight="1">
      <c r="A282" s="22"/>
      <c r="B282" s="22"/>
      <c r="C282" s="260"/>
      <c r="D282" s="278"/>
      <c r="E282" s="278"/>
      <c r="F282" s="278"/>
      <c r="G282" s="278"/>
      <c r="H282" s="278"/>
      <c r="I282" s="278"/>
      <c r="J282" s="278"/>
      <c r="K282" s="278"/>
      <c r="L282" s="278"/>
      <c r="M282" s="278"/>
      <c r="N282" s="278"/>
      <c r="O282" s="278"/>
      <c r="P282" s="278"/>
      <c r="Q282" s="278"/>
      <c r="R282" s="266"/>
      <c r="S282" s="266"/>
      <c r="T282" s="266"/>
      <c r="U282" s="270" t="s">
        <v>6496</v>
      </c>
      <c r="V282" s="266"/>
      <c r="W282" s="266"/>
      <c r="X282" s="266"/>
      <c r="Y282" s="266"/>
      <c r="Z282" s="266"/>
      <c r="AA282" s="266"/>
      <c r="AB282" s="266"/>
      <c r="AC282" s="266"/>
      <c r="AD282" s="266"/>
      <c r="AE282" s="266"/>
      <c r="AF282" s="266"/>
      <c r="AG282" s="266"/>
      <c r="AH282" s="266"/>
      <c r="AI282" s="266"/>
      <c r="AJ282" s="266"/>
      <c r="AK282" s="277"/>
      <c r="AL282" s="277"/>
      <c r="AM282" s="270" t="s">
        <v>6498</v>
      </c>
      <c r="AN282" s="263"/>
      <c r="AO282" s="263"/>
      <c r="AP282" s="263"/>
      <c r="AQ282" s="263"/>
      <c r="AR282" s="263"/>
      <c r="AS282" s="263"/>
      <c r="AT282" s="263"/>
      <c r="AU282" s="263"/>
      <c r="AV282" s="263"/>
      <c r="AW282" s="263"/>
      <c r="AX282" s="262"/>
      <c r="AY282" s="262"/>
      <c r="AZ282" s="262"/>
      <c r="BA282" s="262"/>
      <c r="BB282" s="262"/>
      <c r="BC282" s="262"/>
      <c r="BD282" s="262"/>
      <c r="BE282" s="262"/>
      <c r="BF282" s="262"/>
      <c r="BG282" s="262"/>
      <c r="BH282" s="262"/>
      <c r="BI282" s="262"/>
      <c r="BJ282" s="262"/>
      <c r="BK282" s="262"/>
      <c r="BL282" s="262"/>
      <c r="BM282" s="262"/>
      <c r="BN282" s="262"/>
      <c r="BO282" s="262"/>
      <c r="BP282" s="262"/>
      <c r="BQ282" s="247"/>
      <c r="BR282" s="265"/>
      <c r="BS282" s="22"/>
    </row>
    <row r="283" spans="1:71" ht="15.6" hidden="1" customHeight="1">
      <c r="A283" s="22"/>
      <c r="B283" s="22"/>
      <c r="C283" s="260"/>
      <c r="D283" s="278"/>
      <c r="E283" s="278"/>
      <c r="F283" s="278"/>
      <c r="G283" s="278"/>
      <c r="H283" s="278"/>
      <c r="I283" s="278"/>
      <c r="J283" s="278"/>
      <c r="K283" s="278"/>
      <c r="L283" s="278"/>
      <c r="M283" s="278"/>
      <c r="N283" s="278"/>
      <c r="O283" s="278"/>
      <c r="P283" s="278"/>
      <c r="Q283" s="278"/>
      <c r="R283" s="266"/>
      <c r="S283" s="266"/>
      <c r="T283" s="266"/>
      <c r="U283" s="624" t="str">
        <f>IF(回答表!X53="●",回答表!E453,IF(回答表!AA53="●",回答表!E477,""))</f>
        <v/>
      </c>
      <c r="V283" s="625"/>
      <c r="W283" s="625"/>
      <c r="X283" s="625"/>
      <c r="Y283" s="625"/>
      <c r="Z283" s="625"/>
      <c r="AA283" s="625"/>
      <c r="AB283" s="625"/>
      <c r="AC283" s="625"/>
      <c r="AD283" s="625"/>
      <c r="AE283" s="602" t="s">
        <v>6497</v>
      </c>
      <c r="AF283" s="602"/>
      <c r="AG283" s="602"/>
      <c r="AH283" s="602"/>
      <c r="AI283" s="602"/>
      <c r="AJ283" s="603"/>
      <c r="AK283" s="277"/>
      <c r="AL283" s="277"/>
      <c r="AM283" s="530" t="str">
        <f>IF(回答表!X53="●",回答表!B455,IF(回答表!AA53="●",回答表!B479,""))</f>
        <v/>
      </c>
      <c r="AN283" s="531"/>
      <c r="AO283" s="531"/>
      <c r="AP283" s="531"/>
      <c r="AQ283" s="531"/>
      <c r="AR283" s="531"/>
      <c r="AS283" s="531"/>
      <c r="AT283" s="531"/>
      <c r="AU283" s="531"/>
      <c r="AV283" s="531"/>
      <c r="AW283" s="531"/>
      <c r="AX283" s="531"/>
      <c r="AY283" s="531"/>
      <c r="AZ283" s="531"/>
      <c r="BA283" s="531"/>
      <c r="BB283" s="531"/>
      <c r="BC283" s="531"/>
      <c r="BD283" s="531"/>
      <c r="BE283" s="531"/>
      <c r="BF283" s="531"/>
      <c r="BG283" s="531"/>
      <c r="BH283" s="531"/>
      <c r="BI283" s="531"/>
      <c r="BJ283" s="531"/>
      <c r="BK283" s="531"/>
      <c r="BL283" s="531"/>
      <c r="BM283" s="531"/>
      <c r="BN283" s="531"/>
      <c r="BO283" s="531"/>
      <c r="BP283" s="531"/>
      <c r="BQ283" s="532"/>
      <c r="BR283" s="265"/>
      <c r="BS283" s="22"/>
    </row>
    <row r="284" spans="1:71" ht="15.6" hidden="1" customHeight="1">
      <c r="A284" s="22"/>
      <c r="B284" s="22"/>
      <c r="C284" s="260"/>
      <c r="D284" s="278"/>
      <c r="E284" s="278"/>
      <c r="F284" s="278"/>
      <c r="G284" s="278"/>
      <c r="H284" s="278"/>
      <c r="I284" s="278"/>
      <c r="J284" s="278"/>
      <c r="K284" s="278"/>
      <c r="L284" s="278"/>
      <c r="M284" s="278"/>
      <c r="N284" s="278"/>
      <c r="O284" s="278"/>
      <c r="P284" s="278"/>
      <c r="Q284" s="278"/>
      <c r="R284" s="266"/>
      <c r="S284" s="266"/>
      <c r="T284" s="266"/>
      <c r="U284" s="626"/>
      <c r="V284" s="627"/>
      <c r="W284" s="627"/>
      <c r="X284" s="627"/>
      <c r="Y284" s="627"/>
      <c r="Z284" s="627"/>
      <c r="AA284" s="627"/>
      <c r="AB284" s="627"/>
      <c r="AC284" s="627"/>
      <c r="AD284" s="627"/>
      <c r="AE284" s="604"/>
      <c r="AF284" s="604"/>
      <c r="AG284" s="604"/>
      <c r="AH284" s="604"/>
      <c r="AI284" s="604"/>
      <c r="AJ284" s="605"/>
      <c r="AK284" s="277"/>
      <c r="AL284" s="277"/>
      <c r="AM284" s="533"/>
      <c r="AN284" s="534"/>
      <c r="AO284" s="534"/>
      <c r="AP284" s="534"/>
      <c r="AQ284" s="534"/>
      <c r="AR284" s="534"/>
      <c r="AS284" s="534"/>
      <c r="AT284" s="534"/>
      <c r="AU284" s="534"/>
      <c r="AV284" s="534"/>
      <c r="AW284" s="534"/>
      <c r="AX284" s="534"/>
      <c r="AY284" s="534"/>
      <c r="AZ284" s="534"/>
      <c r="BA284" s="534"/>
      <c r="BB284" s="534"/>
      <c r="BC284" s="534"/>
      <c r="BD284" s="534"/>
      <c r="BE284" s="534"/>
      <c r="BF284" s="534"/>
      <c r="BG284" s="534"/>
      <c r="BH284" s="534"/>
      <c r="BI284" s="534"/>
      <c r="BJ284" s="534"/>
      <c r="BK284" s="534"/>
      <c r="BL284" s="534"/>
      <c r="BM284" s="534"/>
      <c r="BN284" s="534"/>
      <c r="BO284" s="534"/>
      <c r="BP284" s="534"/>
      <c r="BQ284" s="535"/>
      <c r="BR284" s="265"/>
      <c r="BS284" s="22"/>
    </row>
    <row r="285" spans="1:71" ht="15.6" hidden="1" customHeight="1">
      <c r="A285" s="22"/>
      <c r="B285" s="22"/>
      <c r="C285" s="260"/>
      <c r="D285" s="278"/>
      <c r="E285" s="278"/>
      <c r="F285" s="278"/>
      <c r="G285" s="278"/>
      <c r="H285" s="278"/>
      <c r="I285" s="278"/>
      <c r="J285" s="278"/>
      <c r="K285" s="278"/>
      <c r="L285" s="278"/>
      <c r="M285" s="278"/>
      <c r="N285" s="278"/>
      <c r="O285" s="278"/>
      <c r="P285" s="278"/>
      <c r="Q285" s="278"/>
      <c r="R285" s="266"/>
      <c r="S285" s="266"/>
      <c r="T285" s="266"/>
      <c r="U285" s="266"/>
      <c r="V285" s="266"/>
      <c r="W285" s="266"/>
      <c r="X285" s="266"/>
      <c r="Y285" s="266"/>
      <c r="Z285" s="266"/>
      <c r="AA285" s="266"/>
      <c r="AB285" s="266"/>
      <c r="AC285" s="266"/>
      <c r="AD285" s="266"/>
      <c r="AE285" s="266"/>
      <c r="AF285" s="266"/>
      <c r="AG285" s="266"/>
      <c r="AH285" s="266"/>
      <c r="AI285" s="266"/>
      <c r="AJ285" s="266"/>
      <c r="AK285" s="277"/>
      <c r="AL285" s="277"/>
      <c r="AM285" s="533"/>
      <c r="AN285" s="534"/>
      <c r="AO285" s="534"/>
      <c r="AP285" s="534"/>
      <c r="AQ285" s="534"/>
      <c r="AR285" s="534"/>
      <c r="AS285" s="534"/>
      <c r="AT285" s="534"/>
      <c r="AU285" s="534"/>
      <c r="AV285" s="534"/>
      <c r="AW285" s="534"/>
      <c r="AX285" s="534"/>
      <c r="AY285" s="534"/>
      <c r="AZ285" s="534"/>
      <c r="BA285" s="534"/>
      <c r="BB285" s="534"/>
      <c r="BC285" s="534"/>
      <c r="BD285" s="534"/>
      <c r="BE285" s="534"/>
      <c r="BF285" s="534"/>
      <c r="BG285" s="534"/>
      <c r="BH285" s="534"/>
      <c r="BI285" s="534"/>
      <c r="BJ285" s="534"/>
      <c r="BK285" s="534"/>
      <c r="BL285" s="534"/>
      <c r="BM285" s="534"/>
      <c r="BN285" s="534"/>
      <c r="BO285" s="534"/>
      <c r="BP285" s="534"/>
      <c r="BQ285" s="535"/>
      <c r="BR285" s="265"/>
      <c r="BS285" s="22"/>
    </row>
    <row r="286" spans="1:71" ht="15.6" hidden="1" customHeight="1">
      <c r="A286" s="22"/>
      <c r="B286" s="22"/>
      <c r="C286" s="260"/>
      <c r="D286" s="278"/>
      <c r="E286" s="278"/>
      <c r="F286" s="278"/>
      <c r="G286" s="278"/>
      <c r="H286" s="278"/>
      <c r="I286" s="278"/>
      <c r="J286" s="278"/>
      <c r="K286" s="278"/>
      <c r="L286" s="278"/>
      <c r="M286" s="278"/>
      <c r="N286" s="278"/>
      <c r="O286" s="278"/>
      <c r="P286" s="278"/>
      <c r="Q286" s="278"/>
      <c r="R286" s="266"/>
      <c r="S286" s="266"/>
      <c r="T286" s="266"/>
      <c r="U286" s="266"/>
      <c r="V286" s="266"/>
      <c r="W286" s="266"/>
      <c r="X286" s="266"/>
      <c r="Y286" s="266"/>
      <c r="Z286" s="266"/>
      <c r="AA286" s="266"/>
      <c r="AB286" s="266"/>
      <c r="AC286" s="266"/>
      <c r="AD286" s="266"/>
      <c r="AE286" s="266"/>
      <c r="AF286" s="266"/>
      <c r="AG286" s="266"/>
      <c r="AH286" s="266"/>
      <c r="AI286" s="266"/>
      <c r="AJ286" s="266"/>
      <c r="AK286" s="277"/>
      <c r="AL286" s="277"/>
      <c r="AM286" s="533"/>
      <c r="AN286" s="534"/>
      <c r="AO286" s="534"/>
      <c r="AP286" s="534"/>
      <c r="AQ286" s="534"/>
      <c r="AR286" s="534"/>
      <c r="AS286" s="534"/>
      <c r="AT286" s="534"/>
      <c r="AU286" s="534"/>
      <c r="AV286" s="534"/>
      <c r="AW286" s="534"/>
      <c r="AX286" s="534"/>
      <c r="AY286" s="534"/>
      <c r="AZ286" s="534"/>
      <c r="BA286" s="534"/>
      <c r="BB286" s="534"/>
      <c r="BC286" s="534"/>
      <c r="BD286" s="534"/>
      <c r="BE286" s="534"/>
      <c r="BF286" s="534"/>
      <c r="BG286" s="534"/>
      <c r="BH286" s="534"/>
      <c r="BI286" s="534"/>
      <c r="BJ286" s="534"/>
      <c r="BK286" s="534"/>
      <c r="BL286" s="534"/>
      <c r="BM286" s="534"/>
      <c r="BN286" s="534"/>
      <c r="BO286" s="534"/>
      <c r="BP286" s="534"/>
      <c r="BQ286" s="535"/>
      <c r="BR286" s="265"/>
      <c r="BS286" s="22"/>
    </row>
    <row r="287" spans="1:71" ht="15.6" hidden="1" customHeight="1">
      <c r="A287" s="22"/>
      <c r="B287" s="22"/>
      <c r="C287" s="260"/>
      <c r="D287" s="278"/>
      <c r="E287" s="278"/>
      <c r="F287" s="278"/>
      <c r="G287" s="278"/>
      <c r="H287" s="278"/>
      <c r="I287" s="278"/>
      <c r="J287" s="278"/>
      <c r="K287" s="278"/>
      <c r="L287" s="278"/>
      <c r="M287" s="278"/>
      <c r="N287" s="278"/>
      <c r="O287" s="278"/>
      <c r="P287" s="278"/>
      <c r="Q287" s="278"/>
      <c r="R287" s="266"/>
      <c r="S287" s="266"/>
      <c r="T287" s="266"/>
      <c r="U287" s="266"/>
      <c r="V287" s="266"/>
      <c r="W287" s="266"/>
      <c r="X287" s="266"/>
      <c r="Y287" s="266"/>
      <c r="Z287" s="266"/>
      <c r="AA287" s="266"/>
      <c r="AB287" s="266"/>
      <c r="AC287" s="266"/>
      <c r="AD287" s="266"/>
      <c r="AE287" s="266"/>
      <c r="AF287" s="266"/>
      <c r="AG287" s="266"/>
      <c r="AH287" s="266"/>
      <c r="AI287" s="266"/>
      <c r="AJ287" s="266"/>
      <c r="AK287" s="277"/>
      <c r="AL287" s="277"/>
      <c r="AM287" s="536"/>
      <c r="AN287" s="537"/>
      <c r="AO287" s="537"/>
      <c r="AP287" s="537"/>
      <c r="AQ287" s="537"/>
      <c r="AR287" s="537"/>
      <c r="AS287" s="537"/>
      <c r="AT287" s="537"/>
      <c r="AU287" s="537"/>
      <c r="AV287" s="537"/>
      <c r="AW287" s="537"/>
      <c r="AX287" s="537"/>
      <c r="AY287" s="537"/>
      <c r="AZ287" s="537"/>
      <c r="BA287" s="537"/>
      <c r="BB287" s="537"/>
      <c r="BC287" s="537"/>
      <c r="BD287" s="537"/>
      <c r="BE287" s="537"/>
      <c r="BF287" s="537"/>
      <c r="BG287" s="537"/>
      <c r="BH287" s="537"/>
      <c r="BI287" s="537"/>
      <c r="BJ287" s="537"/>
      <c r="BK287" s="537"/>
      <c r="BL287" s="537"/>
      <c r="BM287" s="537"/>
      <c r="BN287" s="537"/>
      <c r="BO287" s="537"/>
      <c r="BP287" s="537"/>
      <c r="BQ287" s="538"/>
      <c r="BR287" s="265"/>
      <c r="BS287" s="22"/>
    </row>
    <row r="288" spans="1:71" ht="15.6" hidden="1" customHeight="1">
      <c r="C288" s="260"/>
      <c r="D288" s="278"/>
      <c r="E288" s="278"/>
      <c r="F288" s="278"/>
      <c r="G288" s="278"/>
      <c r="H288" s="278"/>
      <c r="I288" s="278"/>
      <c r="J288" s="278"/>
      <c r="K288" s="278"/>
      <c r="L288" s="278"/>
      <c r="M288" s="278"/>
      <c r="N288" s="266"/>
      <c r="O288" s="266"/>
      <c r="P288" s="266"/>
      <c r="Q288" s="266"/>
      <c r="R288" s="266"/>
      <c r="S288" s="266"/>
      <c r="T288" s="266"/>
      <c r="U288" s="266"/>
      <c r="V288" s="266"/>
      <c r="W288" s="266"/>
      <c r="X288" s="247"/>
      <c r="Y288" s="247"/>
      <c r="Z288" s="247"/>
      <c r="AA288" s="263"/>
      <c r="AB288" s="263"/>
      <c r="AC288" s="263"/>
      <c r="AD288" s="263"/>
      <c r="AE288" s="263"/>
      <c r="AF288" s="263"/>
      <c r="AG288" s="263"/>
      <c r="AH288" s="263"/>
      <c r="AI288" s="263"/>
      <c r="AJ288" s="247"/>
      <c r="AK288" s="247"/>
      <c r="AL288" s="247"/>
      <c r="AM288" s="262"/>
      <c r="AN288" s="262"/>
      <c r="AO288" s="262"/>
      <c r="AP288" s="262"/>
      <c r="AQ288" s="262"/>
      <c r="AR288" s="262"/>
      <c r="AS288" s="262"/>
      <c r="AT288" s="262"/>
      <c r="AU288" s="262"/>
      <c r="AV288" s="262"/>
      <c r="AW288" s="262"/>
      <c r="AX288" s="262"/>
      <c r="AY288" s="262"/>
      <c r="AZ288" s="262"/>
      <c r="BA288" s="262"/>
      <c r="BB288" s="262"/>
      <c r="BC288" s="247"/>
      <c r="BD288" s="247"/>
      <c r="BE288" s="247"/>
      <c r="BF288" s="247"/>
      <c r="BG288" s="247"/>
      <c r="BH288" s="247"/>
      <c r="BI288" s="247"/>
      <c r="BJ288" s="247"/>
      <c r="BK288" s="247"/>
      <c r="BL288" s="247"/>
      <c r="BM288" s="247"/>
      <c r="BN288" s="247"/>
      <c r="BO288" s="247"/>
      <c r="BP288" s="247"/>
      <c r="BQ288" s="247"/>
      <c r="BR288" s="265"/>
      <c r="BS288" s="22"/>
    </row>
    <row r="289" spans="1:71" ht="18.600000000000001" hidden="1" customHeight="1">
      <c r="C289" s="260"/>
      <c r="D289" s="278"/>
      <c r="E289" s="278"/>
      <c r="F289" s="278"/>
      <c r="G289" s="278"/>
      <c r="H289" s="278"/>
      <c r="I289" s="278"/>
      <c r="J289" s="278"/>
      <c r="K289" s="278"/>
      <c r="L289" s="278"/>
      <c r="M289" s="278"/>
      <c r="N289" s="266"/>
      <c r="O289" s="266"/>
      <c r="P289" s="266"/>
      <c r="Q289" s="266"/>
      <c r="R289" s="266"/>
      <c r="S289" s="266"/>
      <c r="T289" s="266"/>
      <c r="U289" s="270" t="s">
        <v>41</v>
      </c>
      <c r="V289" s="266"/>
      <c r="W289" s="266"/>
      <c r="X289" s="266"/>
      <c r="Y289" s="266"/>
      <c r="Z289" s="266"/>
      <c r="AA289" s="263"/>
      <c r="AB289" s="271"/>
      <c r="AC289" s="263"/>
      <c r="AD289" s="263"/>
      <c r="AE289" s="263"/>
      <c r="AF289" s="263"/>
      <c r="AG289" s="263"/>
      <c r="AH289" s="263"/>
      <c r="AI289" s="263"/>
      <c r="AJ289" s="263"/>
      <c r="AK289" s="263"/>
      <c r="AL289" s="263"/>
      <c r="AM289" s="270" t="s">
        <v>7</v>
      </c>
      <c r="AN289" s="263"/>
      <c r="AO289" s="263"/>
      <c r="AP289" s="263"/>
      <c r="AQ289" s="263"/>
      <c r="AR289" s="263"/>
      <c r="AS289" s="263"/>
      <c r="AT289" s="263"/>
      <c r="AU289" s="263"/>
      <c r="AV289" s="263"/>
      <c r="AW289" s="263"/>
      <c r="AX289" s="263"/>
      <c r="AY289" s="263"/>
      <c r="AZ289" s="262"/>
      <c r="BA289" s="262"/>
      <c r="BB289" s="262"/>
      <c r="BC289" s="262"/>
      <c r="BD289" s="262"/>
      <c r="BE289" s="262"/>
      <c r="BF289" s="262"/>
      <c r="BG289" s="262"/>
      <c r="BH289" s="262"/>
      <c r="BI289" s="262"/>
      <c r="BJ289" s="262"/>
      <c r="BK289" s="262"/>
      <c r="BL289" s="262"/>
      <c r="BM289" s="262"/>
      <c r="BN289" s="262"/>
      <c r="BO289" s="262"/>
      <c r="BP289" s="262"/>
      <c r="BQ289" s="247"/>
      <c r="BR289" s="265"/>
      <c r="BS289" s="22"/>
    </row>
    <row r="290" spans="1:71" ht="15.6" hidden="1" customHeight="1">
      <c r="C290" s="260"/>
      <c r="D290" s="519" t="s">
        <v>6</v>
      </c>
      <c r="E290" s="519"/>
      <c r="F290" s="519"/>
      <c r="G290" s="519"/>
      <c r="H290" s="519"/>
      <c r="I290" s="519"/>
      <c r="J290" s="519"/>
      <c r="K290" s="519"/>
      <c r="L290" s="519"/>
      <c r="M290" s="520"/>
      <c r="N290" s="521" t="str">
        <f>IF(回答表!AD53="●","●","")</f>
        <v/>
      </c>
      <c r="O290" s="522"/>
      <c r="P290" s="522"/>
      <c r="Q290" s="523"/>
      <c r="R290" s="266"/>
      <c r="S290" s="266"/>
      <c r="T290" s="266"/>
      <c r="U290" s="530" t="str">
        <f>IF(回答表!AD53="●",回答表!B490,"")</f>
        <v/>
      </c>
      <c r="V290" s="531"/>
      <c r="W290" s="531"/>
      <c r="X290" s="531"/>
      <c r="Y290" s="531"/>
      <c r="Z290" s="531"/>
      <c r="AA290" s="531"/>
      <c r="AB290" s="531"/>
      <c r="AC290" s="531"/>
      <c r="AD290" s="531"/>
      <c r="AE290" s="531"/>
      <c r="AF290" s="531"/>
      <c r="AG290" s="531"/>
      <c r="AH290" s="531"/>
      <c r="AI290" s="531"/>
      <c r="AJ290" s="532"/>
      <c r="AK290" s="291"/>
      <c r="AL290" s="291"/>
      <c r="AM290" s="530" t="str">
        <f>IF(回答表!AD53="●",回答表!B496,"")</f>
        <v/>
      </c>
      <c r="AN290" s="531"/>
      <c r="AO290" s="531"/>
      <c r="AP290" s="531"/>
      <c r="AQ290" s="531"/>
      <c r="AR290" s="531"/>
      <c r="AS290" s="531"/>
      <c r="AT290" s="531"/>
      <c r="AU290" s="531"/>
      <c r="AV290" s="531"/>
      <c r="AW290" s="531"/>
      <c r="AX290" s="531"/>
      <c r="AY290" s="531"/>
      <c r="AZ290" s="531"/>
      <c r="BA290" s="531"/>
      <c r="BB290" s="531"/>
      <c r="BC290" s="531"/>
      <c r="BD290" s="531"/>
      <c r="BE290" s="531"/>
      <c r="BF290" s="531"/>
      <c r="BG290" s="531"/>
      <c r="BH290" s="531"/>
      <c r="BI290" s="531"/>
      <c r="BJ290" s="531"/>
      <c r="BK290" s="531"/>
      <c r="BL290" s="531"/>
      <c r="BM290" s="531"/>
      <c r="BN290" s="531"/>
      <c r="BO290" s="531"/>
      <c r="BP290" s="531"/>
      <c r="BQ290" s="532"/>
      <c r="BR290" s="265"/>
      <c r="BS290" s="22"/>
    </row>
    <row r="291" spans="1:71" ht="15.6" hidden="1" customHeight="1">
      <c r="C291" s="260"/>
      <c r="D291" s="519"/>
      <c r="E291" s="519"/>
      <c r="F291" s="519"/>
      <c r="G291" s="519"/>
      <c r="H291" s="519"/>
      <c r="I291" s="519"/>
      <c r="J291" s="519"/>
      <c r="K291" s="519"/>
      <c r="L291" s="519"/>
      <c r="M291" s="520"/>
      <c r="N291" s="524"/>
      <c r="O291" s="525"/>
      <c r="P291" s="525"/>
      <c r="Q291" s="526"/>
      <c r="R291" s="266"/>
      <c r="S291" s="266"/>
      <c r="T291" s="266"/>
      <c r="U291" s="533"/>
      <c r="V291" s="534"/>
      <c r="W291" s="534"/>
      <c r="X291" s="534"/>
      <c r="Y291" s="534"/>
      <c r="Z291" s="534"/>
      <c r="AA291" s="534"/>
      <c r="AB291" s="534"/>
      <c r="AC291" s="534"/>
      <c r="AD291" s="534"/>
      <c r="AE291" s="534"/>
      <c r="AF291" s="534"/>
      <c r="AG291" s="534"/>
      <c r="AH291" s="534"/>
      <c r="AI291" s="534"/>
      <c r="AJ291" s="535"/>
      <c r="AK291" s="291"/>
      <c r="AL291" s="291"/>
      <c r="AM291" s="533"/>
      <c r="AN291" s="534"/>
      <c r="AO291" s="534"/>
      <c r="AP291" s="534"/>
      <c r="AQ291" s="534"/>
      <c r="AR291" s="534"/>
      <c r="AS291" s="534"/>
      <c r="AT291" s="534"/>
      <c r="AU291" s="534"/>
      <c r="AV291" s="534"/>
      <c r="AW291" s="534"/>
      <c r="AX291" s="534"/>
      <c r="AY291" s="534"/>
      <c r="AZ291" s="534"/>
      <c r="BA291" s="534"/>
      <c r="BB291" s="534"/>
      <c r="BC291" s="534"/>
      <c r="BD291" s="534"/>
      <c r="BE291" s="534"/>
      <c r="BF291" s="534"/>
      <c r="BG291" s="534"/>
      <c r="BH291" s="534"/>
      <c r="BI291" s="534"/>
      <c r="BJ291" s="534"/>
      <c r="BK291" s="534"/>
      <c r="BL291" s="534"/>
      <c r="BM291" s="534"/>
      <c r="BN291" s="534"/>
      <c r="BO291" s="534"/>
      <c r="BP291" s="534"/>
      <c r="BQ291" s="535"/>
      <c r="BR291" s="265"/>
      <c r="BS291" s="22"/>
    </row>
    <row r="292" spans="1:71" ht="15.6" hidden="1" customHeight="1">
      <c r="C292" s="260"/>
      <c r="D292" s="519"/>
      <c r="E292" s="519"/>
      <c r="F292" s="519"/>
      <c r="G292" s="519"/>
      <c r="H292" s="519"/>
      <c r="I292" s="519"/>
      <c r="J292" s="519"/>
      <c r="K292" s="519"/>
      <c r="L292" s="519"/>
      <c r="M292" s="520"/>
      <c r="N292" s="524"/>
      <c r="O292" s="525"/>
      <c r="P292" s="525"/>
      <c r="Q292" s="526"/>
      <c r="R292" s="266"/>
      <c r="S292" s="266"/>
      <c r="T292" s="266"/>
      <c r="U292" s="533"/>
      <c r="V292" s="534"/>
      <c r="W292" s="534"/>
      <c r="X292" s="534"/>
      <c r="Y292" s="534"/>
      <c r="Z292" s="534"/>
      <c r="AA292" s="534"/>
      <c r="AB292" s="534"/>
      <c r="AC292" s="534"/>
      <c r="AD292" s="534"/>
      <c r="AE292" s="534"/>
      <c r="AF292" s="534"/>
      <c r="AG292" s="534"/>
      <c r="AH292" s="534"/>
      <c r="AI292" s="534"/>
      <c r="AJ292" s="535"/>
      <c r="AK292" s="291"/>
      <c r="AL292" s="291"/>
      <c r="AM292" s="533"/>
      <c r="AN292" s="534"/>
      <c r="AO292" s="534"/>
      <c r="AP292" s="534"/>
      <c r="AQ292" s="534"/>
      <c r="AR292" s="534"/>
      <c r="AS292" s="534"/>
      <c r="AT292" s="534"/>
      <c r="AU292" s="534"/>
      <c r="AV292" s="534"/>
      <c r="AW292" s="534"/>
      <c r="AX292" s="534"/>
      <c r="AY292" s="534"/>
      <c r="AZ292" s="534"/>
      <c r="BA292" s="534"/>
      <c r="BB292" s="534"/>
      <c r="BC292" s="534"/>
      <c r="BD292" s="534"/>
      <c r="BE292" s="534"/>
      <c r="BF292" s="534"/>
      <c r="BG292" s="534"/>
      <c r="BH292" s="534"/>
      <c r="BI292" s="534"/>
      <c r="BJ292" s="534"/>
      <c r="BK292" s="534"/>
      <c r="BL292" s="534"/>
      <c r="BM292" s="534"/>
      <c r="BN292" s="534"/>
      <c r="BO292" s="534"/>
      <c r="BP292" s="534"/>
      <c r="BQ292" s="535"/>
      <c r="BR292" s="265"/>
      <c r="BS292" s="22"/>
    </row>
    <row r="293" spans="1:71" ht="15.6" hidden="1" customHeight="1">
      <c r="C293" s="260"/>
      <c r="D293" s="519"/>
      <c r="E293" s="519"/>
      <c r="F293" s="519"/>
      <c r="G293" s="519"/>
      <c r="H293" s="519"/>
      <c r="I293" s="519"/>
      <c r="J293" s="519"/>
      <c r="K293" s="519"/>
      <c r="L293" s="519"/>
      <c r="M293" s="520"/>
      <c r="N293" s="527"/>
      <c r="O293" s="528"/>
      <c r="P293" s="528"/>
      <c r="Q293" s="529"/>
      <c r="R293" s="266"/>
      <c r="S293" s="266"/>
      <c r="T293" s="266"/>
      <c r="U293" s="536"/>
      <c r="V293" s="537"/>
      <c r="W293" s="537"/>
      <c r="X293" s="537"/>
      <c r="Y293" s="537"/>
      <c r="Z293" s="537"/>
      <c r="AA293" s="537"/>
      <c r="AB293" s="537"/>
      <c r="AC293" s="537"/>
      <c r="AD293" s="537"/>
      <c r="AE293" s="537"/>
      <c r="AF293" s="537"/>
      <c r="AG293" s="537"/>
      <c r="AH293" s="537"/>
      <c r="AI293" s="537"/>
      <c r="AJ293" s="538"/>
      <c r="AK293" s="291"/>
      <c r="AL293" s="291"/>
      <c r="AM293" s="536"/>
      <c r="AN293" s="537"/>
      <c r="AO293" s="537"/>
      <c r="AP293" s="537"/>
      <c r="AQ293" s="537"/>
      <c r="AR293" s="537"/>
      <c r="AS293" s="537"/>
      <c r="AT293" s="537"/>
      <c r="AU293" s="537"/>
      <c r="AV293" s="537"/>
      <c r="AW293" s="537"/>
      <c r="AX293" s="537"/>
      <c r="AY293" s="537"/>
      <c r="AZ293" s="537"/>
      <c r="BA293" s="537"/>
      <c r="BB293" s="537"/>
      <c r="BC293" s="537"/>
      <c r="BD293" s="537"/>
      <c r="BE293" s="537"/>
      <c r="BF293" s="537"/>
      <c r="BG293" s="537"/>
      <c r="BH293" s="537"/>
      <c r="BI293" s="537"/>
      <c r="BJ293" s="537"/>
      <c r="BK293" s="537"/>
      <c r="BL293" s="537"/>
      <c r="BM293" s="537"/>
      <c r="BN293" s="537"/>
      <c r="BO293" s="537"/>
      <c r="BP293" s="537"/>
      <c r="BQ293" s="538"/>
      <c r="BR293" s="265"/>
      <c r="BS293" s="22"/>
    </row>
    <row r="294" spans="1:71" ht="15.6" hidden="1" customHeight="1">
      <c r="C294" s="284"/>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E294" s="285"/>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c r="BN294" s="285"/>
      <c r="BO294" s="285"/>
      <c r="BP294" s="285"/>
      <c r="BQ294" s="285"/>
      <c r="BR294" s="286"/>
      <c r="BS294" s="22"/>
    </row>
    <row r="295" spans="1:71" ht="15.6" hidden="1"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row>
    <row r="296" spans="1:71" ht="15.6" hidden="1" customHeight="1">
      <c r="C296" s="254"/>
      <c r="D296" s="255"/>
      <c r="E296" s="255"/>
      <c r="F296" s="255"/>
      <c r="G296" s="255"/>
      <c r="H296" s="255"/>
      <c r="I296" s="255"/>
      <c r="J296" s="255"/>
      <c r="K296" s="255"/>
      <c r="L296" s="255"/>
      <c r="M296" s="255"/>
      <c r="N296" s="255"/>
      <c r="O296" s="255"/>
      <c r="P296" s="255"/>
      <c r="Q296" s="255"/>
      <c r="R296" s="255"/>
      <c r="S296" s="255"/>
      <c r="T296" s="255"/>
      <c r="U296" s="255"/>
      <c r="V296" s="255"/>
      <c r="W296" s="255"/>
      <c r="X296" s="255"/>
      <c r="Y296" s="255"/>
      <c r="Z296" s="255"/>
      <c r="AA296" s="255"/>
      <c r="AB296" s="255"/>
      <c r="AC296" s="255"/>
      <c r="AD296" s="255"/>
      <c r="AE296" s="255"/>
      <c r="AF296" s="255"/>
      <c r="AG296" s="255"/>
      <c r="AH296" s="255"/>
      <c r="AI296" s="255"/>
      <c r="AJ296" s="255"/>
      <c r="AK296" s="255"/>
      <c r="AL296" s="255"/>
      <c r="AM296" s="255"/>
      <c r="AN296" s="255"/>
      <c r="AO296" s="255"/>
      <c r="AP296" s="255"/>
      <c r="AQ296" s="255"/>
      <c r="AR296" s="563"/>
      <c r="AS296" s="563"/>
      <c r="AT296" s="563"/>
      <c r="AU296" s="563"/>
      <c r="AV296" s="563"/>
      <c r="AW296" s="563"/>
      <c r="AX296" s="563"/>
      <c r="AY296" s="563"/>
      <c r="AZ296" s="563"/>
      <c r="BA296" s="563"/>
      <c r="BB296" s="563"/>
      <c r="BC296" s="256"/>
      <c r="BD296" s="257"/>
      <c r="BE296" s="257"/>
      <c r="BF296" s="257"/>
      <c r="BG296" s="257"/>
      <c r="BH296" s="257"/>
      <c r="BI296" s="257"/>
      <c r="BJ296" s="257"/>
      <c r="BK296" s="257"/>
      <c r="BL296" s="257"/>
      <c r="BM296" s="257"/>
      <c r="BN296" s="257"/>
      <c r="BO296" s="257"/>
      <c r="BP296" s="257"/>
      <c r="BQ296" s="257"/>
      <c r="BR296" s="258"/>
      <c r="BS296" s="22"/>
    </row>
    <row r="297" spans="1:71" ht="15.6" hidden="1" customHeight="1">
      <c r="A297" s="22"/>
      <c r="B297" s="22"/>
      <c r="C297" s="260"/>
      <c r="D297" s="266"/>
      <c r="E297" s="266"/>
      <c r="F297" s="266"/>
      <c r="G297" s="266"/>
      <c r="H297" s="266"/>
      <c r="I297" s="266"/>
      <c r="J297" s="266"/>
      <c r="K297" s="266"/>
      <c r="L297" s="266"/>
      <c r="M297" s="266"/>
      <c r="N297" s="266"/>
      <c r="O297" s="266"/>
      <c r="P297" s="266"/>
      <c r="Q297" s="266"/>
      <c r="R297" s="266"/>
      <c r="S297" s="266"/>
      <c r="T297" s="266"/>
      <c r="U297" s="266"/>
      <c r="V297" s="266"/>
      <c r="W297" s="266"/>
      <c r="X297" s="247"/>
      <c r="Y297" s="247"/>
      <c r="Z297" s="247"/>
      <c r="AA297" s="262"/>
      <c r="AB297" s="267"/>
      <c r="AC297" s="267"/>
      <c r="AD297" s="267"/>
      <c r="AE297" s="267"/>
      <c r="AF297" s="267"/>
      <c r="AG297" s="267"/>
      <c r="AH297" s="267"/>
      <c r="AI297" s="267"/>
      <c r="AJ297" s="267"/>
      <c r="AK297" s="267"/>
      <c r="AL297" s="267"/>
      <c r="AM297" s="267"/>
      <c r="AN297" s="264"/>
      <c r="AO297" s="267"/>
      <c r="AP297" s="268"/>
      <c r="AQ297" s="268"/>
      <c r="AR297" s="707"/>
      <c r="AS297" s="707"/>
      <c r="AT297" s="707"/>
      <c r="AU297" s="707"/>
      <c r="AV297" s="707"/>
      <c r="AW297" s="707"/>
      <c r="AX297" s="707"/>
      <c r="AY297" s="707"/>
      <c r="AZ297" s="707"/>
      <c r="BA297" s="707"/>
      <c r="BB297" s="707"/>
      <c r="BC297" s="261"/>
      <c r="BD297" s="262"/>
      <c r="BE297" s="262"/>
      <c r="BF297" s="262"/>
      <c r="BG297" s="262"/>
      <c r="BH297" s="262"/>
      <c r="BI297" s="262"/>
      <c r="BJ297" s="262"/>
      <c r="BK297" s="262"/>
      <c r="BL297" s="262"/>
      <c r="BM297" s="262"/>
      <c r="BN297" s="263"/>
      <c r="BO297" s="263"/>
      <c r="BP297" s="263"/>
      <c r="BQ297" s="264"/>
      <c r="BR297" s="265"/>
      <c r="BS297" s="22"/>
    </row>
    <row r="298" spans="1:71" ht="15.6" hidden="1" customHeight="1">
      <c r="A298" s="22"/>
      <c r="B298" s="22"/>
      <c r="C298" s="260"/>
      <c r="D298" s="503" t="s">
        <v>20</v>
      </c>
      <c r="E298" s="504"/>
      <c r="F298" s="504"/>
      <c r="G298" s="504"/>
      <c r="H298" s="504"/>
      <c r="I298" s="504"/>
      <c r="J298" s="504"/>
      <c r="K298" s="504"/>
      <c r="L298" s="504"/>
      <c r="M298" s="504"/>
      <c r="N298" s="504"/>
      <c r="O298" s="504"/>
      <c r="P298" s="504"/>
      <c r="Q298" s="505"/>
      <c r="R298" s="606" t="s">
        <v>45</v>
      </c>
      <c r="S298" s="607"/>
      <c r="T298" s="607"/>
      <c r="U298" s="607"/>
      <c r="V298" s="607"/>
      <c r="W298" s="607"/>
      <c r="X298" s="607"/>
      <c r="Y298" s="607"/>
      <c r="Z298" s="607"/>
      <c r="AA298" s="607"/>
      <c r="AB298" s="607"/>
      <c r="AC298" s="607"/>
      <c r="AD298" s="607"/>
      <c r="AE298" s="607"/>
      <c r="AF298" s="607"/>
      <c r="AG298" s="607"/>
      <c r="AH298" s="607"/>
      <c r="AI298" s="607"/>
      <c r="AJ298" s="607"/>
      <c r="AK298" s="607"/>
      <c r="AL298" s="607"/>
      <c r="AM298" s="607"/>
      <c r="AN298" s="607"/>
      <c r="AO298" s="607"/>
      <c r="AP298" s="607"/>
      <c r="AQ298" s="607"/>
      <c r="AR298" s="607"/>
      <c r="AS298" s="607"/>
      <c r="AT298" s="607"/>
      <c r="AU298" s="607"/>
      <c r="AV298" s="607"/>
      <c r="AW298" s="607"/>
      <c r="AX298" s="607"/>
      <c r="AY298" s="607"/>
      <c r="AZ298" s="607"/>
      <c r="BA298" s="607"/>
      <c r="BB298" s="608"/>
      <c r="BC298" s="261"/>
      <c r="BD298" s="262"/>
      <c r="BE298" s="262"/>
      <c r="BF298" s="262"/>
      <c r="BG298" s="262"/>
      <c r="BH298" s="262"/>
      <c r="BI298" s="262"/>
      <c r="BJ298" s="262"/>
      <c r="BK298" s="262"/>
      <c r="BL298" s="262"/>
      <c r="BM298" s="262"/>
      <c r="BN298" s="263"/>
      <c r="BO298" s="263"/>
      <c r="BP298" s="263"/>
      <c r="BQ298" s="264"/>
      <c r="BR298" s="265"/>
      <c r="BS298" s="22"/>
    </row>
    <row r="299" spans="1:71" ht="15.6" hidden="1" customHeight="1">
      <c r="A299" s="22"/>
      <c r="B299" s="22"/>
      <c r="C299" s="260"/>
      <c r="D299" s="506"/>
      <c r="E299" s="507"/>
      <c r="F299" s="507"/>
      <c r="G299" s="507"/>
      <c r="H299" s="507"/>
      <c r="I299" s="507"/>
      <c r="J299" s="507"/>
      <c r="K299" s="507"/>
      <c r="L299" s="507"/>
      <c r="M299" s="507"/>
      <c r="N299" s="507"/>
      <c r="O299" s="507"/>
      <c r="P299" s="507"/>
      <c r="Q299" s="508"/>
      <c r="R299" s="612"/>
      <c r="S299" s="613"/>
      <c r="T299" s="613"/>
      <c r="U299" s="613"/>
      <c r="V299" s="613"/>
      <c r="W299" s="613"/>
      <c r="X299" s="613"/>
      <c r="Y299" s="613"/>
      <c r="Z299" s="613"/>
      <c r="AA299" s="613"/>
      <c r="AB299" s="613"/>
      <c r="AC299" s="613"/>
      <c r="AD299" s="613"/>
      <c r="AE299" s="613"/>
      <c r="AF299" s="613"/>
      <c r="AG299" s="613"/>
      <c r="AH299" s="613"/>
      <c r="AI299" s="613"/>
      <c r="AJ299" s="613"/>
      <c r="AK299" s="613"/>
      <c r="AL299" s="613"/>
      <c r="AM299" s="613"/>
      <c r="AN299" s="613"/>
      <c r="AO299" s="613"/>
      <c r="AP299" s="613"/>
      <c r="AQ299" s="613"/>
      <c r="AR299" s="613"/>
      <c r="AS299" s="613"/>
      <c r="AT299" s="613"/>
      <c r="AU299" s="613"/>
      <c r="AV299" s="613"/>
      <c r="AW299" s="613"/>
      <c r="AX299" s="613"/>
      <c r="AY299" s="613"/>
      <c r="AZ299" s="613"/>
      <c r="BA299" s="613"/>
      <c r="BB299" s="614"/>
      <c r="BC299" s="261"/>
      <c r="BD299" s="262"/>
      <c r="BE299" s="262"/>
      <c r="BF299" s="262"/>
      <c r="BG299" s="262"/>
      <c r="BH299" s="262"/>
      <c r="BI299" s="262"/>
      <c r="BJ299" s="262"/>
      <c r="BK299" s="262"/>
      <c r="BL299" s="262"/>
      <c r="BM299" s="262"/>
      <c r="BN299" s="263"/>
      <c r="BO299" s="263"/>
      <c r="BP299" s="263"/>
      <c r="BQ299" s="264"/>
      <c r="BR299" s="265"/>
      <c r="BS299" s="22"/>
    </row>
    <row r="300" spans="1:71" ht="15.6" hidden="1" customHeight="1">
      <c r="A300" s="22"/>
      <c r="B300" s="22"/>
      <c r="C300" s="260"/>
      <c r="D300" s="266"/>
      <c r="E300" s="266"/>
      <c r="F300" s="266"/>
      <c r="G300" s="266"/>
      <c r="H300" s="266"/>
      <c r="I300" s="266"/>
      <c r="J300" s="266"/>
      <c r="K300" s="266"/>
      <c r="L300" s="266"/>
      <c r="M300" s="266"/>
      <c r="N300" s="266"/>
      <c r="O300" s="266"/>
      <c r="P300" s="266"/>
      <c r="Q300" s="266"/>
      <c r="R300" s="266"/>
      <c r="S300" s="266"/>
      <c r="T300" s="266"/>
      <c r="U300" s="266"/>
      <c r="V300" s="266"/>
      <c r="W300" s="266"/>
      <c r="X300" s="247"/>
      <c r="Y300" s="247"/>
      <c r="Z300" s="247"/>
      <c r="AA300" s="262"/>
      <c r="AB300" s="267"/>
      <c r="AC300" s="267"/>
      <c r="AD300" s="267"/>
      <c r="AE300" s="267"/>
      <c r="AF300" s="267"/>
      <c r="AG300" s="267"/>
      <c r="AH300" s="267"/>
      <c r="AI300" s="267"/>
      <c r="AJ300" s="267"/>
      <c r="AK300" s="267"/>
      <c r="AL300" s="267"/>
      <c r="AM300" s="267"/>
      <c r="AN300" s="264"/>
      <c r="AO300" s="267"/>
      <c r="AP300" s="268"/>
      <c r="AQ300" s="268"/>
      <c r="AR300" s="269"/>
      <c r="AS300" s="269"/>
      <c r="AT300" s="269"/>
      <c r="AU300" s="269"/>
      <c r="AV300" s="269"/>
      <c r="AW300" s="269"/>
      <c r="AX300" s="269"/>
      <c r="AY300" s="269"/>
      <c r="AZ300" s="269"/>
      <c r="BA300" s="269"/>
      <c r="BB300" s="269"/>
      <c r="BC300" s="261"/>
      <c r="BD300" s="262"/>
      <c r="BE300" s="262"/>
      <c r="BF300" s="262"/>
      <c r="BG300" s="262"/>
      <c r="BH300" s="262"/>
      <c r="BI300" s="262"/>
      <c r="BJ300" s="262"/>
      <c r="BK300" s="262"/>
      <c r="BL300" s="262"/>
      <c r="BM300" s="262"/>
      <c r="BN300" s="263"/>
      <c r="BO300" s="263"/>
      <c r="BP300" s="263"/>
      <c r="BQ300" s="264"/>
      <c r="BR300" s="265"/>
      <c r="BS300" s="22"/>
    </row>
    <row r="301" spans="1:71" ht="19.350000000000001" hidden="1" customHeight="1">
      <c r="A301" s="22"/>
      <c r="B301" s="22"/>
      <c r="C301" s="260"/>
      <c r="D301" s="266"/>
      <c r="E301" s="266"/>
      <c r="F301" s="266"/>
      <c r="G301" s="266"/>
      <c r="H301" s="266"/>
      <c r="I301" s="266"/>
      <c r="J301" s="266"/>
      <c r="K301" s="266"/>
      <c r="L301" s="266"/>
      <c r="M301" s="266"/>
      <c r="N301" s="266"/>
      <c r="O301" s="266"/>
      <c r="P301" s="266"/>
      <c r="Q301" s="266"/>
      <c r="R301" s="266"/>
      <c r="S301" s="266"/>
      <c r="T301" s="266"/>
      <c r="U301" s="270" t="s">
        <v>41</v>
      </c>
      <c r="V301" s="266"/>
      <c r="W301" s="266"/>
      <c r="X301" s="266"/>
      <c r="Y301" s="266"/>
      <c r="Z301" s="266"/>
      <c r="AA301" s="263"/>
      <c r="AB301" s="271"/>
      <c r="AC301" s="271"/>
      <c r="AD301" s="271"/>
      <c r="AE301" s="271"/>
      <c r="AF301" s="271"/>
      <c r="AG301" s="271"/>
      <c r="AH301" s="271"/>
      <c r="AI301" s="271"/>
      <c r="AJ301" s="271"/>
      <c r="AK301" s="271"/>
      <c r="AL301" s="271"/>
      <c r="AM301" s="271"/>
      <c r="AN301" s="292" t="s">
        <v>6323</v>
      </c>
      <c r="AO301" s="263"/>
      <c r="AP301" s="263"/>
      <c r="AQ301" s="263"/>
      <c r="AR301" s="263"/>
      <c r="AS301" s="263"/>
      <c r="AT301" s="263"/>
      <c r="AU301" s="263"/>
      <c r="AV301" s="263"/>
      <c r="AW301" s="263"/>
      <c r="AX301" s="272"/>
      <c r="AY301" s="270"/>
      <c r="AZ301" s="270"/>
      <c r="BA301" s="293"/>
      <c r="BB301" s="293"/>
      <c r="BC301" s="261"/>
      <c r="BD301" s="262"/>
      <c r="BE301" s="262"/>
      <c r="BF301" s="276" t="s">
        <v>22</v>
      </c>
      <c r="BG301" s="287"/>
      <c r="BH301" s="287"/>
      <c r="BI301" s="287"/>
      <c r="BJ301" s="287"/>
      <c r="BK301" s="287"/>
      <c r="BL301" s="287"/>
      <c r="BM301" s="263"/>
      <c r="BN301" s="263"/>
      <c r="BO301" s="263"/>
      <c r="BP301" s="263"/>
      <c r="BQ301" s="272"/>
      <c r="BR301" s="265"/>
      <c r="BS301" s="22"/>
    </row>
    <row r="302" spans="1:71" ht="15.6" hidden="1" customHeight="1">
      <c r="A302" s="22"/>
      <c r="B302" s="22"/>
      <c r="C302" s="260"/>
      <c r="D302" s="606" t="s">
        <v>23</v>
      </c>
      <c r="E302" s="607"/>
      <c r="F302" s="607"/>
      <c r="G302" s="607"/>
      <c r="H302" s="607"/>
      <c r="I302" s="607"/>
      <c r="J302" s="607"/>
      <c r="K302" s="607"/>
      <c r="L302" s="607"/>
      <c r="M302" s="608"/>
      <c r="N302" s="521" t="str">
        <f>IF(回答表!X54="●","●","")</f>
        <v/>
      </c>
      <c r="O302" s="522"/>
      <c r="P302" s="522"/>
      <c r="Q302" s="523"/>
      <c r="R302" s="266"/>
      <c r="S302" s="266"/>
      <c r="T302" s="266"/>
      <c r="U302" s="530" t="str">
        <f>IF(回答表!X54="●",回答表!B507,IF(回答表!AA54="●",回答表!B537,""))</f>
        <v/>
      </c>
      <c r="V302" s="531"/>
      <c r="W302" s="531"/>
      <c r="X302" s="531"/>
      <c r="Y302" s="531"/>
      <c r="Z302" s="531"/>
      <c r="AA302" s="531"/>
      <c r="AB302" s="531"/>
      <c r="AC302" s="531"/>
      <c r="AD302" s="531"/>
      <c r="AE302" s="531"/>
      <c r="AF302" s="531"/>
      <c r="AG302" s="531"/>
      <c r="AH302" s="531"/>
      <c r="AI302" s="531"/>
      <c r="AJ302" s="532"/>
      <c r="AK302" s="277"/>
      <c r="AL302" s="277"/>
      <c r="AM302" s="277"/>
      <c r="AN302" s="530" t="str">
        <f>IF(回答表!X54="●",回答表!B513,"")</f>
        <v/>
      </c>
      <c r="AO302" s="690"/>
      <c r="AP302" s="690"/>
      <c r="AQ302" s="690"/>
      <c r="AR302" s="690"/>
      <c r="AS302" s="690"/>
      <c r="AT302" s="690"/>
      <c r="AU302" s="690"/>
      <c r="AV302" s="690"/>
      <c r="AW302" s="690"/>
      <c r="AX302" s="690"/>
      <c r="AY302" s="690"/>
      <c r="AZ302" s="690"/>
      <c r="BA302" s="690"/>
      <c r="BB302" s="691"/>
      <c r="BC302" s="267"/>
      <c r="BD302" s="262"/>
      <c r="BE302" s="262"/>
      <c r="BF302" s="516" t="str">
        <f>IF(回答表!X54="●",回答表!B519,IF(回答表!AA54="●",回答表!B543,""))</f>
        <v/>
      </c>
      <c r="BG302" s="517"/>
      <c r="BH302" s="517"/>
      <c r="BI302" s="517"/>
      <c r="BJ302" s="516"/>
      <c r="BK302" s="517"/>
      <c r="BL302" s="517"/>
      <c r="BM302" s="517"/>
      <c r="BN302" s="516"/>
      <c r="BO302" s="517"/>
      <c r="BP302" s="517"/>
      <c r="BQ302" s="518"/>
      <c r="BR302" s="265"/>
      <c r="BS302" s="22"/>
    </row>
    <row r="303" spans="1:71" ht="15.6" hidden="1" customHeight="1">
      <c r="A303" s="22"/>
      <c r="B303" s="22"/>
      <c r="C303" s="260"/>
      <c r="D303" s="609"/>
      <c r="E303" s="610"/>
      <c r="F303" s="610"/>
      <c r="G303" s="610"/>
      <c r="H303" s="610"/>
      <c r="I303" s="610"/>
      <c r="J303" s="610"/>
      <c r="K303" s="610"/>
      <c r="L303" s="610"/>
      <c r="M303" s="611"/>
      <c r="N303" s="524"/>
      <c r="O303" s="525"/>
      <c r="P303" s="525"/>
      <c r="Q303" s="526"/>
      <c r="R303" s="266"/>
      <c r="S303" s="266"/>
      <c r="T303" s="266"/>
      <c r="U303" s="533"/>
      <c r="V303" s="534"/>
      <c r="W303" s="534"/>
      <c r="X303" s="534"/>
      <c r="Y303" s="534"/>
      <c r="Z303" s="534"/>
      <c r="AA303" s="534"/>
      <c r="AB303" s="534"/>
      <c r="AC303" s="534"/>
      <c r="AD303" s="534"/>
      <c r="AE303" s="534"/>
      <c r="AF303" s="534"/>
      <c r="AG303" s="534"/>
      <c r="AH303" s="534"/>
      <c r="AI303" s="534"/>
      <c r="AJ303" s="535"/>
      <c r="AK303" s="277"/>
      <c r="AL303" s="277"/>
      <c r="AM303" s="277"/>
      <c r="AN303" s="692"/>
      <c r="AO303" s="693"/>
      <c r="AP303" s="693"/>
      <c r="AQ303" s="693"/>
      <c r="AR303" s="693"/>
      <c r="AS303" s="693"/>
      <c r="AT303" s="693"/>
      <c r="AU303" s="693"/>
      <c r="AV303" s="693"/>
      <c r="AW303" s="693"/>
      <c r="AX303" s="693"/>
      <c r="AY303" s="693"/>
      <c r="AZ303" s="693"/>
      <c r="BA303" s="693"/>
      <c r="BB303" s="694"/>
      <c r="BC303" s="267"/>
      <c r="BD303" s="262"/>
      <c r="BE303" s="262"/>
      <c r="BF303" s="509"/>
      <c r="BG303" s="510"/>
      <c r="BH303" s="510"/>
      <c r="BI303" s="510"/>
      <c r="BJ303" s="509"/>
      <c r="BK303" s="510"/>
      <c r="BL303" s="510"/>
      <c r="BM303" s="510"/>
      <c r="BN303" s="509"/>
      <c r="BO303" s="510"/>
      <c r="BP303" s="510"/>
      <c r="BQ303" s="511"/>
      <c r="BR303" s="265"/>
      <c r="BS303" s="22"/>
    </row>
    <row r="304" spans="1:71" ht="15.6" hidden="1" customHeight="1">
      <c r="A304" s="22"/>
      <c r="B304" s="22"/>
      <c r="C304" s="260"/>
      <c r="D304" s="609"/>
      <c r="E304" s="610"/>
      <c r="F304" s="610"/>
      <c r="G304" s="610"/>
      <c r="H304" s="610"/>
      <c r="I304" s="610"/>
      <c r="J304" s="610"/>
      <c r="K304" s="610"/>
      <c r="L304" s="610"/>
      <c r="M304" s="611"/>
      <c r="N304" s="524"/>
      <c r="O304" s="525"/>
      <c r="P304" s="525"/>
      <c r="Q304" s="526"/>
      <c r="R304" s="266"/>
      <c r="S304" s="266"/>
      <c r="T304" s="266"/>
      <c r="U304" s="533"/>
      <c r="V304" s="534"/>
      <c r="W304" s="534"/>
      <c r="X304" s="534"/>
      <c r="Y304" s="534"/>
      <c r="Z304" s="534"/>
      <c r="AA304" s="534"/>
      <c r="AB304" s="534"/>
      <c r="AC304" s="534"/>
      <c r="AD304" s="534"/>
      <c r="AE304" s="534"/>
      <c r="AF304" s="534"/>
      <c r="AG304" s="534"/>
      <c r="AH304" s="534"/>
      <c r="AI304" s="534"/>
      <c r="AJ304" s="535"/>
      <c r="AK304" s="277"/>
      <c r="AL304" s="277"/>
      <c r="AM304" s="277"/>
      <c r="AN304" s="692"/>
      <c r="AO304" s="693"/>
      <c r="AP304" s="693"/>
      <c r="AQ304" s="693"/>
      <c r="AR304" s="693"/>
      <c r="AS304" s="693"/>
      <c r="AT304" s="693"/>
      <c r="AU304" s="693"/>
      <c r="AV304" s="693"/>
      <c r="AW304" s="693"/>
      <c r="AX304" s="693"/>
      <c r="AY304" s="693"/>
      <c r="AZ304" s="693"/>
      <c r="BA304" s="693"/>
      <c r="BB304" s="694"/>
      <c r="BC304" s="267"/>
      <c r="BD304" s="262"/>
      <c r="BE304" s="262"/>
      <c r="BF304" s="509"/>
      <c r="BG304" s="510"/>
      <c r="BH304" s="510"/>
      <c r="BI304" s="510"/>
      <c r="BJ304" s="509"/>
      <c r="BK304" s="510"/>
      <c r="BL304" s="510"/>
      <c r="BM304" s="510"/>
      <c r="BN304" s="509"/>
      <c r="BO304" s="510"/>
      <c r="BP304" s="510"/>
      <c r="BQ304" s="511"/>
      <c r="BR304" s="265"/>
      <c r="BS304" s="22"/>
    </row>
    <row r="305" spans="1:71" ht="15.6" hidden="1" customHeight="1">
      <c r="A305" s="22"/>
      <c r="B305" s="22"/>
      <c r="C305" s="260"/>
      <c r="D305" s="612"/>
      <c r="E305" s="613"/>
      <c r="F305" s="613"/>
      <c r="G305" s="613"/>
      <c r="H305" s="613"/>
      <c r="I305" s="613"/>
      <c r="J305" s="613"/>
      <c r="K305" s="613"/>
      <c r="L305" s="613"/>
      <c r="M305" s="614"/>
      <c r="N305" s="527"/>
      <c r="O305" s="528"/>
      <c r="P305" s="528"/>
      <c r="Q305" s="529"/>
      <c r="R305" s="266"/>
      <c r="S305" s="266"/>
      <c r="T305" s="266"/>
      <c r="U305" s="533"/>
      <c r="V305" s="534"/>
      <c r="W305" s="534"/>
      <c r="X305" s="534"/>
      <c r="Y305" s="534"/>
      <c r="Z305" s="534"/>
      <c r="AA305" s="534"/>
      <c r="AB305" s="534"/>
      <c r="AC305" s="534"/>
      <c r="AD305" s="534"/>
      <c r="AE305" s="534"/>
      <c r="AF305" s="534"/>
      <c r="AG305" s="534"/>
      <c r="AH305" s="534"/>
      <c r="AI305" s="534"/>
      <c r="AJ305" s="535"/>
      <c r="AK305" s="277"/>
      <c r="AL305" s="277"/>
      <c r="AM305" s="277"/>
      <c r="AN305" s="692"/>
      <c r="AO305" s="693"/>
      <c r="AP305" s="693"/>
      <c r="AQ305" s="693"/>
      <c r="AR305" s="693"/>
      <c r="AS305" s="693"/>
      <c r="AT305" s="693"/>
      <c r="AU305" s="693"/>
      <c r="AV305" s="693"/>
      <c r="AW305" s="693"/>
      <c r="AX305" s="693"/>
      <c r="AY305" s="693"/>
      <c r="AZ305" s="693"/>
      <c r="BA305" s="693"/>
      <c r="BB305" s="694"/>
      <c r="BC305" s="267"/>
      <c r="BD305" s="262"/>
      <c r="BE305" s="262"/>
      <c r="BF305" s="509" t="str">
        <f>IF(回答表!X54="●",回答表!E519,IF(回答表!AA54="●",回答表!E543,""))</f>
        <v/>
      </c>
      <c r="BG305" s="510"/>
      <c r="BH305" s="510"/>
      <c r="BI305" s="510"/>
      <c r="BJ305" s="509" t="str">
        <f>IF(回答表!X54="●",回答表!E520,IF(回答表!AA54="●",回答表!E544,""))</f>
        <v/>
      </c>
      <c r="BK305" s="510"/>
      <c r="BL305" s="510"/>
      <c r="BM305" s="511"/>
      <c r="BN305" s="509" t="str">
        <f>IF(回答表!X54="●",回答表!E521,IF(回答表!AA54="●",回答表!E545,""))</f>
        <v/>
      </c>
      <c r="BO305" s="510"/>
      <c r="BP305" s="510"/>
      <c r="BQ305" s="511"/>
      <c r="BR305" s="265"/>
      <c r="BS305" s="22"/>
    </row>
    <row r="306" spans="1:71" ht="15.6" hidden="1" customHeight="1">
      <c r="A306" s="22"/>
      <c r="B306" s="22"/>
      <c r="C306" s="260"/>
      <c r="D306" s="278"/>
      <c r="E306" s="278"/>
      <c r="F306" s="278"/>
      <c r="G306" s="278"/>
      <c r="H306" s="278"/>
      <c r="I306" s="278"/>
      <c r="J306" s="278"/>
      <c r="K306" s="278"/>
      <c r="L306" s="278"/>
      <c r="M306" s="278"/>
      <c r="N306" s="280"/>
      <c r="O306" s="280"/>
      <c r="P306" s="280"/>
      <c r="Q306" s="280"/>
      <c r="R306" s="280"/>
      <c r="S306" s="280"/>
      <c r="T306" s="280"/>
      <c r="U306" s="533"/>
      <c r="V306" s="534"/>
      <c r="W306" s="534"/>
      <c r="X306" s="534"/>
      <c r="Y306" s="534"/>
      <c r="Z306" s="534"/>
      <c r="AA306" s="534"/>
      <c r="AB306" s="534"/>
      <c r="AC306" s="534"/>
      <c r="AD306" s="534"/>
      <c r="AE306" s="534"/>
      <c r="AF306" s="534"/>
      <c r="AG306" s="534"/>
      <c r="AH306" s="534"/>
      <c r="AI306" s="534"/>
      <c r="AJ306" s="535"/>
      <c r="AK306" s="277"/>
      <c r="AL306" s="277"/>
      <c r="AM306" s="277"/>
      <c r="AN306" s="692"/>
      <c r="AO306" s="693"/>
      <c r="AP306" s="693"/>
      <c r="AQ306" s="693"/>
      <c r="AR306" s="693"/>
      <c r="AS306" s="693"/>
      <c r="AT306" s="693"/>
      <c r="AU306" s="693"/>
      <c r="AV306" s="693"/>
      <c r="AW306" s="693"/>
      <c r="AX306" s="693"/>
      <c r="AY306" s="693"/>
      <c r="AZ306" s="693"/>
      <c r="BA306" s="693"/>
      <c r="BB306" s="694"/>
      <c r="BC306" s="267"/>
      <c r="BD306" s="267"/>
      <c r="BE306" s="267"/>
      <c r="BF306" s="509"/>
      <c r="BG306" s="510"/>
      <c r="BH306" s="510"/>
      <c r="BI306" s="510"/>
      <c r="BJ306" s="509"/>
      <c r="BK306" s="510"/>
      <c r="BL306" s="510"/>
      <c r="BM306" s="511"/>
      <c r="BN306" s="509"/>
      <c r="BO306" s="510"/>
      <c r="BP306" s="510"/>
      <c r="BQ306" s="511"/>
      <c r="BR306" s="265"/>
      <c r="BS306" s="22"/>
    </row>
    <row r="307" spans="1:71" ht="15.6" hidden="1" customHeight="1">
      <c r="A307" s="22"/>
      <c r="B307" s="22"/>
      <c r="C307" s="260"/>
      <c r="D307" s="278"/>
      <c r="E307" s="278"/>
      <c r="F307" s="278"/>
      <c r="G307" s="278"/>
      <c r="H307" s="278"/>
      <c r="I307" s="278"/>
      <c r="J307" s="278"/>
      <c r="K307" s="278"/>
      <c r="L307" s="278"/>
      <c r="M307" s="278"/>
      <c r="N307" s="280"/>
      <c r="O307" s="280"/>
      <c r="P307" s="280"/>
      <c r="Q307" s="280"/>
      <c r="R307" s="280"/>
      <c r="S307" s="280"/>
      <c r="T307" s="280"/>
      <c r="U307" s="533"/>
      <c r="V307" s="534"/>
      <c r="W307" s="534"/>
      <c r="X307" s="534"/>
      <c r="Y307" s="534"/>
      <c r="Z307" s="534"/>
      <c r="AA307" s="534"/>
      <c r="AB307" s="534"/>
      <c r="AC307" s="534"/>
      <c r="AD307" s="534"/>
      <c r="AE307" s="534"/>
      <c r="AF307" s="534"/>
      <c r="AG307" s="534"/>
      <c r="AH307" s="534"/>
      <c r="AI307" s="534"/>
      <c r="AJ307" s="535"/>
      <c r="AK307" s="277"/>
      <c r="AL307" s="277"/>
      <c r="AM307" s="277"/>
      <c r="AN307" s="692"/>
      <c r="AO307" s="693"/>
      <c r="AP307" s="693"/>
      <c r="AQ307" s="693"/>
      <c r="AR307" s="693"/>
      <c r="AS307" s="693"/>
      <c r="AT307" s="693"/>
      <c r="AU307" s="693"/>
      <c r="AV307" s="693"/>
      <c r="AW307" s="693"/>
      <c r="AX307" s="693"/>
      <c r="AY307" s="693"/>
      <c r="AZ307" s="693"/>
      <c r="BA307" s="693"/>
      <c r="BB307" s="694"/>
      <c r="BC307" s="267"/>
      <c r="BD307" s="262"/>
      <c r="BE307" s="262"/>
      <c r="BF307" s="509"/>
      <c r="BG307" s="510"/>
      <c r="BH307" s="510"/>
      <c r="BI307" s="510"/>
      <c r="BJ307" s="509"/>
      <c r="BK307" s="510"/>
      <c r="BL307" s="510"/>
      <c r="BM307" s="511"/>
      <c r="BN307" s="509"/>
      <c r="BO307" s="510"/>
      <c r="BP307" s="510"/>
      <c r="BQ307" s="511"/>
      <c r="BR307" s="265"/>
      <c r="BS307" s="22"/>
    </row>
    <row r="308" spans="1:71" ht="15.6" hidden="1" customHeight="1">
      <c r="A308" s="22"/>
      <c r="B308" s="22"/>
      <c r="C308" s="260"/>
      <c r="D308" s="615" t="s">
        <v>9</v>
      </c>
      <c r="E308" s="616"/>
      <c r="F308" s="616"/>
      <c r="G308" s="616"/>
      <c r="H308" s="616"/>
      <c r="I308" s="616"/>
      <c r="J308" s="616"/>
      <c r="K308" s="616"/>
      <c r="L308" s="616"/>
      <c r="M308" s="617"/>
      <c r="N308" s="521" t="str">
        <f>IF(回答表!AA54="●","●","")</f>
        <v/>
      </c>
      <c r="O308" s="522"/>
      <c r="P308" s="522"/>
      <c r="Q308" s="523"/>
      <c r="R308" s="266"/>
      <c r="S308" s="266"/>
      <c r="T308" s="266"/>
      <c r="U308" s="533"/>
      <c r="V308" s="534"/>
      <c r="W308" s="534"/>
      <c r="X308" s="534"/>
      <c r="Y308" s="534"/>
      <c r="Z308" s="534"/>
      <c r="AA308" s="534"/>
      <c r="AB308" s="534"/>
      <c r="AC308" s="534"/>
      <c r="AD308" s="534"/>
      <c r="AE308" s="534"/>
      <c r="AF308" s="534"/>
      <c r="AG308" s="534"/>
      <c r="AH308" s="534"/>
      <c r="AI308" s="534"/>
      <c r="AJ308" s="535"/>
      <c r="AK308" s="277"/>
      <c r="AL308" s="277"/>
      <c r="AM308" s="277"/>
      <c r="AN308" s="692"/>
      <c r="AO308" s="693"/>
      <c r="AP308" s="693"/>
      <c r="AQ308" s="693"/>
      <c r="AR308" s="693"/>
      <c r="AS308" s="693"/>
      <c r="AT308" s="693"/>
      <c r="AU308" s="693"/>
      <c r="AV308" s="693"/>
      <c r="AW308" s="693"/>
      <c r="AX308" s="693"/>
      <c r="AY308" s="693"/>
      <c r="AZ308" s="693"/>
      <c r="BA308" s="693"/>
      <c r="BB308" s="694"/>
      <c r="BC308" s="267"/>
      <c r="BD308" s="281"/>
      <c r="BE308" s="281"/>
      <c r="BF308" s="509"/>
      <c r="BG308" s="510"/>
      <c r="BH308" s="510"/>
      <c r="BI308" s="510"/>
      <c r="BJ308" s="509"/>
      <c r="BK308" s="510"/>
      <c r="BL308" s="510"/>
      <c r="BM308" s="511"/>
      <c r="BN308" s="509"/>
      <c r="BO308" s="510"/>
      <c r="BP308" s="510"/>
      <c r="BQ308" s="511"/>
      <c r="BR308" s="265"/>
      <c r="BS308" s="22"/>
    </row>
    <row r="309" spans="1:71" ht="15.6" hidden="1" customHeight="1">
      <c r="A309" s="22"/>
      <c r="B309" s="22"/>
      <c r="C309" s="260"/>
      <c r="D309" s="618"/>
      <c r="E309" s="619"/>
      <c r="F309" s="619"/>
      <c r="G309" s="619"/>
      <c r="H309" s="619"/>
      <c r="I309" s="619"/>
      <c r="J309" s="619"/>
      <c r="K309" s="619"/>
      <c r="L309" s="619"/>
      <c r="M309" s="620"/>
      <c r="N309" s="524"/>
      <c r="O309" s="525"/>
      <c r="P309" s="525"/>
      <c r="Q309" s="526"/>
      <c r="R309" s="266"/>
      <c r="S309" s="266"/>
      <c r="T309" s="266"/>
      <c r="U309" s="533"/>
      <c r="V309" s="534"/>
      <c r="W309" s="534"/>
      <c r="X309" s="534"/>
      <c r="Y309" s="534"/>
      <c r="Z309" s="534"/>
      <c r="AA309" s="534"/>
      <c r="AB309" s="534"/>
      <c r="AC309" s="534"/>
      <c r="AD309" s="534"/>
      <c r="AE309" s="534"/>
      <c r="AF309" s="534"/>
      <c r="AG309" s="534"/>
      <c r="AH309" s="534"/>
      <c r="AI309" s="534"/>
      <c r="AJ309" s="535"/>
      <c r="AK309" s="277"/>
      <c r="AL309" s="277"/>
      <c r="AM309" s="277"/>
      <c r="AN309" s="692"/>
      <c r="AO309" s="693"/>
      <c r="AP309" s="693"/>
      <c r="AQ309" s="693"/>
      <c r="AR309" s="693"/>
      <c r="AS309" s="693"/>
      <c r="AT309" s="693"/>
      <c r="AU309" s="693"/>
      <c r="AV309" s="693"/>
      <c r="AW309" s="693"/>
      <c r="AX309" s="693"/>
      <c r="AY309" s="693"/>
      <c r="AZ309" s="693"/>
      <c r="BA309" s="693"/>
      <c r="BB309" s="694"/>
      <c r="BC309" s="267"/>
      <c r="BD309" s="281"/>
      <c r="BE309" s="281"/>
      <c r="BF309" s="509" t="s">
        <v>1</v>
      </c>
      <c r="BG309" s="510"/>
      <c r="BH309" s="510"/>
      <c r="BI309" s="510"/>
      <c r="BJ309" s="509" t="s">
        <v>2</v>
      </c>
      <c r="BK309" s="510"/>
      <c r="BL309" s="510"/>
      <c r="BM309" s="510"/>
      <c r="BN309" s="509" t="s">
        <v>3</v>
      </c>
      <c r="BO309" s="510"/>
      <c r="BP309" s="510"/>
      <c r="BQ309" s="511"/>
      <c r="BR309" s="265"/>
      <c r="BS309" s="22"/>
    </row>
    <row r="310" spans="1:71" ht="15.6" hidden="1" customHeight="1">
      <c r="A310" s="22"/>
      <c r="B310" s="22"/>
      <c r="C310" s="260"/>
      <c r="D310" s="618"/>
      <c r="E310" s="619"/>
      <c r="F310" s="619"/>
      <c r="G310" s="619"/>
      <c r="H310" s="619"/>
      <c r="I310" s="619"/>
      <c r="J310" s="619"/>
      <c r="K310" s="619"/>
      <c r="L310" s="619"/>
      <c r="M310" s="620"/>
      <c r="N310" s="524"/>
      <c r="O310" s="525"/>
      <c r="P310" s="525"/>
      <c r="Q310" s="526"/>
      <c r="R310" s="266"/>
      <c r="S310" s="266"/>
      <c r="T310" s="266"/>
      <c r="U310" s="533"/>
      <c r="V310" s="534"/>
      <c r="W310" s="534"/>
      <c r="X310" s="534"/>
      <c r="Y310" s="534"/>
      <c r="Z310" s="534"/>
      <c r="AA310" s="534"/>
      <c r="AB310" s="534"/>
      <c r="AC310" s="534"/>
      <c r="AD310" s="534"/>
      <c r="AE310" s="534"/>
      <c r="AF310" s="534"/>
      <c r="AG310" s="534"/>
      <c r="AH310" s="534"/>
      <c r="AI310" s="534"/>
      <c r="AJ310" s="535"/>
      <c r="AK310" s="277"/>
      <c r="AL310" s="277"/>
      <c r="AM310" s="277"/>
      <c r="AN310" s="692"/>
      <c r="AO310" s="693"/>
      <c r="AP310" s="693"/>
      <c r="AQ310" s="693"/>
      <c r="AR310" s="693"/>
      <c r="AS310" s="693"/>
      <c r="AT310" s="693"/>
      <c r="AU310" s="693"/>
      <c r="AV310" s="693"/>
      <c r="AW310" s="693"/>
      <c r="AX310" s="693"/>
      <c r="AY310" s="693"/>
      <c r="AZ310" s="693"/>
      <c r="BA310" s="693"/>
      <c r="BB310" s="694"/>
      <c r="BC310" s="267"/>
      <c r="BD310" s="281"/>
      <c r="BE310" s="281"/>
      <c r="BF310" s="509"/>
      <c r="BG310" s="510"/>
      <c r="BH310" s="510"/>
      <c r="BI310" s="510"/>
      <c r="BJ310" s="509"/>
      <c r="BK310" s="510"/>
      <c r="BL310" s="510"/>
      <c r="BM310" s="510"/>
      <c r="BN310" s="509"/>
      <c r="BO310" s="510"/>
      <c r="BP310" s="510"/>
      <c r="BQ310" s="511"/>
      <c r="BR310" s="265"/>
      <c r="BS310" s="22"/>
    </row>
    <row r="311" spans="1:71" ht="15.6" hidden="1" customHeight="1">
      <c r="A311" s="22"/>
      <c r="B311" s="22"/>
      <c r="C311" s="260"/>
      <c r="D311" s="621"/>
      <c r="E311" s="622"/>
      <c r="F311" s="622"/>
      <c r="G311" s="622"/>
      <c r="H311" s="622"/>
      <c r="I311" s="622"/>
      <c r="J311" s="622"/>
      <c r="K311" s="622"/>
      <c r="L311" s="622"/>
      <c r="M311" s="623"/>
      <c r="N311" s="527"/>
      <c r="O311" s="528"/>
      <c r="P311" s="528"/>
      <c r="Q311" s="529"/>
      <c r="R311" s="266"/>
      <c r="S311" s="266"/>
      <c r="T311" s="266"/>
      <c r="U311" s="536"/>
      <c r="V311" s="537"/>
      <c r="W311" s="537"/>
      <c r="X311" s="537"/>
      <c r="Y311" s="537"/>
      <c r="Z311" s="537"/>
      <c r="AA311" s="537"/>
      <c r="AB311" s="537"/>
      <c r="AC311" s="537"/>
      <c r="AD311" s="537"/>
      <c r="AE311" s="537"/>
      <c r="AF311" s="537"/>
      <c r="AG311" s="537"/>
      <c r="AH311" s="537"/>
      <c r="AI311" s="537"/>
      <c r="AJ311" s="538"/>
      <c r="AK311" s="277"/>
      <c r="AL311" s="277"/>
      <c r="AM311" s="277"/>
      <c r="AN311" s="695"/>
      <c r="AO311" s="696"/>
      <c r="AP311" s="696"/>
      <c r="AQ311" s="696"/>
      <c r="AR311" s="696"/>
      <c r="AS311" s="696"/>
      <c r="AT311" s="696"/>
      <c r="AU311" s="696"/>
      <c r="AV311" s="696"/>
      <c r="AW311" s="696"/>
      <c r="AX311" s="696"/>
      <c r="AY311" s="696"/>
      <c r="AZ311" s="696"/>
      <c r="BA311" s="696"/>
      <c r="BB311" s="697"/>
      <c r="BC311" s="267"/>
      <c r="BD311" s="281"/>
      <c r="BE311" s="281"/>
      <c r="BF311" s="512"/>
      <c r="BG311" s="513"/>
      <c r="BH311" s="513"/>
      <c r="BI311" s="513"/>
      <c r="BJ311" s="512"/>
      <c r="BK311" s="513"/>
      <c r="BL311" s="513"/>
      <c r="BM311" s="513"/>
      <c r="BN311" s="512"/>
      <c r="BO311" s="513"/>
      <c r="BP311" s="513"/>
      <c r="BQ311" s="514"/>
      <c r="BR311" s="265"/>
      <c r="BS311" s="22"/>
    </row>
    <row r="312" spans="1:71" ht="15.6" hidden="1" customHeight="1">
      <c r="A312" s="22"/>
      <c r="B312" s="22"/>
      <c r="C312" s="260"/>
      <c r="D312" s="278"/>
      <c r="E312" s="278"/>
      <c r="F312" s="278"/>
      <c r="G312" s="278"/>
      <c r="H312" s="278"/>
      <c r="I312" s="278"/>
      <c r="J312" s="278"/>
      <c r="K312" s="278"/>
      <c r="L312" s="278"/>
      <c r="M312" s="278"/>
      <c r="N312" s="278"/>
      <c r="O312" s="278"/>
      <c r="P312" s="278"/>
      <c r="Q312" s="278"/>
      <c r="R312" s="266"/>
      <c r="S312" s="266"/>
      <c r="T312" s="266"/>
      <c r="U312" s="266"/>
      <c r="V312" s="266"/>
      <c r="W312" s="266"/>
      <c r="X312" s="266"/>
      <c r="Y312" s="266"/>
      <c r="Z312" s="266"/>
      <c r="AA312" s="266"/>
      <c r="AB312" s="266"/>
      <c r="AC312" s="266"/>
      <c r="AD312" s="266"/>
      <c r="AE312" s="266"/>
      <c r="AF312" s="266"/>
      <c r="AG312" s="266"/>
      <c r="AH312" s="266"/>
      <c r="AI312" s="266"/>
      <c r="AJ312" s="266"/>
      <c r="AK312" s="277"/>
      <c r="AL312" s="277"/>
      <c r="AM312" s="288"/>
      <c r="AN312" s="288"/>
      <c r="AO312" s="288"/>
      <c r="AP312" s="288"/>
      <c r="AQ312" s="288"/>
      <c r="AR312" s="288"/>
      <c r="AS312" s="288"/>
      <c r="AT312" s="288"/>
      <c r="AU312" s="288"/>
      <c r="AV312" s="288"/>
      <c r="AW312" s="288"/>
      <c r="AX312" s="288"/>
      <c r="AY312" s="288"/>
      <c r="AZ312" s="288"/>
      <c r="BA312" s="288"/>
      <c r="BB312" s="288"/>
      <c r="BC312" s="267"/>
      <c r="BD312" s="281"/>
      <c r="BE312" s="281"/>
      <c r="BF312" s="247"/>
      <c r="BG312" s="247"/>
      <c r="BH312" s="247"/>
      <c r="BI312" s="247"/>
      <c r="BJ312" s="247"/>
      <c r="BK312" s="247"/>
      <c r="BL312" s="247"/>
      <c r="BM312" s="247"/>
      <c r="BN312" s="247"/>
      <c r="BO312" s="247"/>
      <c r="BP312" s="247"/>
      <c r="BQ312" s="247"/>
      <c r="BR312" s="265"/>
      <c r="BS312" s="22"/>
    </row>
    <row r="313" spans="1:71" ht="15.6" hidden="1" customHeight="1">
      <c r="A313" s="22"/>
      <c r="B313" s="22"/>
      <c r="C313" s="260"/>
      <c r="D313" s="278"/>
      <c r="E313" s="278"/>
      <c r="F313" s="278"/>
      <c r="G313" s="278"/>
      <c r="H313" s="278"/>
      <c r="I313" s="278"/>
      <c r="J313" s="278"/>
      <c r="K313" s="278"/>
      <c r="L313" s="278"/>
      <c r="M313" s="278"/>
      <c r="N313" s="278"/>
      <c r="O313" s="278"/>
      <c r="P313" s="278"/>
      <c r="Q313" s="278"/>
      <c r="R313" s="266"/>
      <c r="S313" s="266"/>
      <c r="T313" s="266"/>
      <c r="U313" s="270" t="s">
        <v>6496</v>
      </c>
      <c r="V313" s="266"/>
      <c r="W313" s="266"/>
      <c r="X313" s="266"/>
      <c r="Y313" s="266"/>
      <c r="Z313" s="266"/>
      <c r="AA313" s="266"/>
      <c r="AB313" s="266"/>
      <c r="AC313" s="266"/>
      <c r="AD313" s="266"/>
      <c r="AE313" s="266"/>
      <c r="AF313" s="266"/>
      <c r="AG313" s="266"/>
      <c r="AH313" s="266"/>
      <c r="AI313" s="266"/>
      <c r="AJ313" s="266"/>
      <c r="AK313" s="277"/>
      <c r="AL313" s="277"/>
      <c r="AM313" s="270" t="s">
        <v>6498</v>
      </c>
      <c r="AN313" s="263"/>
      <c r="AO313" s="263"/>
      <c r="AP313" s="263"/>
      <c r="AQ313" s="263"/>
      <c r="AR313" s="263"/>
      <c r="AS313" s="263"/>
      <c r="AT313" s="263"/>
      <c r="AU313" s="263"/>
      <c r="AV313" s="263"/>
      <c r="AW313" s="263"/>
      <c r="AX313" s="262"/>
      <c r="AY313" s="262"/>
      <c r="AZ313" s="262"/>
      <c r="BA313" s="262"/>
      <c r="BB313" s="262"/>
      <c r="BC313" s="262"/>
      <c r="BD313" s="262"/>
      <c r="BE313" s="262"/>
      <c r="BF313" s="262"/>
      <c r="BG313" s="262"/>
      <c r="BH313" s="262"/>
      <c r="BI313" s="262"/>
      <c r="BJ313" s="262"/>
      <c r="BK313" s="262"/>
      <c r="BL313" s="262"/>
      <c r="BM313" s="262"/>
      <c r="BN313" s="262"/>
      <c r="BO313" s="262"/>
      <c r="BP313" s="262"/>
      <c r="BQ313" s="247"/>
      <c r="BR313" s="265"/>
      <c r="BS313" s="22"/>
    </row>
    <row r="314" spans="1:71" ht="15.6" hidden="1" customHeight="1">
      <c r="A314" s="22"/>
      <c r="B314" s="22"/>
      <c r="C314" s="260"/>
      <c r="D314" s="278"/>
      <c r="E314" s="278"/>
      <c r="F314" s="278"/>
      <c r="G314" s="278"/>
      <c r="H314" s="278"/>
      <c r="I314" s="278"/>
      <c r="J314" s="278"/>
      <c r="K314" s="278"/>
      <c r="L314" s="278"/>
      <c r="M314" s="278"/>
      <c r="N314" s="278"/>
      <c r="O314" s="278"/>
      <c r="P314" s="278"/>
      <c r="Q314" s="278"/>
      <c r="R314" s="266"/>
      <c r="S314" s="266"/>
      <c r="T314" s="266"/>
      <c r="U314" s="624" t="str">
        <f>IF(回答表!X54="●",回答表!E524,IF(回答表!AA54="●",回答表!E548,""))</f>
        <v/>
      </c>
      <c r="V314" s="625"/>
      <c r="W314" s="625"/>
      <c r="X314" s="625"/>
      <c r="Y314" s="625"/>
      <c r="Z314" s="625"/>
      <c r="AA314" s="625"/>
      <c r="AB314" s="625"/>
      <c r="AC314" s="625"/>
      <c r="AD314" s="625"/>
      <c r="AE314" s="602" t="s">
        <v>6497</v>
      </c>
      <c r="AF314" s="602"/>
      <c r="AG314" s="602"/>
      <c r="AH314" s="602"/>
      <c r="AI314" s="602"/>
      <c r="AJ314" s="603"/>
      <c r="AK314" s="277"/>
      <c r="AL314" s="277"/>
      <c r="AM314" s="530" t="str">
        <f>IF(回答表!X54="●",回答表!B526,IF(回答表!AA54="●",回答表!B550,""))</f>
        <v/>
      </c>
      <c r="AN314" s="531"/>
      <c r="AO314" s="531"/>
      <c r="AP314" s="531"/>
      <c r="AQ314" s="531"/>
      <c r="AR314" s="531"/>
      <c r="AS314" s="531"/>
      <c r="AT314" s="531"/>
      <c r="AU314" s="531"/>
      <c r="AV314" s="531"/>
      <c r="AW314" s="531"/>
      <c r="AX314" s="531"/>
      <c r="AY314" s="531"/>
      <c r="AZ314" s="531"/>
      <c r="BA314" s="531"/>
      <c r="BB314" s="531"/>
      <c r="BC314" s="531"/>
      <c r="BD314" s="531"/>
      <c r="BE314" s="531"/>
      <c r="BF314" s="531"/>
      <c r="BG314" s="531"/>
      <c r="BH314" s="531"/>
      <c r="BI314" s="531"/>
      <c r="BJ314" s="531"/>
      <c r="BK314" s="531"/>
      <c r="BL314" s="531"/>
      <c r="BM314" s="531"/>
      <c r="BN314" s="531"/>
      <c r="BO314" s="531"/>
      <c r="BP314" s="531"/>
      <c r="BQ314" s="532"/>
      <c r="BR314" s="265"/>
      <c r="BS314" s="22"/>
    </row>
    <row r="315" spans="1:71" ht="15.6" hidden="1" customHeight="1">
      <c r="A315" s="22"/>
      <c r="B315" s="22"/>
      <c r="C315" s="260"/>
      <c r="D315" s="278"/>
      <c r="E315" s="278"/>
      <c r="F315" s="278"/>
      <c r="G315" s="278"/>
      <c r="H315" s="278"/>
      <c r="I315" s="278"/>
      <c r="J315" s="278"/>
      <c r="K315" s="278"/>
      <c r="L315" s="278"/>
      <c r="M315" s="278"/>
      <c r="N315" s="278"/>
      <c r="O315" s="278"/>
      <c r="P315" s="278"/>
      <c r="Q315" s="278"/>
      <c r="R315" s="266"/>
      <c r="S315" s="266"/>
      <c r="T315" s="266"/>
      <c r="U315" s="626"/>
      <c r="V315" s="627"/>
      <c r="W315" s="627"/>
      <c r="X315" s="627"/>
      <c r="Y315" s="627"/>
      <c r="Z315" s="627"/>
      <c r="AA315" s="627"/>
      <c r="AB315" s="627"/>
      <c r="AC315" s="627"/>
      <c r="AD315" s="627"/>
      <c r="AE315" s="604"/>
      <c r="AF315" s="604"/>
      <c r="AG315" s="604"/>
      <c r="AH315" s="604"/>
      <c r="AI315" s="604"/>
      <c r="AJ315" s="605"/>
      <c r="AK315" s="277"/>
      <c r="AL315" s="277"/>
      <c r="AM315" s="533"/>
      <c r="AN315" s="534"/>
      <c r="AO315" s="534"/>
      <c r="AP315" s="534"/>
      <c r="AQ315" s="534"/>
      <c r="AR315" s="534"/>
      <c r="AS315" s="534"/>
      <c r="AT315" s="534"/>
      <c r="AU315" s="534"/>
      <c r="AV315" s="534"/>
      <c r="AW315" s="534"/>
      <c r="AX315" s="534"/>
      <c r="AY315" s="534"/>
      <c r="AZ315" s="534"/>
      <c r="BA315" s="534"/>
      <c r="BB315" s="534"/>
      <c r="BC315" s="534"/>
      <c r="BD315" s="534"/>
      <c r="BE315" s="534"/>
      <c r="BF315" s="534"/>
      <c r="BG315" s="534"/>
      <c r="BH315" s="534"/>
      <c r="BI315" s="534"/>
      <c r="BJ315" s="534"/>
      <c r="BK315" s="534"/>
      <c r="BL315" s="534"/>
      <c r="BM315" s="534"/>
      <c r="BN315" s="534"/>
      <c r="BO315" s="534"/>
      <c r="BP315" s="534"/>
      <c r="BQ315" s="535"/>
      <c r="BR315" s="265"/>
      <c r="BS315" s="22"/>
    </row>
    <row r="316" spans="1:71" ht="15.6" hidden="1" customHeight="1">
      <c r="A316" s="22"/>
      <c r="B316" s="22"/>
      <c r="C316" s="260"/>
      <c r="D316" s="278"/>
      <c r="E316" s="278"/>
      <c r="F316" s="278"/>
      <c r="G316" s="278"/>
      <c r="H316" s="278"/>
      <c r="I316" s="278"/>
      <c r="J316" s="278"/>
      <c r="K316" s="278"/>
      <c r="L316" s="278"/>
      <c r="M316" s="278"/>
      <c r="N316" s="278"/>
      <c r="O316" s="278"/>
      <c r="P316" s="278"/>
      <c r="Q316" s="278"/>
      <c r="R316" s="266"/>
      <c r="S316" s="266"/>
      <c r="T316" s="266"/>
      <c r="U316" s="266"/>
      <c r="V316" s="266"/>
      <c r="W316" s="266"/>
      <c r="X316" s="266"/>
      <c r="Y316" s="266"/>
      <c r="Z316" s="266"/>
      <c r="AA316" s="266"/>
      <c r="AB316" s="266"/>
      <c r="AC316" s="266"/>
      <c r="AD316" s="266"/>
      <c r="AE316" s="266"/>
      <c r="AF316" s="266"/>
      <c r="AG316" s="266"/>
      <c r="AH316" s="266"/>
      <c r="AI316" s="266"/>
      <c r="AJ316" s="266"/>
      <c r="AK316" s="277"/>
      <c r="AL316" s="277"/>
      <c r="AM316" s="533"/>
      <c r="AN316" s="534"/>
      <c r="AO316" s="534"/>
      <c r="AP316" s="534"/>
      <c r="AQ316" s="534"/>
      <c r="AR316" s="534"/>
      <c r="AS316" s="534"/>
      <c r="AT316" s="534"/>
      <c r="AU316" s="534"/>
      <c r="AV316" s="534"/>
      <c r="AW316" s="534"/>
      <c r="AX316" s="534"/>
      <c r="AY316" s="534"/>
      <c r="AZ316" s="534"/>
      <c r="BA316" s="534"/>
      <c r="BB316" s="534"/>
      <c r="BC316" s="534"/>
      <c r="BD316" s="534"/>
      <c r="BE316" s="534"/>
      <c r="BF316" s="534"/>
      <c r="BG316" s="534"/>
      <c r="BH316" s="534"/>
      <c r="BI316" s="534"/>
      <c r="BJ316" s="534"/>
      <c r="BK316" s="534"/>
      <c r="BL316" s="534"/>
      <c r="BM316" s="534"/>
      <c r="BN316" s="534"/>
      <c r="BO316" s="534"/>
      <c r="BP316" s="534"/>
      <c r="BQ316" s="535"/>
      <c r="BR316" s="265"/>
      <c r="BS316" s="22"/>
    </row>
    <row r="317" spans="1:71" ht="15.6" hidden="1" customHeight="1">
      <c r="A317" s="22"/>
      <c r="B317" s="22"/>
      <c r="C317" s="260"/>
      <c r="D317" s="278"/>
      <c r="E317" s="278"/>
      <c r="F317" s="278"/>
      <c r="G317" s="278"/>
      <c r="H317" s="278"/>
      <c r="I317" s="278"/>
      <c r="J317" s="278"/>
      <c r="K317" s="278"/>
      <c r="L317" s="278"/>
      <c r="M317" s="278"/>
      <c r="N317" s="278"/>
      <c r="O317" s="278"/>
      <c r="P317" s="278"/>
      <c r="Q317" s="278"/>
      <c r="R317" s="266"/>
      <c r="S317" s="266"/>
      <c r="T317" s="266"/>
      <c r="U317" s="266"/>
      <c r="V317" s="266"/>
      <c r="W317" s="266"/>
      <c r="X317" s="266"/>
      <c r="Y317" s="266"/>
      <c r="Z317" s="266"/>
      <c r="AA317" s="266"/>
      <c r="AB317" s="266"/>
      <c r="AC317" s="266"/>
      <c r="AD317" s="266"/>
      <c r="AE317" s="266"/>
      <c r="AF317" s="266"/>
      <c r="AG317" s="266"/>
      <c r="AH317" s="266"/>
      <c r="AI317" s="266"/>
      <c r="AJ317" s="266"/>
      <c r="AK317" s="277"/>
      <c r="AL317" s="277"/>
      <c r="AM317" s="533"/>
      <c r="AN317" s="534"/>
      <c r="AO317" s="534"/>
      <c r="AP317" s="534"/>
      <c r="AQ317" s="534"/>
      <c r="AR317" s="534"/>
      <c r="AS317" s="534"/>
      <c r="AT317" s="534"/>
      <c r="AU317" s="534"/>
      <c r="AV317" s="534"/>
      <c r="AW317" s="534"/>
      <c r="AX317" s="534"/>
      <c r="AY317" s="534"/>
      <c r="AZ317" s="534"/>
      <c r="BA317" s="534"/>
      <c r="BB317" s="534"/>
      <c r="BC317" s="534"/>
      <c r="BD317" s="534"/>
      <c r="BE317" s="534"/>
      <c r="BF317" s="534"/>
      <c r="BG317" s="534"/>
      <c r="BH317" s="534"/>
      <c r="BI317" s="534"/>
      <c r="BJ317" s="534"/>
      <c r="BK317" s="534"/>
      <c r="BL317" s="534"/>
      <c r="BM317" s="534"/>
      <c r="BN317" s="534"/>
      <c r="BO317" s="534"/>
      <c r="BP317" s="534"/>
      <c r="BQ317" s="535"/>
      <c r="BR317" s="265"/>
      <c r="BS317" s="22"/>
    </row>
    <row r="318" spans="1:71" ht="15.6" hidden="1" customHeight="1">
      <c r="A318" s="22"/>
      <c r="B318" s="22"/>
      <c r="C318" s="260"/>
      <c r="D318" s="278"/>
      <c r="E318" s="278"/>
      <c r="F318" s="278"/>
      <c r="G318" s="278"/>
      <c r="H318" s="278"/>
      <c r="I318" s="278"/>
      <c r="J318" s="278"/>
      <c r="K318" s="278"/>
      <c r="L318" s="278"/>
      <c r="M318" s="278"/>
      <c r="N318" s="278"/>
      <c r="O318" s="278"/>
      <c r="P318" s="278"/>
      <c r="Q318" s="278"/>
      <c r="R318" s="266"/>
      <c r="S318" s="266"/>
      <c r="T318" s="266"/>
      <c r="U318" s="266"/>
      <c r="V318" s="266"/>
      <c r="W318" s="266"/>
      <c r="X318" s="266"/>
      <c r="Y318" s="266"/>
      <c r="Z318" s="266"/>
      <c r="AA318" s="266"/>
      <c r="AB318" s="266"/>
      <c r="AC318" s="266"/>
      <c r="AD318" s="266"/>
      <c r="AE318" s="266"/>
      <c r="AF318" s="266"/>
      <c r="AG318" s="266"/>
      <c r="AH318" s="266"/>
      <c r="AI318" s="266"/>
      <c r="AJ318" s="266"/>
      <c r="AK318" s="277"/>
      <c r="AL318" s="277"/>
      <c r="AM318" s="536"/>
      <c r="AN318" s="537"/>
      <c r="AO318" s="537"/>
      <c r="AP318" s="537"/>
      <c r="AQ318" s="537"/>
      <c r="AR318" s="537"/>
      <c r="AS318" s="537"/>
      <c r="AT318" s="537"/>
      <c r="AU318" s="537"/>
      <c r="AV318" s="537"/>
      <c r="AW318" s="537"/>
      <c r="AX318" s="537"/>
      <c r="AY318" s="537"/>
      <c r="AZ318" s="537"/>
      <c r="BA318" s="537"/>
      <c r="BB318" s="537"/>
      <c r="BC318" s="537"/>
      <c r="BD318" s="537"/>
      <c r="BE318" s="537"/>
      <c r="BF318" s="537"/>
      <c r="BG318" s="537"/>
      <c r="BH318" s="537"/>
      <c r="BI318" s="537"/>
      <c r="BJ318" s="537"/>
      <c r="BK318" s="537"/>
      <c r="BL318" s="537"/>
      <c r="BM318" s="537"/>
      <c r="BN318" s="537"/>
      <c r="BO318" s="537"/>
      <c r="BP318" s="537"/>
      <c r="BQ318" s="538"/>
      <c r="BR318" s="265"/>
      <c r="BS318" s="22"/>
    </row>
    <row r="319" spans="1:71" ht="15.6" hidden="1" customHeight="1">
      <c r="A319" s="22"/>
      <c r="B319" s="22"/>
      <c r="C319" s="260"/>
      <c r="D319" s="278"/>
      <c r="E319" s="278"/>
      <c r="F319" s="278"/>
      <c r="G319" s="278"/>
      <c r="H319" s="278"/>
      <c r="I319" s="278"/>
      <c r="J319" s="278"/>
      <c r="K319" s="278"/>
      <c r="L319" s="278"/>
      <c r="M319" s="278"/>
      <c r="N319" s="266"/>
      <c r="O319" s="266"/>
      <c r="P319" s="266"/>
      <c r="Q319" s="266"/>
      <c r="R319" s="266"/>
      <c r="S319" s="266"/>
      <c r="T319" s="266"/>
      <c r="U319" s="266"/>
      <c r="V319" s="266"/>
      <c r="W319" s="266"/>
      <c r="X319" s="247"/>
      <c r="Y319" s="247"/>
      <c r="Z319" s="247"/>
      <c r="AA319" s="263"/>
      <c r="AB319" s="263"/>
      <c r="AC319" s="263"/>
      <c r="AD319" s="263"/>
      <c r="AE319" s="263"/>
      <c r="AF319" s="263"/>
      <c r="AG319" s="263"/>
      <c r="AH319" s="263"/>
      <c r="AI319" s="263"/>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65"/>
      <c r="BS319" s="22"/>
    </row>
    <row r="320" spans="1:71" ht="19.350000000000001" hidden="1" customHeight="1">
      <c r="C320" s="260"/>
      <c r="D320" s="278"/>
      <c r="E320" s="278"/>
      <c r="F320" s="278"/>
      <c r="G320" s="278"/>
      <c r="H320" s="278"/>
      <c r="I320" s="278"/>
      <c r="J320" s="278"/>
      <c r="K320" s="278"/>
      <c r="L320" s="278"/>
      <c r="M320" s="278"/>
      <c r="N320" s="266"/>
      <c r="O320" s="266"/>
      <c r="P320" s="266"/>
      <c r="Q320" s="266"/>
      <c r="R320" s="266"/>
      <c r="S320" s="266"/>
      <c r="T320" s="266"/>
      <c r="U320" s="270" t="s">
        <v>41</v>
      </c>
      <c r="V320" s="266"/>
      <c r="W320" s="266"/>
      <c r="X320" s="266"/>
      <c r="Y320" s="266"/>
      <c r="Z320" s="266"/>
      <c r="AA320" s="263"/>
      <c r="AB320" s="271"/>
      <c r="AC320" s="263"/>
      <c r="AD320" s="263"/>
      <c r="AE320" s="263"/>
      <c r="AF320" s="263"/>
      <c r="AG320" s="263"/>
      <c r="AH320" s="263"/>
      <c r="AI320" s="263"/>
      <c r="AJ320" s="263"/>
      <c r="AK320" s="263"/>
      <c r="AL320" s="263"/>
      <c r="AM320" s="270" t="s">
        <v>7</v>
      </c>
      <c r="AN320" s="263"/>
      <c r="AO320" s="263"/>
      <c r="AP320" s="263"/>
      <c r="AQ320" s="263"/>
      <c r="AR320" s="263"/>
      <c r="AS320" s="263"/>
      <c r="AT320" s="263"/>
      <c r="AU320" s="263"/>
      <c r="AV320" s="263"/>
      <c r="AW320" s="263"/>
      <c r="AX320" s="262"/>
      <c r="AY320" s="262"/>
      <c r="AZ320" s="262"/>
      <c r="BA320" s="262"/>
      <c r="BB320" s="262"/>
      <c r="BC320" s="262"/>
      <c r="BD320" s="262"/>
      <c r="BE320" s="262"/>
      <c r="BF320" s="262"/>
      <c r="BG320" s="262"/>
      <c r="BH320" s="262"/>
      <c r="BI320" s="262"/>
      <c r="BJ320" s="262"/>
      <c r="BK320" s="262"/>
      <c r="BL320" s="262"/>
      <c r="BM320" s="262"/>
      <c r="BN320" s="262"/>
      <c r="BO320" s="262"/>
      <c r="BP320" s="262"/>
      <c r="BQ320" s="247"/>
      <c r="BR320" s="265"/>
      <c r="BS320" s="22"/>
    </row>
    <row r="321" spans="1:71" ht="15.6" hidden="1" customHeight="1">
      <c r="C321" s="260"/>
      <c r="D321" s="606" t="s">
        <v>6</v>
      </c>
      <c r="E321" s="607"/>
      <c r="F321" s="607"/>
      <c r="G321" s="607"/>
      <c r="H321" s="607"/>
      <c r="I321" s="607"/>
      <c r="J321" s="607"/>
      <c r="K321" s="607"/>
      <c r="L321" s="607"/>
      <c r="M321" s="608"/>
      <c r="N321" s="521" t="str">
        <f>IF(回答表!AD54="●","●","")</f>
        <v/>
      </c>
      <c r="O321" s="522"/>
      <c r="P321" s="522"/>
      <c r="Q321" s="523"/>
      <c r="R321" s="266"/>
      <c r="S321" s="266"/>
      <c r="T321" s="266"/>
      <c r="U321" s="530" t="str">
        <f>IF(回答表!AD54="●",回答表!B561,"")</f>
        <v/>
      </c>
      <c r="V321" s="531"/>
      <c r="W321" s="531"/>
      <c r="X321" s="531"/>
      <c r="Y321" s="531"/>
      <c r="Z321" s="531"/>
      <c r="AA321" s="531"/>
      <c r="AB321" s="531"/>
      <c r="AC321" s="531"/>
      <c r="AD321" s="531"/>
      <c r="AE321" s="531"/>
      <c r="AF321" s="531"/>
      <c r="AG321" s="531"/>
      <c r="AH321" s="531"/>
      <c r="AI321" s="531"/>
      <c r="AJ321" s="532"/>
      <c r="AK321" s="291"/>
      <c r="AL321" s="291"/>
      <c r="AM321" s="530" t="str">
        <f>IF(回答表!AD54="●",回答表!B567,"")</f>
        <v/>
      </c>
      <c r="AN321" s="531"/>
      <c r="AO321" s="531"/>
      <c r="AP321" s="531"/>
      <c r="AQ321" s="531"/>
      <c r="AR321" s="531"/>
      <c r="AS321" s="531"/>
      <c r="AT321" s="531"/>
      <c r="AU321" s="531"/>
      <c r="AV321" s="531"/>
      <c r="AW321" s="531"/>
      <c r="AX321" s="531"/>
      <c r="AY321" s="531"/>
      <c r="AZ321" s="531"/>
      <c r="BA321" s="531"/>
      <c r="BB321" s="531"/>
      <c r="BC321" s="531"/>
      <c r="BD321" s="531"/>
      <c r="BE321" s="531"/>
      <c r="BF321" s="531"/>
      <c r="BG321" s="531"/>
      <c r="BH321" s="531"/>
      <c r="BI321" s="531"/>
      <c r="BJ321" s="531"/>
      <c r="BK321" s="531"/>
      <c r="BL321" s="531"/>
      <c r="BM321" s="531"/>
      <c r="BN321" s="531"/>
      <c r="BO321" s="531"/>
      <c r="BP321" s="531"/>
      <c r="BQ321" s="532"/>
      <c r="BR321" s="265"/>
      <c r="BS321" s="22"/>
    </row>
    <row r="322" spans="1:71" ht="15.6" hidden="1" customHeight="1">
      <c r="C322" s="260"/>
      <c r="D322" s="609"/>
      <c r="E322" s="610"/>
      <c r="F322" s="610"/>
      <c r="G322" s="610"/>
      <c r="H322" s="610"/>
      <c r="I322" s="610"/>
      <c r="J322" s="610"/>
      <c r="K322" s="610"/>
      <c r="L322" s="610"/>
      <c r="M322" s="611"/>
      <c r="N322" s="524"/>
      <c r="O322" s="525"/>
      <c r="P322" s="525"/>
      <c r="Q322" s="526"/>
      <c r="R322" s="266"/>
      <c r="S322" s="266"/>
      <c r="T322" s="266"/>
      <c r="U322" s="533"/>
      <c r="V322" s="534"/>
      <c r="W322" s="534"/>
      <c r="X322" s="534"/>
      <c r="Y322" s="534"/>
      <c r="Z322" s="534"/>
      <c r="AA322" s="534"/>
      <c r="AB322" s="534"/>
      <c r="AC322" s="534"/>
      <c r="AD322" s="534"/>
      <c r="AE322" s="534"/>
      <c r="AF322" s="534"/>
      <c r="AG322" s="534"/>
      <c r="AH322" s="534"/>
      <c r="AI322" s="534"/>
      <c r="AJ322" s="535"/>
      <c r="AK322" s="291"/>
      <c r="AL322" s="291"/>
      <c r="AM322" s="533"/>
      <c r="AN322" s="534"/>
      <c r="AO322" s="534"/>
      <c r="AP322" s="534"/>
      <c r="AQ322" s="534"/>
      <c r="AR322" s="534"/>
      <c r="AS322" s="534"/>
      <c r="AT322" s="534"/>
      <c r="AU322" s="534"/>
      <c r="AV322" s="534"/>
      <c r="AW322" s="534"/>
      <c r="AX322" s="534"/>
      <c r="AY322" s="534"/>
      <c r="AZ322" s="534"/>
      <c r="BA322" s="534"/>
      <c r="BB322" s="534"/>
      <c r="BC322" s="534"/>
      <c r="BD322" s="534"/>
      <c r="BE322" s="534"/>
      <c r="BF322" s="534"/>
      <c r="BG322" s="534"/>
      <c r="BH322" s="534"/>
      <c r="BI322" s="534"/>
      <c r="BJ322" s="534"/>
      <c r="BK322" s="534"/>
      <c r="BL322" s="534"/>
      <c r="BM322" s="534"/>
      <c r="BN322" s="534"/>
      <c r="BO322" s="534"/>
      <c r="BP322" s="534"/>
      <c r="BQ322" s="535"/>
      <c r="BR322" s="265"/>
      <c r="BS322" s="22"/>
    </row>
    <row r="323" spans="1:71" ht="15.6" hidden="1" customHeight="1">
      <c r="C323" s="260"/>
      <c r="D323" s="609"/>
      <c r="E323" s="610"/>
      <c r="F323" s="610"/>
      <c r="G323" s="610"/>
      <c r="H323" s="610"/>
      <c r="I323" s="610"/>
      <c r="J323" s="610"/>
      <c r="K323" s="610"/>
      <c r="L323" s="610"/>
      <c r="M323" s="611"/>
      <c r="N323" s="524"/>
      <c r="O323" s="525"/>
      <c r="P323" s="525"/>
      <c r="Q323" s="526"/>
      <c r="R323" s="266"/>
      <c r="S323" s="266"/>
      <c r="T323" s="266"/>
      <c r="U323" s="533"/>
      <c r="V323" s="534"/>
      <c r="W323" s="534"/>
      <c r="X323" s="534"/>
      <c r="Y323" s="534"/>
      <c r="Z323" s="534"/>
      <c r="AA323" s="534"/>
      <c r="AB323" s="534"/>
      <c r="AC323" s="534"/>
      <c r="AD323" s="534"/>
      <c r="AE323" s="534"/>
      <c r="AF323" s="534"/>
      <c r="AG323" s="534"/>
      <c r="AH323" s="534"/>
      <c r="AI323" s="534"/>
      <c r="AJ323" s="535"/>
      <c r="AK323" s="291"/>
      <c r="AL323" s="291"/>
      <c r="AM323" s="533"/>
      <c r="AN323" s="534"/>
      <c r="AO323" s="534"/>
      <c r="AP323" s="534"/>
      <c r="AQ323" s="534"/>
      <c r="AR323" s="534"/>
      <c r="AS323" s="534"/>
      <c r="AT323" s="534"/>
      <c r="AU323" s="534"/>
      <c r="AV323" s="534"/>
      <c r="AW323" s="534"/>
      <c r="AX323" s="534"/>
      <c r="AY323" s="534"/>
      <c r="AZ323" s="534"/>
      <c r="BA323" s="534"/>
      <c r="BB323" s="534"/>
      <c r="BC323" s="534"/>
      <c r="BD323" s="534"/>
      <c r="BE323" s="534"/>
      <c r="BF323" s="534"/>
      <c r="BG323" s="534"/>
      <c r="BH323" s="534"/>
      <c r="BI323" s="534"/>
      <c r="BJ323" s="534"/>
      <c r="BK323" s="534"/>
      <c r="BL323" s="534"/>
      <c r="BM323" s="534"/>
      <c r="BN323" s="534"/>
      <c r="BO323" s="534"/>
      <c r="BP323" s="534"/>
      <c r="BQ323" s="535"/>
      <c r="BR323" s="265"/>
      <c r="BS323" s="22"/>
    </row>
    <row r="324" spans="1:71" ht="15.6" hidden="1" customHeight="1">
      <c r="C324" s="260"/>
      <c r="D324" s="612"/>
      <c r="E324" s="613"/>
      <c r="F324" s="613"/>
      <c r="G324" s="613"/>
      <c r="H324" s="613"/>
      <c r="I324" s="613"/>
      <c r="J324" s="613"/>
      <c r="K324" s="613"/>
      <c r="L324" s="613"/>
      <c r="M324" s="614"/>
      <c r="N324" s="527"/>
      <c r="O324" s="528"/>
      <c r="P324" s="528"/>
      <c r="Q324" s="529"/>
      <c r="R324" s="266"/>
      <c r="S324" s="266"/>
      <c r="T324" s="266"/>
      <c r="U324" s="536"/>
      <c r="V324" s="537"/>
      <c r="W324" s="537"/>
      <c r="X324" s="537"/>
      <c r="Y324" s="537"/>
      <c r="Z324" s="537"/>
      <c r="AA324" s="537"/>
      <c r="AB324" s="537"/>
      <c r="AC324" s="537"/>
      <c r="AD324" s="537"/>
      <c r="AE324" s="537"/>
      <c r="AF324" s="537"/>
      <c r="AG324" s="537"/>
      <c r="AH324" s="537"/>
      <c r="AI324" s="537"/>
      <c r="AJ324" s="538"/>
      <c r="AK324" s="291"/>
      <c r="AL324" s="291"/>
      <c r="AM324" s="536"/>
      <c r="AN324" s="537"/>
      <c r="AO324" s="537"/>
      <c r="AP324" s="537"/>
      <c r="AQ324" s="537"/>
      <c r="AR324" s="537"/>
      <c r="AS324" s="537"/>
      <c r="AT324" s="537"/>
      <c r="AU324" s="537"/>
      <c r="AV324" s="537"/>
      <c r="AW324" s="537"/>
      <c r="AX324" s="537"/>
      <c r="AY324" s="537"/>
      <c r="AZ324" s="537"/>
      <c r="BA324" s="537"/>
      <c r="BB324" s="537"/>
      <c r="BC324" s="537"/>
      <c r="BD324" s="537"/>
      <c r="BE324" s="537"/>
      <c r="BF324" s="537"/>
      <c r="BG324" s="537"/>
      <c r="BH324" s="537"/>
      <c r="BI324" s="537"/>
      <c r="BJ324" s="537"/>
      <c r="BK324" s="537"/>
      <c r="BL324" s="537"/>
      <c r="BM324" s="537"/>
      <c r="BN324" s="537"/>
      <c r="BO324" s="537"/>
      <c r="BP324" s="537"/>
      <c r="BQ324" s="538"/>
      <c r="BR324" s="265"/>
      <c r="BS324" s="22"/>
    </row>
    <row r="325" spans="1:71" ht="15.6" hidden="1" customHeight="1">
      <c r="C325" s="284"/>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c r="AB325" s="285"/>
      <c r="AC325" s="285"/>
      <c r="AD325" s="285"/>
      <c r="AE325" s="285"/>
      <c r="AF325" s="285"/>
      <c r="AG325" s="285"/>
      <c r="AH325" s="285"/>
      <c r="AI325" s="285"/>
      <c r="AJ325" s="285"/>
      <c r="AK325" s="285"/>
      <c r="AL325" s="285"/>
      <c r="AM325" s="285"/>
      <c r="AN325" s="285"/>
      <c r="AO325" s="285"/>
      <c r="AP325" s="285"/>
      <c r="AQ325" s="285"/>
      <c r="AR325" s="285"/>
      <c r="AS325" s="285"/>
      <c r="AT325" s="285"/>
      <c r="AU325" s="285"/>
      <c r="AV325" s="285"/>
      <c r="AW325" s="285"/>
      <c r="AX325" s="285"/>
      <c r="AY325" s="285"/>
      <c r="AZ325" s="285"/>
      <c r="BA325" s="285"/>
      <c r="BB325" s="285"/>
      <c r="BC325" s="285"/>
      <c r="BD325" s="285"/>
      <c r="BE325" s="285"/>
      <c r="BF325" s="285"/>
      <c r="BG325" s="285"/>
      <c r="BH325" s="285"/>
      <c r="BI325" s="285"/>
      <c r="BJ325" s="285"/>
      <c r="BK325" s="285"/>
      <c r="BL325" s="285"/>
      <c r="BM325" s="285"/>
      <c r="BN325" s="285"/>
      <c r="BO325" s="285"/>
      <c r="BP325" s="285"/>
      <c r="BQ325" s="285"/>
      <c r="BR325" s="286"/>
      <c r="BS325" s="22"/>
    </row>
    <row r="326" spans="1:71" ht="15.6" hidden="1"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row>
    <row r="327" spans="1:71" ht="15.6" hidden="1" customHeight="1">
      <c r="C327" s="254"/>
      <c r="D327" s="255"/>
      <c r="E327" s="255"/>
      <c r="F327" s="255"/>
      <c r="G327" s="255"/>
      <c r="H327" s="255"/>
      <c r="I327" s="255"/>
      <c r="J327" s="255"/>
      <c r="K327" s="255"/>
      <c r="L327" s="255"/>
      <c r="M327" s="255"/>
      <c r="N327" s="255"/>
      <c r="O327" s="255"/>
      <c r="P327" s="255"/>
      <c r="Q327" s="255"/>
      <c r="R327" s="255"/>
      <c r="S327" s="255"/>
      <c r="T327" s="255"/>
      <c r="U327" s="255"/>
      <c r="V327" s="255"/>
      <c r="W327" s="255"/>
      <c r="X327" s="255"/>
      <c r="Y327" s="255"/>
      <c r="Z327" s="255"/>
      <c r="AA327" s="255"/>
      <c r="AB327" s="255"/>
      <c r="AC327" s="255"/>
      <c r="AD327" s="255"/>
      <c r="AE327" s="255"/>
      <c r="AF327" s="255"/>
      <c r="AG327" s="255"/>
      <c r="AH327" s="255"/>
      <c r="AI327" s="255"/>
      <c r="AJ327" s="255"/>
      <c r="AK327" s="255"/>
      <c r="AL327" s="255"/>
      <c r="AM327" s="255"/>
      <c r="AN327" s="255"/>
      <c r="AO327" s="255"/>
      <c r="AP327" s="255"/>
      <c r="AQ327" s="255"/>
      <c r="AR327" s="563"/>
      <c r="AS327" s="563"/>
      <c r="AT327" s="563"/>
      <c r="AU327" s="563"/>
      <c r="AV327" s="563"/>
      <c r="AW327" s="563"/>
      <c r="AX327" s="563"/>
      <c r="AY327" s="563"/>
      <c r="AZ327" s="563"/>
      <c r="BA327" s="563"/>
      <c r="BB327" s="563"/>
      <c r="BC327" s="256"/>
      <c r="BD327" s="257"/>
      <c r="BE327" s="257"/>
      <c r="BF327" s="257"/>
      <c r="BG327" s="257"/>
      <c r="BH327" s="257"/>
      <c r="BI327" s="257"/>
      <c r="BJ327" s="257"/>
      <c r="BK327" s="257"/>
      <c r="BL327" s="257"/>
      <c r="BM327" s="257"/>
      <c r="BN327" s="257"/>
      <c r="BO327" s="257"/>
      <c r="BP327" s="257"/>
      <c r="BQ327" s="257"/>
      <c r="BR327" s="258"/>
    </row>
    <row r="328" spans="1:71" ht="15.6" hidden="1" customHeight="1">
      <c r="C328" s="260"/>
      <c r="D328" s="266"/>
      <c r="E328" s="266"/>
      <c r="F328" s="266"/>
      <c r="G328" s="266"/>
      <c r="H328" s="266"/>
      <c r="I328" s="266"/>
      <c r="J328" s="266"/>
      <c r="K328" s="266"/>
      <c r="L328" s="266"/>
      <c r="M328" s="266"/>
      <c r="N328" s="266"/>
      <c r="O328" s="266"/>
      <c r="P328" s="266"/>
      <c r="Q328" s="266"/>
      <c r="R328" s="266"/>
      <c r="S328" s="266"/>
      <c r="T328" s="266"/>
      <c r="U328" s="266"/>
      <c r="V328" s="266"/>
      <c r="W328" s="266"/>
      <c r="X328" s="247"/>
      <c r="Y328" s="247"/>
      <c r="Z328" s="247"/>
      <c r="AA328" s="262"/>
      <c r="AB328" s="267"/>
      <c r="AC328" s="267"/>
      <c r="AD328" s="267"/>
      <c r="AE328" s="267"/>
      <c r="AF328" s="267"/>
      <c r="AG328" s="267"/>
      <c r="AH328" s="267"/>
      <c r="AI328" s="267"/>
      <c r="AJ328" s="267"/>
      <c r="AK328" s="267"/>
      <c r="AL328" s="267"/>
      <c r="AM328" s="267"/>
      <c r="AN328" s="264"/>
      <c r="AO328" s="267"/>
      <c r="AP328" s="268"/>
      <c r="AQ328" s="268"/>
      <c r="AR328" s="707"/>
      <c r="AS328" s="707"/>
      <c r="AT328" s="707"/>
      <c r="AU328" s="707"/>
      <c r="AV328" s="707"/>
      <c r="AW328" s="707"/>
      <c r="AX328" s="707"/>
      <c r="AY328" s="707"/>
      <c r="AZ328" s="707"/>
      <c r="BA328" s="707"/>
      <c r="BB328" s="707"/>
      <c r="BC328" s="261"/>
      <c r="BD328" s="262"/>
      <c r="BE328" s="262"/>
      <c r="BF328" s="262"/>
      <c r="BG328" s="262"/>
      <c r="BH328" s="262"/>
      <c r="BI328" s="262"/>
      <c r="BJ328" s="262"/>
      <c r="BK328" s="262"/>
      <c r="BL328" s="262"/>
      <c r="BM328" s="262"/>
      <c r="BN328" s="263"/>
      <c r="BO328" s="263"/>
      <c r="BP328" s="263"/>
      <c r="BQ328" s="264"/>
      <c r="BR328" s="265"/>
    </row>
    <row r="329" spans="1:71" ht="15.6" hidden="1" customHeight="1">
      <c r="C329" s="260"/>
      <c r="D329" s="503" t="s">
        <v>20</v>
      </c>
      <c r="E329" s="504"/>
      <c r="F329" s="504"/>
      <c r="G329" s="504"/>
      <c r="H329" s="504"/>
      <c r="I329" s="504"/>
      <c r="J329" s="504"/>
      <c r="K329" s="504"/>
      <c r="L329" s="504"/>
      <c r="M329" s="504"/>
      <c r="N329" s="504"/>
      <c r="O329" s="504"/>
      <c r="P329" s="504"/>
      <c r="Q329" s="505"/>
      <c r="R329" s="606" t="s">
        <v>46</v>
      </c>
      <c r="S329" s="607"/>
      <c r="T329" s="607"/>
      <c r="U329" s="607"/>
      <c r="V329" s="607"/>
      <c r="W329" s="607"/>
      <c r="X329" s="607"/>
      <c r="Y329" s="607"/>
      <c r="Z329" s="607"/>
      <c r="AA329" s="607"/>
      <c r="AB329" s="607"/>
      <c r="AC329" s="607"/>
      <c r="AD329" s="607"/>
      <c r="AE329" s="607"/>
      <c r="AF329" s="607"/>
      <c r="AG329" s="607"/>
      <c r="AH329" s="607"/>
      <c r="AI329" s="607"/>
      <c r="AJ329" s="607"/>
      <c r="AK329" s="607"/>
      <c r="AL329" s="607"/>
      <c r="AM329" s="607"/>
      <c r="AN329" s="607"/>
      <c r="AO329" s="607"/>
      <c r="AP329" s="607"/>
      <c r="AQ329" s="607"/>
      <c r="AR329" s="607"/>
      <c r="AS329" s="607"/>
      <c r="AT329" s="607"/>
      <c r="AU329" s="607"/>
      <c r="AV329" s="607"/>
      <c r="AW329" s="607"/>
      <c r="AX329" s="607"/>
      <c r="AY329" s="607"/>
      <c r="AZ329" s="607"/>
      <c r="BA329" s="607"/>
      <c r="BB329" s="608"/>
      <c r="BC329" s="261"/>
      <c r="BD329" s="262"/>
      <c r="BE329" s="262"/>
      <c r="BF329" s="262"/>
      <c r="BG329" s="262"/>
      <c r="BH329" s="262"/>
      <c r="BI329" s="262"/>
      <c r="BJ329" s="262"/>
      <c r="BK329" s="262"/>
      <c r="BL329" s="262"/>
      <c r="BM329" s="262"/>
      <c r="BN329" s="263"/>
      <c r="BO329" s="263"/>
      <c r="BP329" s="263"/>
      <c r="BQ329" s="264"/>
      <c r="BR329" s="265"/>
    </row>
    <row r="330" spans="1:71" ht="15.6" hidden="1" customHeight="1">
      <c r="A330" s="22"/>
      <c r="B330" s="22"/>
      <c r="C330" s="260"/>
      <c r="D330" s="506"/>
      <c r="E330" s="507"/>
      <c r="F330" s="507"/>
      <c r="G330" s="507"/>
      <c r="H330" s="507"/>
      <c r="I330" s="507"/>
      <c r="J330" s="507"/>
      <c r="K330" s="507"/>
      <c r="L330" s="507"/>
      <c r="M330" s="507"/>
      <c r="N330" s="507"/>
      <c r="O330" s="507"/>
      <c r="P330" s="507"/>
      <c r="Q330" s="508"/>
      <c r="R330" s="612"/>
      <c r="S330" s="613"/>
      <c r="T330" s="613"/>
      <c r="U330" s="613"/>
      <c r="V330" s="613"/>
      <c r="W330" s="613"/>
      <c r="X330" s="613"/>
      <c r="Y330" s="613"/>
      <c r="Z330" s="613"/>
      <c r="AA330" s="613"/>
      <c r="AB330" s="613"/>
      <c r="AC330" s="613"/>
      <c r="AD330" s="613"/>
      <c r="AE330" s="613"/>
      <c r="AF330" s="613"/>
      <c r="AG330" s="613"/>
      <c r="AH330" s="613"/>
      <c r="AI330" s="613"/>
      <c r="AJ330" s="613"/>
      <c r="AK330" s="613"/>
      <c r="AL330" s="613"/>
      <c r="AM330" s="613"/>
      <c r="AN330" s="613"/>
      <c r="AO330" s="613"/>
      <c r="AP330" s="613"/>
      <c r="AQ330" s="613"/>
      <c r="AR330" s="613"/>
      <c r="AS330" s="613"/>
      <c r="AT330" s="613"/>
      <c r="AU330" s="613"/>
      <c r="AV330" s="613"/>
      <c r="AW330" s="613"/>
      <c r="AX330" s="613"/>
      <c r="AY330" s="613"/>
      <c r="AZ330" s="613"/>
      <c r="BA330" s="613"/>
      <c r="BB330" s="614"/>
      <c r="BC330" s="261"/>
      <c r="BD330" s="262"/>
      <c r="BE330" s="262"/>
      <c r="BF330" s="262"/>
      <c r="BG330" s="262"/>
      <c r="BH330" s="262"/>
      <c r="BI330" s="262"/>
      <c r="BJ330" s="262"/>
      <c r="BK330" s="262"/>
      <c r="BL330" s="262"/>
      <c r="BM330" s="262"/>
      <c r="BN330" s="263"/>
      <c r="BO330" s="263"/>
      <c r="BP330" s="263"/>
      <c r="BQ330" s="264"/>
      <c r="BR330" s="265"/>
      <c r="BS330" s="22"/>
    </row>
    <row r="331" spans="1:71" ht="15.6" hidden="1" customHeight="1">
      <c r="A331" s="22"/>
      <c r="B331" s="22"/>
      <c r="C331" s="260"/>
      <c r="D331" s="266"/>
      <c r="E331" s="266"/>
      <c r="F331" s="266"/>
      <c r="G331" s="266"/>
      <c r="H331" s="266"/>
      <c r="I331" s="266"/>
      <c r="J331" s="266"/>
      <c r="K331" s="266"/>
      <c r="L331" s="266"/>
      <c r="M331" s="266"/>
      <c r="N331" s="266"/>
      <c r="O331" s="266"/>
      <c r="P331" s="266"/>
      <c r="Q331" s="266"/>
      <c r="R331" s="266"/>
      <c r="S331" s="266"/>
      <c r="T331" s="266"/>
      <c r="U331" s="266"/>
      <c r="V331" s="266"/>
      <c r="W331" s="266"/>
      <c r="X331" s="247"/>
      <c r="Y331" s="247"/>
      <c r="Z331" s="247"/>
      <c r="AA331" s="262"/>
      <c r="AB331" s="267"/>
      <c r="AC331" s="267"/>
      <c r="AD331" s="267"/>
      <c r="AE331" s="267"/>
      <c r="AF331" s="267"/>
      <c r="AG331" s="267"/>
      <c r="AH331" s="267"/>
      <c r="AI331" s="267"/>
      <c r="AJ331" s="267"/>
      <c r="AK331" s="267"/>
      <c r="AL331" s="267"/>
      <c r="AM331" s="267"/>
      <c r="AN331" s="264"/>
      <c r="AO331" s="267"/>
      <c r="AP331" s="268"/>
      <c r="AQ331" s="268"/>
      <c r="AR331" s="269"/>
      <c r="AS331" s="269"/>
      <c r="AT331" s="269"/>
      <c r="AU331" s="269"/>
      <c r="AV331" s="269"/>
      <c r="AW331" s="269"/>
      <c r="AX331" s="269"/>
      <c r="AY331" s="269"/>
      <c r="AZ331" s="269"/>
      <c r="BA331" s="269"/>
      <c r="BB331" s="269"/>
      <c r="BC331" s="261"/>
      <c r="BD331" s="262"/>
      <c r="BE331" s="262"/>
      <c r="BF331" s="262"/>
      <c r="BG331" s="262"/>
      <c r="BH331" s="262"/>
      <c r="BI331" s="262"/>
      <c r="BJ331" s="262"/>
      <c r="BK331" s="262"/>
      <c r="BL331" s="262"/>
      <c r="BM331" s="262"/>
      <c r="BN331" s="263"/>
      <c r="BO331" s="263"/>
      <c r="BP331" s="263"/>
      <c r="BQ331" s="264"/>
      <c r="BR331" s="265"/>
      <c r="BS331" s="22"/>
    </row>
    <row r="332" spans="1:71" ht="18.75" hidden="1">
      <c r="A332" s="22"/>
      <c r="B332" s="22"/>
      <c r="C332" s="260"/>
      <c r="D332" s="266"/>
      <c r="E332" s="266"/>
      <c r="F332" s="266"/>
      <c r="G332" s="266"/>
      <c r="H332" s="266"/>
      <c r="I332" s="266"/>
      <c r="J332" s="266"/>
      <c r="K332" s="266"/>
      <c r="L332" s="266"/>
      <c r="M332" s="266"/>
      <c r="N332" s="266"/>
      <c r="O332" s="266"/>
      <c r="P332" s="266"/>
      <c r="Q332" s="266"/>
      <c r="R332" s="266"/>
      <c r="S332" s="266"/>
      <c r="T332" s="266"/>
      <c r="U332" s="270" t="s">
        <v>41</v>
      </c>
      <c r="V332" s="266"/>
      <c r="W332" s="266"/>
      <c r="X332" s="266"/>
      <c r="Y332" s="266"/>
      <c r="Z332" s="266"/>
      <c r="AA332" s="263"/>
      <c r="AB332" s="271"/>
      <c r="AC332" s="271"/>
      <c r="AD332" s="271"/>
      <c r="AE332" s="271"/>
      <c r="AF332" s="271"/>
      <c r="AG332" s="271"/>
      <c r="AH332" s="271"/>
      <c r="AI332" s="271"/>
      <c r="AJ332" s="271"/>
      <c r="AK332" s="271"/>
      <c r="AL332" s="271"/>
      <c r="AM332" s="270" t="s">
        <v>8</v>
      </c>
      <c r="AN332" s="272"/>
      <c r="AO332" s="271"/>
      <c r="AP332" s="273"/>
      <c r="AQ332" s="273"/>
      <c r="AR332" s="274"/>
      <c r="AS332" s="274"/>
      <c r="AT332" s="274"/>
      <c r="AU332" s="274"/>
      <c r="AV332" s="274"/>
      <c r="AW332" s="274"/>
      <c r="AX332" s="274"/>
      <c r="AY332" s="274"/>
      <c r="AZ332" s="274"/>
      <c r="BA332" s="274"/>
      <c r="BB332" s="274"/>
      <c r="BC332" s="275"/>
      <c r="BD332" s="263"/>
      <c r="BE332" s="263"/>
      <c r="BF332" s="292" t="s">
        <v>6322</v>
      </c>
      <c r="BG332" s="287"/>
      <c r="BH332" s="287"/>
      <c r="BI332" s="287"/>
      <c r="BJ332" s="287"/>
      <c r="BK332" s="287"/>
      <c r="BL332" s="287"/>
      <c r="BM332" s="263"/>
      <c r="BN332" s="263"/>
      <c r="BO332" s="263"/>
      <c r="BP332" s="263"/>
      <c r="BQ332" s="272"/>
      <c r="BR332" s="265"/>
      <c r="BS332" s="22"/>
    </row>
    <row r="333" spans="1:71" ht="15.6" hidden="1" customHeight="1">
      <c r="A333" s="22"/>
      <c r="B333" s="22"/>
      <c r="C333" s="260"/>
      <c r="D333" s="606" t="s">
        <v>23</v>
      </c>
      <c r="E333" s="607"/>
      <c r="F333" s="607"/>
      <c r="G333" s="607"/>
      <c r="H333" s="607"/>
      <c r="I333" s="607"/>
      <c r="J333" s="607"/>
      <c r="K333" s="607"/>
      <c r="L333" s="607"/>
      <c r="M333" s="608"/>
      <c r="N333" s="521" t="str">
        <f>IF(回答表!X55="●","●","")</f>
        <v/>
      </c>
      <c r="O333" s="522"/>
      <c r="P333" s="522"/>
      <c r="Q333" s="523"/>
      <c r="R333" s="266"/>
      <c r="S333" s="266"/>
      <c r="T333" s="266"/>
      <c r="U333" s="530" t="str">
        <f>IF(回答表!X55="●",回答表!B578,IF(回答表!AA55="●",回答表!B605,""))</f>
        <v/>
      </c>
      <c r="V333" s="531"/>
      <c r="W333" s="531"/>
      <c r="X333" s="531"/>
      <c r="Y333" s="531"/>
      <c r="Z333" s="531"/>
      <c r="AA333" s="531"/>
      <c r="AB333" s="531"/>
      <c r="AC333" s="531"/>
      <c r="AD333" s="531"/>
      <c r="AE333" s="531"/>
      <c r="AF333" s="531"/>
      <c r="AG333" s="531"/>
      <c r="AH333" s="531"/>
      <c r="AI333" s="531"/>
      <c r="AJ333" s="532"/>
      <c r="AK333" s="277"/>
      <c r="AL333" s="277"/>
      <c r="AM333" s="689" t="s">
        <v>10</v>
      </c>
      <c r="AN333" s="689"/>
      <c r="AO333" s="689"/>
      <c r="AP333" s="689"/>
      <c r="AQ333" s="698" t="str">
        <f>IF(回答表!X55="●",回答表!BC585,IF(回答表!AA55="●",回答表!BC612,""))</f>
        <v/>
      </c>
      <c r="AR333" s="698"/>
      <c r="AS333" s="698"/>
      <c r="AT333" s="698"/>
      <c r="AU333" s="699" t="s">
        <v>13</v>
      </c>
      <c r="AV333" s="700"/>
      <c r="AW333" s="700"/>
      <c r="AX333" s="701"/>
      <c r="AY333" s="698" t="str">
        <f>IF(回答表!X55="●",回答表!BC591,IF(回答表!AA55="●",回答表!BC617,""))</f>
        <v/>
      </c>
      <c r="AZ333" s="698"/>
      <c r="BA333" s="698"/>
      <c r="BB333" s="698"/>
      <c r="BC333" s="267"/>
      <c r="BD333" s="262"/>
      <c r="BE333" s="262"/>
      <c r="BF333" s="516" t="str">
        <f>IF(回答表!X55="●",回答表!S584,IF(回答表!AA55="●",回答表!S611,""))</f>
        <v/>
      </c>
      <c r="BG333" s="517"/>
      <c r="BH333" s="517"/>
      <c r="BI333" s="517"/>
      <c r="BJ333" s="516"/>
      <c r="BK333" s="517"/>
      <c r="BL333" s="517"/>
      <c r="BM333" s="517"/>
      <c r="BN333" s="516"/>
      <c r="BO333" s="517"/>
      <c r="BP333" s="517"/>
      <c r="BQ333" s="518"/>
      <c r="BR333" s="265"/>
      <c r="BS333" s="22"/>
    </row>
    <row r="334" spans="1:71" ht="15.6" hidden="1" customHeight="1">
      <c r="A334" s="22"/>
      <c r="B334" s="22"/>
      <c r="C334" s="260"/>
      <c r="D334" s="609"/>
      <c r="E334" s="610"/>
      <c r="F334" s="610"/>
      <c r="G334" s="610"/>
      <c r="H334" s="610"/>
      <c r="I334" s="610"/>
      <c r="J334" s="610"/>
      <c r="K334" s="610"/>
      <c r="L334" s="610"/>
      <c r="M334" s="611"/>
      <c r="N334" s="524"/>
      <c r="O334" s="525"/>
      <c r="P334" s="525"/>
      <c r="Q334" s="526"/>
      <c r="R334" s="266"/>
      <c r="S334" s="266"/>
      <c r="T334" s="266"/>
      <c r="U334" s="533"/>
      <c r="V334" s="534"/>
      <c r="W334" s="534"/>
      <c r="X334" s="534"/>
      <c r="Y334" s="534"/>
      <c r="Z334" s="534"/>
      <c r="AA334" s="534"/>
      <c r="AB334" s="534"/>
      <c r="AC334" s="534"/>
      <c r="AD334" s="534"/>
      <c r="AE334" s="534"/>
      <c r="AF334" s="534"/>
      <c r="AG334" s="534"/>
      <c r="AH334" s="534"/>
      <c r="AI334" s="534"/>
      <c r="AJ334" s="535"/>
      <c r="AK334" s="277"/>
      <c r="AL334" s="277"/>
      <c r="AM334" s="689"/>
      <c r="AN334" s="689"/>
      <c r="AO334" s="689"/>
      <c r="AP334" s="689"/>
      <c r="AQ334" s="698"/>
      <c r="AR334" s="698"/>
      <c r="AS334" s="698"/>
      <c r="AT334" s="698"/>
      <c r="AU334" s="702"/>
      <c r="AV334" s="485"/>
      <c r="AW334" s="485"/>
      <c r="AX334" s="703"/>
      <c r="AY334" s="698"/>
      <c r="AZ334" s="698"/>
      <c r="BA334" s="698"/>
      <c r="BB334" s="698"/>
      <c r="BC334" s="267"/>
      <c r="BD334" s="262"/>
      <c r="BE334" s="262"/>
      <c r="BF334" s="509"/>
      <c r="BG334" s="510"/>
      <c r="BH334" s="510"/>
      <c r="BI334" s="510"/>
      <c r="BJ334" s="509"/>
      <c r="BK334" s="510"/>
      <c r="BL334" s="510"/>
      <c r="BM334" s="510"/>
      <c r="BN334" s="509"/>
      <c r="BO334" s="510"/>
      <c r="BP334" s="510"/>
      <c r="BQ334" s="511"/>
      <c r="BR334" s="265"/>
      <c r="BS334" s="22"/>
    </row>
    <row r="335" spans="1:71" ht="15.6" hidden="1" customHeight="1">
      <c r="A335" s="22"/>
      <c r="B335" s="22"/>
      <c r="C335" s="260"/>
      <c r="D335" s="609"/>
      <c r="E335" s="610"/>
      <c r="F335" s="610"/>
      <c r="G335" s="610"/>
      <c r="H335" s="610"/>
      <c r="I335" s="610"/>
      <c r="J335" s="610"/>
      <c r="K335" s="610"/>
      <c r="L335" s="610"/>
      <c r="M335" s="611"/>
      <c r="N335" s="524"/>
      <c r="O335" s="525"/>
      <c r="P335" s="525"/>
      <c r="Q335" s="526"/>
      <c r="R335" s="266"/>
      <c r="S335" s="266"/>
      <c r="T335" s="266"/>
      <c r="U335" s="533"/>
      <c r="V335" s="534"/>
      <c r="W335" s="534"/>
      <c r="X335" s="534"/>
      <c r="Y335" s="534"/>
      <c r="Z335" s="534"/>
      <c r="AA335" s="534"/>
      <c r="AB335" s="534"/>
      <c r="AC335" s="534"/>
      <c r="AD335" s="534"/>
      <c r="AE335" s="534"/>
      <c r="AF335" s="534"/>
      <c r="AG335" s="534"/>
      <c r="AH335" s="534"/>
      <c r="AI335" s="534"/>
      <c r="AJ335" s="535"/>
      <c r="AK335" s="277"/>
      <c r="AL335" s="277"/>
      <c r="AM335" s="689" t="s">
        <v>11</v>
      </c>
      <c r="AN335" s="689"/>
      <c r="AO335" s="689"/>
      <c r="AP335" s="689"/>
      <c r="AQ335" s="698" t="str">
        <f>IF(回答表!X55="●",回答表!BC586,IF(回答表!AA55="●",回答表!BC613,""))</f>
        <v/>
      </c>
      <c r="AR335" s="698"/>
      <c r="AS335" s="698"/>
      <c r="AT335" s="698"/>
      <c r="AU335" s="702"/>
      <c r="AV335" s="485"/>
      <c r="AW335" s="485"/>
      <c r="AX335" s="703"/>
      <c r="AY335" s="698"/>
      <c r="AZ335" s="698"/>
      <c r="BA335" s="698"/>
      <c r="BB335" s="698"/>
      <c r="BC335" s="267"/>
      <c r="BD335" s="262"/>
      <c r="BE335" s="262"/>
      <c r="BF335" s="509"/>
      <c r="BG335" s="510"/>
      <c r="BH335" s="510"/>
      <c r="BI335" s="510"/>
      <c r="BJ335" s="509"/>
      <c r="BK335" s="510"/>
      <c r="BL335" s="510"/>
      <c r="BM335" s="510"/>
      <c r="BN335" s="509"/>
      <c r="BO335" s="510"/>
      <c r="BP335" s="510"/>
      <c r="BQ335" s="511"/>
      <c r="BR335" s="265"/>
      <c r="BS335" s="22"/>
    </row>
    <row r="336" spans="1:71" ht="15.6" hidden="1" customHeight="1">
      <c r="A336" s="22"/>
      <c r="B336" s="22"/>
      <c r="C336" s="260"/>
      <c r="D336" s="612"/>
      <c r="E336" s="613"/>
      <c r="F336" s="613"/>
      <c r="G336" s="613"/>
      <c r="H336" s="613"/>
      <c r="I336" s="613"/>
      <c r="J336" s="613"/>
      <c r="K336" s="613"/>
      <c r="L336" s="613"/>
      <c r="M336" s="614"/>
      <c r="N336" s="527"/>
      <c r="O336" s="528"/>
      <c r="P336" s="528"/>
      <c r="Q336" s="529"/>
      <c r="R336" s="266"/>
      <c r="S336" s="266"/>
      <c r="T336" s="266"/>
      <c r="U336" s="533"/>
      <c r="V336" s="534"/>
      <c r="W336" s="534"/>
      <c r="X336" s="534"/>
      <c r="Y336" s="534"/>
      <c r="Z336" s="534"/>
      <c r="AA336" s="534"/>
      <c r="AB336" s="534"/>
      <c r="AC336" s="534"/>
      <c r="AD336" s="534"/>
      <c r="AE336" s="534"/>
      <c r="AF336" s="534"/>
      <c r="AG336" s="534"/>
      <c r="AH336" s="534"/>
      <c r="AI336" s="534"/>
      <c r="AJ336" s="535"/>
      <c r="AK336" s="277"/>
      <c r="AL336" s="277"/>
      <c r="AM336" s="689"/>
      <c r="AN336" s="689"/>
      <c r="AO336" s="689"/>
      <c r="AP336" s="689"/>
      <c r="AQ336" s="698"/>
      <c r="AR336" s="698"/>
      <c r="AS336" s="698"/>
      <c r="AT336" s="698"/>
      <c r="AU336" s="702"/>
      <c r="AV336" s="485"/>
      <c r="AW336" s="485"/>
      <c r="AX336" s="703"/>
      <c r="AY336" s="698"/>
      <c r="AZ336" s="698"/>
      <c r="BA336" s="698"/>
      <c r="BB336" s="698"/>
      <c r="BC336" s="267"/>
      <c r="BD336" s="262"/>
      <c r="BE336" s="262"/>
      <c r="BF336" s="509" t="str">
        <f>IF(回答表!X55="●",回答表!V584,IF(回答表!AA55="●",回答表!V611,""))</f>
        <v/>
      </c>
      <c r="BG336" s="510"/>
      <c r="BH336" s="510"/>
      <c r="BI336" s="510"/>
      <c r="BJ336" s="509" t="str">
        <f>IF(回答表!X55="●",回答表!V585,IF(回答表!AA55="●",回答表!V612,""))</f>
        <v/>
      </c>
      <c r="BK336" s="510"/>
      <c r="BL336" s="510"/>
      <c r="BM336" s="511"/>
      <c r="BN336" s="509" t="str">
        <f>IF(回答表!X55="●",回答表!V586,IF(回答表!AA55="●",回答表!V613,""))</f>
        <v/>
      </c>
      <c r="BO336" s="510"/>
      <c r="BP336" s="510"/>
      <c r="BQ336" s="511"/>
      <c r="BR336" s="265"/>
      <c r="BS336" s="22"/>
    </row>
    <row r="337" spans="1:71" ht="15.6" hidden="1" customHeight="1">
      <c r="A337" s="22"/>
      <c r="B337" s="22"/>
      <c r="C337" s="260"/>
      <c r="D337" s="278"/>
      <c r="E337" s="278"/>
      <c r="F337" s="278"/>
      <c r="G337" s="278"/>
      <c r="H337" s="278"/>
      <c r="I337" s="278"/>
      <c r="J337" s="278"/>
      <c r="K337" s="278"/>
      <c r="L337" s="278"/>
      <c r="M337" s="278"/>
      <c r="N337" s="280"/>
      <c r="O337" s="280"/>
      <c r="P337" s="280"/>
      <c r="Q337" s="280"/>
      <c r="R337" s="280"/>
      <c r="S337" s="280"/>
      <c r="T337" s="280"/>
      <c r="U337" s="533"/>
      <c r="V337" s="534"/>
      <c r="W337" s="534"/>
      <c r="X337" s="534"/>
      <c r="Y337" s="534"/>
      <c r="Z337" s="534"/>
      <c r="AA337" s="534"/>
      <c r="AB337" s="534"/>
      <c r="AC337" s="534"/>
      <c r="AD337" s="534"/>
      <c r="AE337" s="534"/>
      <c r="AF337" s="534"/>
      <c r="AG337" s="534"/>
      <c r="AH337" s="534"/>
      <c r="AI337" s="534"/>
      <c r="AJ337" s="535"/>
      <c r="AK337" s="277"/>
      <c r="AL337" s="277"/>
      <c r="AM337" s="689" t="s">
        <v>12</v>
      </c>
      <c r="AN337" s="689"/>
      <c r="AO337" s="689"/>
      <c r="AP337" s="689"/>
      <c r="AQ337" s="698" t="str">
        <f>IF(回答表!X55="●",回答表!BC587,IF(回答表!AA55="●",回答表!BC614,""))</f>
        <v/>
      </c>
      <c r="AR337" s="698"/>
      <c r="AS337" s="698"/>
      <c r="AT337" s="698"/>
      <c r="AU337" s="704"/>
      <c r="AV337" s="705"/>
      <c r="AW337" s="705"/>
      <c r="AX337" s="706"/>
      <c r="AY337" s="698"/>
      <c r="AZ337" s="698"/>
      <c r="BA337" s="698"/>
      <c r="BB337" s="698"/>
      <c r="BC337" s="267"/>
      <c r="BD337" s="267"/>
      <c r="BE337" s="267"/>
      <c r="BF337" s="509"/>
      <c r="BG337" s="510"/>
      <c r="BH337" s="510"/>
      <c r="BI337" s="510"/>
      <c r="BJ337" s="509"/>
      <c r="BK337" s="510"/>
      <c r="BL337" s="510"/>
      <c r="BM337" s="511"/>
      <c r="BN337" s="509"/>
      <c r="BO337" s="510"/>
      <c r="BP337" s="510"/>
      <c r="BQ337" s="511"/>
      <c r="BR337" s="265"/>
      <c r="BS337" s="22"/>
    </row>
    <row r="338" spans="1:71" ht="15.6" hidden="1" customHeight="1">
      <c r="A338" s="22"/>
      <c r="B338" s="22"/>
      <c r="C338" s="260"/>
      <c r="D338" s="278"/>
      <c r="E338" s="278"/>
      <c r="F338" s="278"/>
      <c r="G338" s="278"/>
      <c r="H338" s="278"/>
      <c r="I338" s="278"/>
      <c r="J338" s="278"/>
      <c r="K338" s="278"/>
      <c r="L338" s="278"/>
      <c r="M338" s="278"/>
      <c r="N338" s="280"/>
      <c r="O338" s="280"/>
      <c r="P338" s="280"/>
      <c r="Q338" s="280"/>
      <c r="R338" s="280"/>
      <c r="S338" s="280"/>
      <c r="T338" s="280"/>
      <c r="U338" s="533"/>
      <c r="V338" s="534"/>
      <c r="W338" s="534"/>
      <c r="X338" s="534"/>
      <c r="Y338" s="534"/>
      <c r="Z338" s="534"/>
      <c r="AA338" s="534"/>
      <c r="AB338" s="534"/>
      <c r="AC338" s="534"/>
      <c r="AD338" s="534"/>
      <c r="AE338" s="534"/>
      <c r="AF338" s="534"/>
      <c r="AG338" s="534"/>
      <c r="AH338" s="534"/>
      <c r="AI338" s="534"/>
      <c r="AJ338" s="535"/>
      <c r="AK338" s="277"/>
      <c r="AL338" s="277"/>
      <c r="AM338" s="689"/>
      <c r="AN338" s="689"/>
      <c r="AO338" s="689"/>
      <c r="AP338" s="689"/>
      <c r="AQ338" s="698"/>
      <c r="AR338" s="698"/>
      <c r="AS338" s="698"/>
      <c r="AT338" s="698"/>
      <c r="AU338" s="683" t="s">
        <v>6444</v>
      </c>
      <c r="AV338" s="684"/>
      <c r="AW338" s="684"/>
      <c r="AX338" s="685"/>
      <c r="AY338" s="677" t="str">
        <f>IF(回答表!X55="●",回答表!BC592,IF(回答表!AA55="●",回答表!BC618,""))</f>
        <v/>
      </c>
      <c r="AZ338" s="678"/>
      <c r="BA338" s="678"/>
      <c r="BB338" s="679"/>
      <c r="BC338" s="267"/>
      <c r="BD338" s="262"/>
      <c r="BE338" s="262"/>
      <c r="BF338" s="509"/>
      <c r="BG338" s="510"/>
      <c r="BH338" s="510"/>
      <c r="BI338" s="510"/>
      <c r="BJ338" s="509"/>
      <c r="BK338" s="510"/>
      <c r="BL338" s="510"/>
      <c r="BM338" s="511"/>
      <c r="BN338" s="509"/>
      <c r="BO338" s="510"/>
      <c r="BP338" s="510"/>
      <c r="BQ338" s="511"/>
      <c r="BR338" s="265"/>
      <c r="BS338" s="22"/>
    </row>
    <row r="339" spans="1:71" ht="15.6" hidden="1" customHeight="1">
      <c r="A339" s="22"/>
      <c r="B339" s="22"/>
      <c r="C339" s="260"/>
      <c r="D339" s="615" t="s">
        <v>9</v>
      </c>
      <c r="E339" s="616"/>
      <c r="F339" s="616"/>
      <c r="G339" s="616"/>
      <c r="H339" s="616"/>
      <c r="I339" s="616"/>
      <c r="J339" s="616"/>
      <c r="K339" s="616"/>
      <c r="L339" s="616"/>
      <c r="M339" s="617"/>
      <c r="N339" s="521" t="str">
        <f>IF(回答表!AA55="●","●","")</f>
        <v/>
      </c>
      <c r="O339" s="522"/>
      <c r="P339" s="522"/>
      <c r="Q339" s="523"/>
      <c r="R339" s="266"/>
      <c r="S339" s="266"/>
      <c r="T339" s="266"/>
      <c r="U339" s="533"/>
      <c r="V339" s="534"/>
      <c r="W339" s="534"/>
      <c r="X339" s="534"/>
      <c r="Y339" s="534"/>
      <c r="Z339" s="534"/>
      <c r="AA339" s="534"/>
      <c r="AB339" s="534"/>
      <c r="AC339" s="534"/>
      <c r="AD339" s="534"/>
      <c r="AE339" s="534"/>
      <c r="AF339" s="534"/>
      <c r="AG339" s="534"/>
      <c r="AH339" s="534"/>
      <c r="AI339" s="534"/>
      <c r="AJ339" s="535"/>
      <c r="AK339" s="277"/>
      <c r="AL339" s="277"/>
      <c r="AM339" s="689" t="s">
        <v>14</v>
      </c>
      <c r="AN339" s="689"/>
      <c r="AO339" s="689"/>
      <c r="AP339" s="689"/>
      <c r="AQ339" s="708" t="str">
        <f>IF(回答表!X55="●",回答表!BC589,IF(回答表!AA55="●",回答表!BC615,""))</f>
        <v/>
      </c>
      <c r="AR339" s="698"/>
      <c r="AS339" s="698"/>
      <c r="AT339" s="698"/>
      <c r="AU339" s="720"/>
      <c r="AV339" s="721"/>
      <c r="AW339" s="721"/>
      <c r="AX339" s="722"/>
      <c r="AY339" s="723"/>
      <c r="AZ339" s="724"/>
      <c r="BA339" s="724"/>
      <c r="BB339" s="725"/>
      <c r="BC339" s="267"/>
      <c r="BD339" s="281"/>
      <c r="BE339" s="281"/>
      <c r="BF339" s="509"/>
      <c r="BG339" s="510"/>
      <c r="BH339" s="510"/>
      <c r="BI339" s="510"/>
      <c r="BJ339" s="509"/>
      <c r="BK339" s="510"/>
      <c r="BL339" s="510"/>
      <c r="BM339" s="511"/>
      <c r="BN339" s="509"/>
      <c r="BO339" s="510"/>
      <c r="BP339" s="510"/>
      <c r="BQ339" s="511"/>
      <c r="BR339" s="265"/>
      <c r="BS339" s="22"/>
    </row>
    <row r="340" spans="1:71" ht="15.6" hidden="1" customHeight="1">
      <c r="A340" s="22"/>
      <c r="B340" s="22"/>
      <c r="C340" s="260"/>
      <c r="D340" s="618"/>
      <c r="E340" s="619"/>
      <c r="F340" s="619"/>
      <c r="G340" s="619"/>
      <c r="H340" s="619"/>
      <c r="I340" s="619"/>
      <c r="J340" s="619"/>
      <c r="K340" s="619"/>
      <c r="L340" s="619"/>
      <c r="M340" s="620"/>
      <c r="N340" s="524"/>
      <c r="O340" s="525"/>
      <c r="P340" s="525"/>
      <c r="Q340" s="526"/>
      <c r="R340" s="266"/>
      <c r="S340" s="266"/>
      <c r="T340" s="266"/>
      <c r="U340" s="533"/>
      <c r="V340" s="534"/>
      <c r="W340" s="534"/>
      <c r="X340" s="534"/>
      <c r="Y340" s="534"/>
      <c r="Z340" s="534"/>
      <c r="AA340" s="534"/>
      <c r="AB340" s="534"/>
      <c r="AC340" s="534"/>
      <c r="AD340" s="534"/>
      <c r="AE340" s="534"/>
      <c r="AF340" s="534"/>
      <c r="AG340" s="534"/>
      <c r="AH340" s="534"/>
      <c r="AI340" s="534"/>
      <c r="AJ340" s="535"/>
      <c r="AK340" s="277"/>
      <c r="AL340" s="277"/>
      <c r="AM340" s="689"/>
      <c r="AN340" s="689"/>
      <c r="AO340" s="689"/>
      <c r="AP340" s="689"/>
      <c r="AQ340" s="698"/>
      <c r="AR340" s="698"/>
      <c r="AS340" s="698"/>
      <c r="AT340" s="698"/>
      <c r="AU340" s="686"/>
      <c r="AV340" s="687"/>
      <c r="AW340" s="687"/>
      <c r="AX340" s="688"/>
      <c r="AY340" s="680"/>
      <c r="AZ340" s="681"/>
      <c r="BA340" s="681"/>
      <c r="BB340" s="682"/>
      <c r="BC340" s="267"/>
      <c r="BD340" s="281"/>
      <c r="BE340" s="281"/>
      <c r="BF340" s="509" t="s">
        <v>1</v>
      </c>
      <c r="BG340" s="510"/>
      <c r="BH340" s="510"/>
      <c r="BI340" s="510"/>
      <c r="BJ340" s="509" t="s">
        <v>2</v>
      </c>
      <c r="BK340" s="510"/>
      <c r="BL340" s="510"/>
      <c r="BM340" s="510"/>
      <c r="BN340" s="509" t="s">
        <v>3</v>
      </c>
      <c r="BO340" s="510"/>
      <c r="BP340" s="510"/>
      <c r="BQ340" s="511"/>
      <c r="BR340" s="265"/>
      <c r="BS340" s="22"/>
    </row>
    <row r="341" spans="1:71" ht="15.6" hidden="1" customHeight="1">
      <c r="A341" s="22"/>
      <c r="B341" s="22"/>
      <c r="C341" s="260"/>
      <c r="D341" s="618"/>
      <c r="E341" s="619"/>
      <c r="F341" s="619"/>
      <c r="G341" s="619"/>
      <c r="H341" s="619"/>
      <c r="I341" s="619"/>
      <c r="J341" s="619"/>
      <c r="K341" s="619"/>
      <c r="L341" s="619"/>
      <c r="M341" s="620"/>
      <c r="N341" s="524"/>
      <c r="O341" s="525"/>
      <c r="P341" s="525"/>
      <c r="Q341" s="526"/>
      <c r="R341" s="266"/>
      <c r="S341" s="266"/>
      <c r="T341" s="266"/>
      <c r="U341" s="533"/>
      <c r="V341" s="534"/>
      <c r="W341" s="534"/>
      <c r="X341" s="534"/>
      <c r="Y341" s="534"/>
      <c r="Z341" s="534"/>
      <c r="AA341" s="534"/>
      <c r="AB341" s="534"/>
      <c r="AC341" s="534"/>
      <c r="AD341" s="534"/>
      <c r="AE341" s="534"/>
      <c r="AF341" s="534"/>
      <c r="AG341" s="534"/>
      <c r="AH341" s="534"/>
      <c r="AI341" s="534"/>
      <c r="AJ341" s="535"/>
      <c r="AK341" s="277"/>
      <c r="AL341" s="277"/>
      <c r="AM341" s="689" t="s">
        <v>15</v>
      </c>
      <c r="AN341" s="689"/>
      <c r="AO341" s="689"/>
      <c r="AP341" s="689"/>
      <c r="AQ341" s="698" t="str">
        <f>IF(回答表!X55="●",回答表!BC590,IF(回答表!AA55="●",回答表!BC616,""))</f>
        <v/>
      </c>
      <c r="AR341" s="698"/>
      <c r="AS341" s="698"/>
      <c r="AT341" s="698"/>
      <c r="AU341" s="683" t="s">
        <v>4</v>
      </c>
      <c r="AV341" s="684"/>
      <c r="AW341" s="684"/>
      <c r="AX341" s="685"/>
      <c r="AY341" s="677" t="str">
        <f>IF(回答表!X55="●",回答表!BC593,IF(回答表!AA55="●",回答表!BC619,""))</f>
        <v/>
      </c>
      <c r="AZ341" s="678"/>
      <c r="BA341" s="678"/>
      <c r="BB341" s="679"/>
      <c r="BC341" s="267"/>
      <c r="BD341" s="281"/>
      <c r="BE341" s="281"/>
      <c r="BF341" s="509"/>
      <c r="BG341" s="510"/>
      <c r="BH341" s="510"/>
      <c r="BI341" s="510"/>
      <c r="BJ341" s="509"/>
      <c r="BK341" s="510"/>
      <c r="BL341" s="510"/>
      <c r="BM341" s="510"/>
      <c r="BN341" s="509"/>
      <c r="BO341" s="510"/>
      <c r="BP341" s="510"/>
      <c r="BQ341" s="511"/>
      <c r="BR341" s="265"/>
      <c r="BS341" s="22"/>
    </row>
    <row r="342" spans="1:71" ht="15.6" hidden="1" customHeight="1">
      <c r="A342" s="22"/>
      <c r="B342" s="22"/>
      <c r="C342" s="260"/>
      <c r="D342" s="621"/>
      <c r="E342" s="622"/>
      <c r="F342" s="622"/>
      <c r="G342" s="622"/>
      <c r="H342" s="622"/>
      <c r="I342" s="622"/>
      <c r="J342" s="622"/>
      <c r="K342" s="622"/>
      <c r="L342" s="622"/>
      <c r="M342" s="623"/>
      <c r="N342" s="527"/>
      <c r="O342" s="528"/>
      <c r="P342" s="528"/>
      <c r="Q342" s="529"/>
      <c r="R342" s="266"/>
      <c r="S342" s="266"/>
      <c r="T342" s="266"/>
      <c r="U342" s="536"/>
      <c r="V342" s="537"/>
      <c r="W342" s="537"/>
      <c r="X342" s="537"/>
      <c r="Y342" s="537"/>
      <c r="Z342" s="537"/>
      <c r="AA342" s="537"/>
      <c r="AB342" s="537"/>
      <c r="AC342" s="537"/>
      <c r="AD342" s="537"/>
      <c r="AE342" s="537"/>
      <c r="AF342" s="537"/>
      <c r="AG342" s="537"/>
      <c r="AH342" s="537"/>
      <c r="AI342" s="537"/>
      <c r="AJ342" s="538"/>
      <c r="AK342" s="277"/>
      <c r="AL342" s="277"/>
      <c r="AM342" s="689"/>
      <c r="AN342" s="689"/>
      <c r="AO342" s="689"/>
      <c r="AP342" s="689"/>
      <c r="AQ342" s="698"/>
      <c r="AR342" s="698"/>
      <c r="AS342" s="698"/>
      <c r="AT342" s="698"/>
      <c r="AU342" s="686"/>
      <c r="AV342" s="687"/>
      <c r="AW342" s="687"/>
      <c r="AX342" s="688"/>
      <c r="AY342" s="680"/>
      <c r="AZ342" s="681"/>
      <c r="BA342" s="681"/>
      <c r="BB342" s="682"/>
      <c r="BC342" s="267"/>
      <c r="BD342" s="281"/>
      <c r="BE342" s="281"/>
      <c r="BF342" s="512"/>
      <c r="BG342" s="513"/>
      <c r="BH342" s="513"/>
      <c r="BI342" s="513"/>
      <c r="BJ342" s="512"/>
      <c r="BK342" s="513"/>
      <c r="BL342" s="513"/>
      <c r="BM342" s="513"/>
      <c r="BN342" s="512"/>
      <c r="BO342" s="513"/>
      <c r="BP342" s="513"/>
      <c r="BQ342" s="514"/>
      <c r="BR342" s="265"/>
      <c r="BS342" s="22"/>
    </row>
    <row r="343" spans="1:71" ht="15.6" hidden="1" customHeight="1">
      <c r="A343" s="22"/>
      <c r="B343" s="22"/>
      <c r="C343" s="260"/>
      <c r="D343" s="278"/>
      <c r="E343" s="278"/>
      <c r="F343" s="278"/>
      <c r="G343" s="278"/>
      <c r="H343" s="278"/>
      <c r="I343" s="278"/>
      <c r="J343" s="278"/>
      <c r="K343" s="278"/>
      <c r="L343" s="278"/>
      <c r="M343" s="278"/>
      <c r="N343" s="278"/>
      <c r="O343" s="278"/>
      <c r="P343" s="278"/>
      <c r="Q343" s="278"/>
      <c r="R343" s="266"/>
      <c r="S343" s="266"/>
      <c r="T343" s="266"/>
      <c r="U343" s="266"/>
      <c r="V343" s="266"/>
      <c r="W343" s="266"/>
      <c r="X343" s="266"/>
      <c r="Y343" s="266"/>
      <c r="Z343" s="266"/>
      <c r="AA343" s="266"/>
      <c r="AB343" s="266"/>
      <c r="AC343" s="266"/>
      <c r="AD343" s="266"/>
      <c r="AE343" s="266"/>
      <c r="AF343" s="266"/>
      <c r="AG343" s="266"/>
      <c r="AH343" s="266"/>
      <c r="AI343" s="266"/>
      <c r="AJ343" s="266"/>
      <c r="AK343" s="277"/>
      <c r="AL343" s="277"/>
      <c r="AM343" s="288"/>
      <c r="AN343" s="288"/>
      <c r="AO343" s="288"/>
      <c r="AP343" s="288"/>
      <c r="AQ343" s="288"/>
      <c r="AR343" s="288"/>
      <c r="AS343" s="288"/>
      <c r="AT343" s="288"/>
      <c r="AU343" s="288"/>
      <c r="AV343" s="288"/>
      <c r="AW343" s="288"/>
      <c r="AX343" s="288"/>
      <c r="AY343" s="288"/>
      <c r="AZ343" s="288"/>
      <c r="BA343" s="288"/>
      <c r="BB343" s="288"/>
      <c r="BC343" s="267"/>
      <c r="BD343" s="281"/>
      <c r="BE343" s="281"/>
      <c r="BF343" s="247"/>
      <c r="BG343" s="247"/>
      <c r="BH343" s="247"/>
      <c r="BI343" s="247"/>
      <c r="BJ343" s="247"/>
      <c r="BK343" s="247"/>
      <c r="BL343" s="247"/>
      <c r="BM343" s="247"/>
      <c r="BN343" s="247"/>
      <c r="BO343" s="247"/>
      <c r="BP343" s="247"/>
      <c r="BQ343" s="247"/>
      <c r="BR343" s="265"/>
      <c r="BS343" s="22"/>
    </row>
    <row r="344" spans="1:71" ht="15.6" hidden="1" customHeight="1">
      <c r="A344" s="22"/>
      <c r="B344" s="22"/>
      <c r="C344" s="260"/>
      <c r="D344" s="278"/>
      <c r="E344" s="278"/>
      <c r="F344" s="278"/>
      <c r="G344" s="278"/>
      <c r="H344" s="278"/>
      <c r="I344" s="278"/>
      <c r="J344" s="278"/>
      <c r="K344" s="278"/>
      <c r="L344" s="278"/>
      <c r="M344" s="278"/>
      <c r="N344" s="278"/>
      <c r="O344" s="278"/>
      <c r="P344" s="278"/>
      <c r="Q344" s="278"/>
      <c r="R344" s="266"/>
      <c r="S344" s="266"/>
      <c r="T344" s="266"/>
      <c r="U344" s="270" t="s">
        <v>6496</v>
      </c>
      <c r="V344" s="266"/>
      <c r="W344" s="266"/>
      <c r="X344" s="266"/>
      <c r="Y344" s="266"/>
      <c r="Z344" s="266"/>
      <c r="AA344" s="266"/>
      <c r="AB344" s="266"/>
      <c r="AC344" s="266"/>
      <c r="AD344" s="266"/>
      <c r="AE344" s="266"/>
      <c r="AF344" s="266"/>
      <c r="AG344" s="266"/>
      <c r="AH344" s="266"/>
      <c r="AI344" s="266"/>
      <c r="AJ344" s="266"/>
      <c r="AK344" s="277"/>
      <c r="AL344" s="277"/>
      <c r="AM344" s="270" t="s">
        <v>6498</v>
      </c>
      <c r="AN344" s="263"/>
      <c r="AO344" s="263"/>
      <c r="AP344" s="263"/>
      <c r="AQ344" s="263"/>
      <c r="AR344" s="263"/>
      <c r="AS344" s="263"/>
      <c r="AT344" s="263"/>
      <c r="AU344" s="263"/>
      <c r="AV344" s="263"/>
      <c r="AW344" s="263"/>
      <c r="AX344" s="262"/>
      <c r="AY344" s="262"/>
      <c r="AZ344" s="262"/>
      <c r="BA344" s="262"/>
      <c r="BB344" s="262"/>
      <c r="BC344" s="262"/>
      <c r="BD344" s="262"/>
      <c r="BE344" s="262"/>
      <c r="BF344" s="262"/>
      <c r="BG344" s="262"/>
      <c r="BH344" s="262"/>
      <c r="BI344" s="262"/>
      <c r="BJ344" s="262"/>
      <c r="BK344" s="262"/>
      <c r="BL344" s="262"/>
      <c r="BM344" s="262"/>
      <c r="BN344" s="262"/>
      <c r="BO344" s="262"/>
      <c r="BP344" s="262"/>
      <c r="BQ344" s="247"/>
      <c r="BR344" s="265"/>
      <c r="BS344" s="22"/>
    </row>
    <row r="345" spans="1:71" ht="15.6" hidden="1" customHeight="1">
      <c r="A345" s="22"/>
      <c r="B345" s="22"/>
      <c r="C345" s="260"/>
      <c r="D345" s="278"/>
      <c r="E345" s="278"/>
      <c r="F345" s="278"/>
      <c r="G345" s="278"/>
      <c r="H345" s="278"/>
      <c r="I345" s="278"/>
      <c r="J345" s="278"/>
      <c r="K345" s="278"/>
      <c r="L345" s="278"/>
      <c r="M345" s="278"/>
      <c r="N345" s="278"/>
      <c r="O345" s="278"/>
      <c r="P345" s="278"/>
      <c r="Q345" s="278"/>
      <c r="R345" s="266"/>
      <c r="S345" s="266"/>
      <c r="T345" s="266"/>
      <c r="U345" s="624" t="str">
        <f>IF(回答表!X55="●",回答表!E592,IF(回答表!AA55="●",回答表!E619,""))</f>
        <v/>
      </c>
      <c r="V345" s="625"/>
      <c r="W345" s="625"/>
      <c r="X345" s="625"/>
      <c r="Y345" s="625"/>
      <c r="Z345" s="625"/>
      <c r="AA345" s="625"/>
      <c r="AB345" s="625"/>
      <c r="AC345" s="625"/>
      <c r="AD345" s="625"/>
      <c r="AE345" s="602" t="s">
        <v>6497</v>
      </c>
      <c r="AF345" s="602"/>
      <c r="AG345" s="602"/>
      <c r="AH345" s="602"/>
      <c r="AI345" s="602"/>
      <c r="AJ345" s="603"/>
      <c r="AK345" s="277"/>
      <c r="AL345" s="277"/>
      <c r="AM345" s="530" t="str">
        <f>IF(回答表!X55="●",回答表!B594,IF(回答表!AA55="●",回答表!B621,""))</f>
        <v/>
      </c>
      <c r="AN345" s="531"/>
      <c r="AO345" s="531"/>
      <c r="AP345" s="531"/>
      <c r="AQ345" s="531"/>
      <c r="AR345" s="531"/>
      <c r="AS345" s="531"/>
      <c r="AT345" s="531"/>
      <c r="AU345" s="531"/>
      <c r="AV345" s="531"/>
      <c r="AW345" s="531"/>
      <c r="AX345" s="531"/>
      <c r="AY345" s="531"/>
      <c r="AZ345" s="531"/>
      <c r="BA345" s="531"/>
      <c r="BB345" s="531"/>
      <c r="BC345" s="531"/>
      <c r="BD345" s="531"/>
      <c r="BE345" s="531"/>
      <c r="BF345" s="531"/>
      <c r="BG345" s="531"/>
      <c r="BH345" s="531"/>
      <c r="BI345" s="531"/>
      <c r="BJ345" s="531"/>
      <c r="BK345" s="531"/>
      <c r="BL345" s="531"/>
      <c r="BM345" s="531"/>
      <c r="BN345" s="531"/>
      <c r="BO345" s="531"/>
      <c r="BP345" s="531"/>
      <c r="BQ345" s="532"/>
      <c r="BR345" s="265"/>
      <c r="BS345" s="22"/>
    </row>
    <row r="346" spans="1:71" ht="15.6" hidden="1" customHeight="1">
      <c r="A346" s="22"/>
      <c r="B346" s="22"/>
      <c r="C346" s="260"/>
      <c r="D346" s="278"/>
      <c r="E346" s="278"/>
      <c r="F346" s="278"/>
      <c r="G346" s="278"/>
      <c r="H346" s="278"/>
      <c r="I346" s="278"/>
      <c r="J346" s="278"/>
      <c r="K346" s="278"/>
      <c r="L346" s="278"/>
      <c r="M346" s="278"/>
      <c r="N346" s="278"/>
      <c r="O346" s="278"/>
      <c r="P346" s="278"/>
      <c r="Q346" s="278"/>
      <c r="R346" s="266"/>
      <c r="S346" s="266"/>
      <c r="T346" s="266"/>
      <c r="U346" s="626"/>
      <c r="V346" s="627"/>
      <c r="W346" s="627"/>
      <c r="X346" s="627"/>
      <c r="Y346" s="627"/>
      <c r="Z346" s="627"/>
      <c r="AA346" s="627"/>
      <c r="AB346" s="627"/>
      <c r="AC346" s="627"/>
      <c r="AD346" s="627"/>
      <c r="AE346" s="604"/>
      <c r="AF346" s="604"/>
      <c r="AG346" s="604"/>
      <c r="AH346" s="604"/>
      <c r="AI346" s="604"/>
      <c r="AJ346" s="605"/>
      <c r="AK346" s="277"/>
      <c r="AL346" s="277"/>
      <c r="AM346" s="533"/>
      <c r="AN346" s="534"/>
      <c r="AO346" s="534"/>
      <c r="AP346" s="534"/>
      <c r="AQ346" s="534"/>
      <c r="AR346" s="534"/>
      <c r="AS346" s="534"/>
      <c r="AT346" s="534"/>
      <c r="AU346" s="534"/>
      <c r="AV346" s="534"/>
      <c r="AW346" s="534"/>
      <c r="AX346" s="534"/>
      <c r="AY346" s="534"/>
      <c r="AZ346" s="534"/>
      <c r="BA346" s="534"/>
      <c r="BB346" s="534"/>
      <c r="BC346" s="534"/>
      <c r="BD346" s="534"/>
      <c r="BE346" s="534"/>
      <c r="BF346" s="534"/>
      <c r="BG346" s="534"/>
      <c r="BH346" s="534"/>
      <c r="BI346" s="534"/>
      <c r="BJ346" s="534"/>
      <c r="BK346" s="534"/>
      <c r="BL346" s="534"/>
      <c r="BM346" s="534"/>
      <c r="BN346" s="534"/>
      <c r="BO346" s="534"/>
      <c r="BP346" s="534"/>
      <c r="BQ346" s="535"/>
      <c r="BR346" s="265"/>
      <c r="BS346" s="22"/>
    </row>
    <row r="347" spans="1:71" ht="15.6" hidden="1" customHeight="1">
      <c r="A347" s="22"/>
      <c r="B347" s="22"/>
      <c r="C347" s="260"/>
      <c r="D347" s="278"/>
      <c r="E347" s="278"/>
      <c r="F347" s="278"/>
      <c r="G347" s="278"/>
      <c r="H347" s="278"/>
      <c r="I347" s="278"/>
      <c r="J347" s="278"/>
      <c r="K347" s="278"/>
      <c r="L347" s="278"/>
      <c r="M347" s="278"/>
      <c r="N347" s="278"/>
      <c r="O347" s="278"/>
      <c r="P347" s="278"/>
      <c r="Q347" s="278"/>
      <c r="R347" s="266"/>
      <c r="S347" s="266"/>
      <c r="T347" s="266"/>
      <c r="U347" s="266"/>
      <c r="V347" s="266"/>
      <c r="W347" s="266"/>
      <c r="X347" s="266"/>
      <c r="Y347" s="266"/>
      <c r="Z347" s="266"/>
      <c r="AA347" s="266"/>
      <c r="AB347" s="266"/>
      <c r="AC347" s="266"/>
      <c r="AD347" s="266"/>
      <c r="AE347" s="266"/>
      <c r="AF347" s="266"/>
      <c r="AG347" s="266"/>
      <c r="AH347" s="266"/>
      <c r="AI347" s="266"/>
      <c r="AJ347" s="266"/>
      <c r="AK347" s="277"/>
      <c r="AL347" s="277"/>
      <c r="AM347" s="533"/>
      <c r="AN347" s="534"/>
      <c r="AO347" s="534"/>
      <c r="AP347" s="534"/>
      <c r="AQ347" s="534"/>
      <c r="AR347" s="534"/>
      <c r="AS347" s="534"/>
      <c r="AT347" s="534"/>
      <c r="AU347" s="534"/>
      <c r="AV347" s="534"/>
      <c r="AW347" s="534"/>
      <c r="AX347" s="534"/>
      <c r="AY347" s="534"/>
      <c r="AZ347" s="534"/>
      <c r="BA347" s="534"/>
      <c r="BB347" s="534"/>
      <c r="BC347" s="534"/>
      <c r="BD347" s="534"/>
      <c r="BE347" s="534"/>
      <c r="BF347" s="534"/>
      <c r="BG347" s="534"/>
      <c r="BH347" s="534"/>
      <c r="BI347" s="534"/>
      <c r="BJ347" s="534"/>
      <c r="BK347" s="534"/>
      <c r="BL347" s="534"/>
      <c r="BM347" s="534"/>
      <c r="BN347" s="534"/>
      <c r="BO347" s="534"/>
      <c r="BP347" s="534"/>
      <c r="BQ347" s="535"/>
      <c r="BR347" s="265"/>
      <c r="BS347" s="22"/>
    </row>
    <row r="348" spans="1:71" ht="15.6" hidden="1" customHeight="1">
      <c r="A348" s="22"/>
      <c r="B348" s="22"/>
      <c r="C348" s="260"/>
      <c r="D348" s="278"/>
      <c r="E348" s="278"/>
      <c r="F348" s="278"/>
      <c r="G348" s="278"/>
      <c r="H348" s="278"/>
      <c r="I348" s="278"/>
      <c r="J348" s="278"/>
      <c r="K348" s="278"/>
      <c r="L348" s="278"/>
      <c r="M348" s="278"/>
      <c r="N348" s="278"/>
      <c r="O348" s="278"/>
      <c r="P348" s="278"/>
      <c r="Q348" s="278"/>
      <c r="R348" s="266"/>
      <c r="S348" s="266"/>
      <c r="T348" s="266"/>
      <c r="U348" s="266"/>
      <c r="V348" s="266"/>
      <c r="W348" s="266"/>
      <c r="X348" s="266"/>
      <c r="Y348" s="266"/>
      <c r="Z348" s="266"/>
      <c r="AA348" s="266"/>
      <c r="AB348" s="266"/>
      <c r="AC348" s="266"/>
      <c r="AD348" s="266"/>
      <c r="AE348" s="266"/>
      <c r="AF348" s="266"/>
      <c r="AG348" s="266"/>
      <c r="AH348" s="266"/>
      <c r="AI348" s="266"/>
      <c r="AJ348" s="266"/>
      <c r="AK348" s="277"/>
      <c r="AL348" s="277"/>
      <c r="AM348" s="533"/>
      <c r="AN348" s="534"/>
      <c r="AO348" s="534"/>
      <c r="AP348" s="534"/>
      <c r="AQ348" s="534"/>
      <c r="AR348" s="534"/>
      <c r="AS348" s="534"/>
      <c r="AT348" s="534"/>
      <c r="AU348" s="534"/>
      <c r="AV348" s="534"/>
      <c r="AW348" s="534"/>
      <c r="AX348" s="534"/>
      <c r="AY348" s="534"/>
      <c r="AZ348" s="534"/>
      <c r="BA348" s="534"/>
      <c r="BB348" s="534"/>
      <c r="BC348" s="534"/>
      <c r="BD348" s="534"/>
      <c r="BE348" s="534"/>
      <c r="BF348" s="534"/>
      <c r="BG348" s="534"/>
      <c r="BH348" s="534"/>
      <c r="BI348" s="534"/>
      <c r="BJ348" s="534"/>
      <c r="BK348" s="534"/>
      <c r="BL348" s="534"/>
      <c r="BM348" s="534"/>
      <c r="BN348" s="534"/>
      <c r="BO348" s="534"/>
      <c r="BP348" s="534"/>
      <c r="BQ348" s="535"/>
      <c r="BR348" s="265"/>
      <c r="BS348" s="22"/>
    </row>
    <row r="349" spans="1:71" ht="15.6" hidden="1" customHeight="1">
      <c r="A349" s="22"/>
      <c r="B349" s="22"/>
      <c r="C349" s="260"/>
      <c r="D349" s="278"/>
      <c r="E349" s="278"/>
      <c r="F349" s="278"/>
      <c r="G349" s="278"/>
      <c r="H349" s="278"/>
      <c r="I349" s="278"/>
      <c r="J349" s="278"/>
      <c r="K349" s="278"/>
      <c r="L349" s="278"/>
      <c r="M349" s="278"/>
      <c r="N349" s="278"/>
      <c r="O349" s="278"/>
      <c r="P349" s="278"/>
      <c r="Q349" s="278"/>
      <c r="R349" s="266"/>
      <c r="S349" s="266"/>
      <c r="T349" s="266"/>
      <c r="U349" s="266"/>
      <c r="V349" s="266"/>
      <c r="W349" s="266"/>
      <c r="X349" s="266"/>
      <c r="Y349" s="266"/>
      <c r="Z349" s="266"/>
      <c r="AA349" s="266"/>
      <c r="AB349" s="266"/>
      <c r="AC349" s="266"/>
      <c r="AD349" s="266"/>
      <c r="AE349" s="266"/>
      <c r="AF349" s="266"/>
      <c r="AG349" s="266"/>
      <c r="AH349" s="266"/>
      <c r="AI349" s="266"/>
      <c r="AJ349" s="266"/>
      <c r="AK349" s="277"/>
      <c r="AL349" s="277"/>
      <c r="AM349" s="536"/>
      <c r="AN349" s="537"/>
      <c r="AO349" s="537"/>
      <c r="AP349" s="537"/>
      <c r="AQ349" s="537"/>
      <c r="AR349" s="537"/>
      <c r="AS349" s="537"/>
      <c r="AT349" s="537"/>
      <c r="AU349" s="537"/>
      <c r="AV349" s="537"/>
      <c r="AW349" s="537"/>
      <c r="AX349" s="537"/>
      <c r="AY349" s="537"/>
      <c r="AZ349" s="537"/>
      <c r="BA349" s="537"/>
      <c r="BB349" s="537"/>
      <c r="BC349" s="537"/>
      <c r="BD349" s="537"/>
      <c r="BE349" s="537"/>
      <c r="BF349" s="537"/>
      <c r="BG349" s="537"/>
      <c r="BH349" s="537"/>
      <c r="BI349" s="537"/>
      <c r="BJ349" s="537"/>
      <c r="BK349" s="537"/>
      <c r="BL349" s="537"/>
      <c r="BM349" s="537"/>
      <c r="BN349" s="537"/>
      <c r="BO349" s="537"/>
      <c r="BP349" s="537"/>
      <c r="BQ349" s="538"/>
      <c r="BR349" s="265"/>
      <c r="BS349" s="22"/>
    </row>
    <row r="350" spans="1:71" ht="15.6" hidden="1" customHeight="1">
      <c r="A350" s="22"/>
      <c r="B350" s="22"/>
      <c r="C350" s="260"/>
      <c r="D350" s="278"/>
      <c r="E350" s="278"/>
      <c r="F350" s="278"/>
      <c r="G350" s="278"/>
      <c r="H350" s="278"/>
      <c r="I350" s="278"/>
      <c r="J350" s="278"/>
      <c r="K350" s="278"/>
      <c r="L350" s="278"/>
      <c r="M350" s="278"/>
      <c r="N350" s="266"/>
      <c r="O350" s="266"/>
      <c r="P350" s="266"/>
      <c r="Q350" s="266"/>
      <c r="R350" s="266"/>
      <c r="S350" s="266"/>
      <c r="T350" s="266"/>
      <c r="U350" s="266"/>
      <c r="V350" s="266"/>
      <c r="W350" s="266"/>
      <c r="X350" s="247"/>
      <c r="Y350" s="247"/>
      <c r="Z350" s="247"/>
      <c r="AA350" s="263"/>
      <c r="AB350" s="263"/>
      <c r="AC350" s="263"/>
      <c r="AD350" s="263"/>
      <c r="AE350" s="263"/>
      <c r="AF350" s="263"/>
      <c r="AG350" s="263"/>
      <c r="AH350" s="263"/>
      <c r="AI350" s="263"/>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65"/>
      <c r="BS350" s="22"/>
    </row>
    <row r="351" spans="1:71" ht="18.600000000000001" hidden="1" customHeight="1">
      <c r="A351" s="22"/>
      <c r="B351" s="22"/>
      <c r="C351" s="260"/>
      <c r="D351" s="278"/>
      <c r="E351" s="278"/>
      <c r="F351" s="278"/>
      <c r="G351" s="278"/>
      <c r="H351" s="278"/>
      <c r="I351" s="278"/>
      <c r="J351" s="278"/>
      <c r="K351" s="278"/>
      <c r="L351" s="278"/>
      <c r="M351" s="278"/>
      <c r="N351" s="266"/>
      <c r="O351" s="266"/>
      <c r="P351" s="266"/>
      <c r="Q351" s="266"/>
      <c r="R351" s="266"/>
      <c r="S351" s="266"/>
      <c r="T351" s="266"/>
      <c r="U351" s="270" t="s">
        <v>41</v>
      </c>
      <c r="V351" s="266"/>
      <c r="W351" s="266"/>
      <c r="X351" s="266"/>
      <c r="Y351" s="266"/>
      <c r="Z351" s="266"/>
      <c r="AA351" s="263"/>
      <c r="AB351" s="271"/>
      <c r="AC351" s="263"/>
      <c r="AD351" s="263"/>
      <c r="AE351" s="263"/>
      <c r="AF351" s="263"/>
      <c r="AG351" s="263"/>
      <c r="AH351" s="263"/>
      <c r="AI351" s="263"/>
      <c r="AJ351" s="263"/>
      <c r="AK351" s="263"/>
      <c r="AL351" s="263"/>
      <c r="AM351" s="270" t="s">
        <v>7</v>
      </c>
      <c r="AN351" s="263"/>
      <c r="AO351" s="263"/>
      <c r="AP351" s="263"/>
      <c r="AQ351" s="263"/>
      <c r="AR351" s="263"/>
      <c r="AS351" s="263"/>
      <c r="AT351" s="263"/>
      <c r="AU351" s="263"/>
      <c r="AV351" s="263"/>
      <c r="AW351" s="263"/>
      <c r="AX351" s="263"/>
      <c r="AY351" s="263"/>
      <c r="AZ351" s="263"/>
      <c r="BA351" s="263"/>
      <c r="BB351" s="262"/>
      <c r="BC351" s="262"/>
      <c r="BD351" s="262"/>
      <c r="BE351" s="262"/>
      <c r="BF351" s="262"/>
      <c r="BG351" s="262"/>
      <c r="BH351" s="262"/>
      <c r="BI351" s="262"/>
      <c r="BJ351" s="262"/>
      <c r="BK351" s="262"/>
      <c r="BL351" s="262"/>
      <c r="BM351" s="262"/>
      <c r="BN351" s="262"/>
      <c r="BO351" s="262"/>
      <c r="BP351" s="262"/>
      <c r="BQ351" s="247"/>
      <c r="BR351" s="265"/>
      <c r="BS351" s="22"/>
    </row>
    <row r="352" spans="1:71" ht="15.6" hidden="1" customHeight="1">
      <c r="A352" s="22"/>
      <c r="B352" s="22"/>
      <c r="C352" s="260"/>
      <c r="D352" s="606" t="s">
        <v>6</v>
      </c>
      <c r="E352" s="607"/>
      <c r="F352" s="607"/>
      <c r="G352" s="607"/>
      <c r="H352" s="607"/>
      <c r="I352" s="607"/>
      <c r="J352" s="607"/>
      <c r="K352" s="607"/>
      <c r="L352" s="607"/>
      <c r="M352" s="608"/>
      <c r="N352" s="521" t="str">
        <f>IF(回答表!AD55="●","●","")</f>
        <v/>
      </c>
      <c r="O352" s="522"/>
      <c r="P352" s="522"/>
      <c r="Q352" s="523"/>
      <c r="R352" s="266"/>
      <c r="S352" s="266"/>
      <c r="T352" s="266"/>
      <c r="U352" s="530" t="str">
        <f>IF(回答表!AD55="●",回答表!B632,"")</f>
        <v/>
      </c>
      <c r="V352" s="531"/>
      <c r="W352" s="531"/>
      <c r="X352" s="531"/>
      <c r="Y352" s="531"/>
      <c r="Z352" s="531"/>
      <c r="AA352" s="531"/>
      <c r="AB352" s="531"/>
      <c r="AC352" s="531"/>
      <c r="AD352" s="531"/>
      <c r="AE352" s="531"/>
      <c r="AF352" s="531"/>
      <c r="AG352" s="531"/>
      <c r="AH352" s="531"/>
      <c r="AI352" s="531"/>
      <c r="AJ352" s="532"/>
      <c r="AK352" s="283"/>
      <c r="AL352" s="283"/>
      <c r="AM352" s="530" t="str">
        <f>IF(回答表!AD55="●",回答表!B638,"")</f>
        <v/>
      </c>
      <c r="AN352" s="531"/>
      <c r="AO352" s="531"/>
      <c r="AP352" s="531"/>
      <c r="AQ352" s="531"/>
      <c r="AR352" s="531"/>
      <c r="AS352" s="531"/>
      <c r="AT352" s="531"/>
      <c r="AU352" s="531"/>
      <c r="AV352" s="531"/>
      <c r="AW352" s="531"/>
      <c r="AX352" s="531"/>
      <c r="AY352" s="531"/>
      <c r="AZ352" s="531"/>
      <c r="BA352" s="531"/>
      <c r="BB352" s="531"/>
      <c r="BC352" s="531"/>
      <c r="BD352" s="531"/>
      <c r="BE352" s="531"/>
      <c r="BF352" s="531"/>
      <c r="BG352" s="531"/>
      <c r="BH352" s="531"/>
      <c r="BI352" s="531"/>
      <c r="BJ352" s="531"/>
      <c r="BK352" s="531"/>
      <c r="BL352" s="531"/>
      <c r="BM352" s="531"/>
      <c r="BN352" s="531"/>
      <c r="BO352" s="531"/>
      <c r="BP352" s="531"/>
      <c r="BQ352" s="532"/>
      <c r="BR352" s="265"/>
      <c r="BS352" s="22"/>
    </row>
    <row r="353" spans="1:71" ht="15.6" hidden="1" customHeight="1">
      <c r="C353" s="260"/>
      <c r="D353" s="609"/>
      <c r="E353" s="610"/>
      <c r="F353" s="610"/>
      <c r="G353" s="610"/>
      <c r="H353" s="610"/>
      <c r="I353" s="610"/>
      <c r="J353" s="610"/>
      <c r="K353" s="610"/>
      <c r="L353" s="610"/>
      <c r="M353" s="611"/>
      <c r="N353" s="524"/>
      <c r="O353" s="525"/>
      <c r="P353" s="525"/>
      <c r="Q353" s="526"/>
      <c r="R353" s="266"/>
      <c r="S353" s="266"/>
      <c r="T353" s="266"/>
      <c r="U353" s="533"/>
      <c r="V353" s="534"/>
      <c r="W353" s="534"/>
      <c r="X353" s="534"/>
      <c r="Y353" s="534"/>
      <c r="Z353" s="534"/>
      <c r="AA353" s="534"/>
      <c r="AB353" s="534"/>
      <c r="AC353" s="534"/>
      <c r="AD353" s="534"/>
      <c r="AE353" s="534"/>
      <c r="AF353" s="534"/>
      <c r="AG353" s="534"/>
      <c r="AH353" s="534"/>
      <c r="AI353" s="534"/>
      <c r="AJ353" s="535"/>
      <c r="AK353" s="283"/>
      <c r="AL353" s="283"/>
      <c r="AM353" s="533"/>
      <c r="AN353" s="534"/>
      <c r="AO353" s="534"/>
      <c r="AP353" s="534"/>
      <c r="AQ353" s="534"/>
      <c r="AR353" s="534"/>
      <c r="AS353" s="534"/>
      <c r="AT353" s="534"/>
      <c r="AU353" s="534"/>
      <c r="AV353" s="534"/>
      <c r="AW353" s="534"/>
      <c r="AX353" s="534"/>
      <c r="AY353" s="534"/>
      <c r="AZ353" s="534"/>
      <c r="BA353" s="534"/>
      <c r="BB353" s="534"/>
      <c r="BC353" s="534"/>
      <c r="BD353" s="534"/>
      <c r="BE353" s="534"/>
      <c r="BF353" s="534"/>
      <c r="BG353" s="534"/>
      <c r="BH353" s="534"/>
      <c r="BI353" s="534"/>
      <c r="BJ353" s="534"/>
      <c r="BK353" s="534"/>
      <c r="BL353" s="534"/>
      <c r="BM353" s="534"/>
      <c r="BN353" s="534"/>
      <c r="BO353" s="534"/>
      <c r="BP353" s="534"/>
      <c r="BQ353" s="535"/>
      <c r="BR353" s="265"/>
    </row>
    <row r="354" spans="1:71" ht="15.6" hidden="1" customHeight="1">
      <c r="C354" s="260"/>
      <c r="D354" s="609"/>
      <c r="E354" s="610"/>
      <c r="F354" s="610"/>
      <c r="G354" s="610"/>
      <c r="H354" s="610"/>
      <c r="I354" s="610"/>
      <c r="J354" s="610"/>
      <c r="K354" s="610"/>
      <c r="L354" s="610"/>
      <c r="M354" s="611"/>
      <c r="N354" s="524"/>
      <c r="O354" s="525"/>
      <c r="P354" s="525"/>
      <c r="Q354" s="526"/>
      <c r="R354" s="266"/>
      <c r="S354" s="266"/>
      <c r="T354" s="266"/>
      <c r="U354" s="533"/>
      <c r="V354" s="534"/>
      <c r="W354" s="534"/>
      <c r="X354" s="534"/>
      <c r="Y354" s="534"/>
      <c r="Z354" s="534"/>
      <c r="AA354" s="534"/>
      <c r="AB354" s="534"/>
      <c r="AC354" s="534"/>
      <c r="AD354" s="534"/>
      <c r="AE354" s="534"/>
      <c r="AF354" s="534"/>
      <c r="AG354" s="534"/>
      <c r="AH354" s="534"/>
      <c r="AI354" s="534"/>
      <c r="AJ354" s="535"/>
      <c r="AK354" s="283"/>
      <c r="AL354" s="283"/>
      <c r="AM354" s="533"/>
      <c r="AN354" s="534"/>
      <c r="AO354" s="534"/>
      <c r="AP354" s="534"/>
      <c r="AQ354" s="534"/>
      <c r="AR354" s="534"/>
      <c r="AS354" s="534"/>
      <c r="AT354" s="534"/>
      <c r="AU354" s="534"/>
      <c r="AV354" s="534"/>
      <c r="AW354" s="534"/>
      <c r="AX354" s="534"/>
      <c r="AY354" s="534"/>
      <c r="AZ354" s="534"/>
      <c r="BA354" s="534"/>
      <c r="BB354" s="534"/>
      <c r="BC354" s="534"/>
      <c r="BD354" s="534"/>
      <c r="BE354" s="534"/>
      <c r="BF354" s="534"/>
      <c r="BG354" s="534"/>
      <c r="BH354" s="534"/>
      <c r="BI354" s="534"/>
      <c r="BJ354" s="534"/>
      <c r="BK354" s="534"/>
      <c r="BL354" s="534"/>
      <c r="BM354" s="534"/>
      <c r="BN354" s="534"/>
      <c r="BO354" s="534"/>
      <c r="BP354" s="534"/>
      <c r="BQ354" s="535"/>
      <c r="BR354" s="265"/>
    </row>
    <row r="355" spans="1:71" ht="15.6" hidden="1" customHeight="1">
      <c r="C355" s="260"/>
      <c r="D355" s="612"/>
      <c r="E355" s="613"/>
      <c r="F355" s="613"/>
      <c r="G355" s="613"/>
      <c r="H355" s="613"/>
      <c r="I355" s="613"/>
      <c r="J355" s="613"/>
      <c r="K355" s="613"/>
      <c r="L355" s="613"/>
      <c r="M355" s="614"/>
      <c r="N355" s="527"/>
      <c r="O355" s="528"/>
      <c r="P355" s="528"/>
      <c r="Q355" s="529"/>
      <c r="R355" s="266"/>
      <c r="S355" s="266"/>
      <c r="T355" s="266"/>
      <c r="U355" s="536"/>
      <c r="V355" s="537"/>
      <c r="W355" s="537"/>
      <c r="X355" s="537"/>
      <c r="Y355" s="537"/>
      <c r="Z355" s="537"/>
      <c r="AA355" s="537"/>
      <c r="AB355" s="537"/>
      <c r="AC355" s="537"/>
      <c r="AD355" s="537"/>
      <c r="AE355" s="537"/>
      <c r="AF355" s="537"/>
      <c r="AG355" s="537"/>
      <c r="AH355" s="537"/>
      <c r="AI355" s="537"/>
      <c r="AJ355" s="538"/>
      <c r="AK355" s="283"/>
      <c r="AL355" s="283"/>
      <c r="AM355" s="536"/>
      <c r="AN355" s="537"/>
      <c r="AO355" s="537"/>
      <c r="AP355" s="537"/>
      <c r="AQ355" s="537"/>
      <c r="AR355" s="537"/>
      <c r="AS355" s="537"/>
      <c r="AT355" s="537"/>
      <c r="AU355" s="537"/>
      <c r="AV355" s="537"/>
      <c r="AW355" s="537"/>
      <c r="AX355" s="537"/>
      <c r="AY355" s="537"/>
      <c r="AZ355" s="537"/>
      <c r="BA355" s="537"/>
      <c r="BB355" s="537"/>
      <c r="BC355" s="537"/>
      <c r="BD355" s="537"/>
      <c r="BE355" s="537"/>
      <c r="BF355" s="537"/>
      <c r="BG355" s="537"/>
      <c r="BH355" s="537"/>
      <c r="BI355" s="537"/>
      <c r="BJ355" s="537"/>
      <c r="BK355" s="537"/>
      <c r="BL355" s="537"/>
      <c r="BM355" s="537"/>
      <c r="BN355" s="537"/>
      <c r="BO355" s="537"/>
      <c r="BP355" s="537"/>
      <c r="BQ355" s="538"/>
      <c r="BR355" s="265"/>
    </row>
    <row r="356" spans="1:71" ht="15.6" hidden="1" customHeight="1">
      <c r="C356" s="284"/>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c r="AB356" s="285"/>
      <c r="AC356" s="285"/>
      <c r="AD356" s="285"/>
      <c r="AE356" s="285"/>
      <c r="AF356" s="285"/>
      <c r="AG356" s="285"/>
      <c r="AH356" s="285"/>
      <c r="AI356" s="285"/>
      <c r="AJ356" s="285"/>
      <c r="AK356" s="285"/>
      <c r="AL356" s="285"/>
      <c r="AM356" s="285"/>
      <c r="AN356" s="285"/>
      <c r="AO356" s="285"/>
      <c r="AP356" s="285"/>
      <c r="AQ356" s="285"/>
      <c r="AR356" s="285"/>
      <c r="AS356" s="285"/>
      <c r="AT356" s="285"/>
      <c r="AU356" s="285"/>
      <c r="AV356" s="285"/>
      <c r="AW356" s="285"/>
      <c r="AX356" s="285"/>
      <c r="AY356" s="285"/>
      <c r="AZ356" s="285"/>
      <c r="BA356" s="285"/>
      <c r="BB356" s="285"/>
      <c r="BC356" s="285"/>
      <c r="BD356" s="285"/>
      <c r="BE356" s="285"/>
      <c r="BF356" s="285"/>
      <c r="BG356" s="285"/>
      <c r="BH356" s="285"/>
      <c r="BI356" s="285"/>
      <c r="BJ356" s="285"/>
      <c r="BK356" s="285"/>
      <c r="BL356" s="285"/>
      <c r="BM356" s="285"/>
      <c r="BN356" s="285"/>
      <c r="BO356" s="285"/>
      <c r="BP356" s="285"/>
      <c r="BQ356" s="285"/>
      <c r="BR356" s="286"/>
    </row>
    <row r="357" spans="1:71" ht="15.6" hidden="1"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row>
    <row r="358" spans="1:71" ht="15.6" customHeight="1"/>
    <row r="359" spans="1:71" ht="15.6" customHeight="1"/>
    <row r="360" spans="1:71" ht="15.6" customHeight="1"/>
    <row r="361" spans="1:71" ht="21.95" customHeight="1">
      <c r="C361" s="565" t="s">
        <v>6425</v>
      </c>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5"/>
      <c r="AL361" s="565"/>
      <c r="AM361" s="565"/>
      <c r="AN361" s="565"/>
      <c r="AO361" s="565"/>
      <c r="AP361" s="565"/>
      <c r="AQ361" s="565"/>
      <c r="AR361" s="565"/>
      <c r="AS361" s="565"/>
      <c r="AT361" s="565"/>
      <c r="AU361" s="565"/>
      <c r="AV361" s="565"/>
      <c r="AW361" s="565"/>
      <c r="AX361" s="565"/>
      <c r="AY361" s="565"/>
      <c r="AZ361" s="565"/>
      <c r="BA361" s="565"/>
      <c r="BB361" s="565"/>
      <c r="BC361" s="565"/>
      <c r="BD361" s="565"/>
      <c r="BE361" s="565"/>
      <c r="BF361" s="565"/>
      <c r="BG361" s="565"/>
      <c r="BH361" s="565"/>
      <c r="BI361" s="565"/>
      <c r="BJ361" s="565"/>
      <c r="BK361" s="565"/>
      <c r="BL361" s="565"/>
      <c r="BM361" s="565"/>
      <c r="BN361" s="565"/>
      <c r="BO361" s="565"/>
      <c r="BP361" s="565"/>
      <c r="BQ361" s="565"/>
      <c r="BR361" s="565"/>
    </row>
    <row r="362" spans="1:71" ht="21.95" customHeight="1">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5"/>
      <c r="AL362" s="565"/>
      <c r="AM362" s="565"/>
      <c r="AN362" s="565"/>
      <c r="AO362" s="565"/>
      <c r="AP362" s="565"/>
      <c r="AQ362" s="565"/>
      <c r="AR362" s="565"/>
      <c r="AS362" s="565"/>
      <c r="AT362" s="565"/>
      <c r="AU362" s="565"/>
      <c r="AV362" s="565"/>
      <c r="AW362" s="565"/>
      <c r="AX362" s="565"/>
      <c r="AY362" s="565"/>
      <c r="AZ362" s="565"/>
      <c r="BA362" s="565"/>
      <c r="BB362" s="565"/>
      <c r="BC362" s="565"/>
      <c r="BD362" s="565"/>
      <c r="BE362" s="565"/>
      <c r="BF362" s="565"/>
      <c r="BG362" s="565"/>
      <c r="BH362" s="565"/>
      <c r="BI362" s="565"/>
      <c r="BJ362" s="565"/>
      <c r="BK362" s="565"/>
      <c r="BL362" s="565"/>
      <c r="BM362" s="565"/>
      <c r="BN362" s="565"/>
      <c r="BO362" s="565"/>
      <c r="BP362" s="565"/>
      <c r="BQ362" s="565"/>
      <c r="BR362" s="565"/>
    </row>
    <row r="363" spans="1:71" ht="21.95" customHeight="1">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5"/>
      <c r="AL363" s="565"/>
      <c r="AM363" s="565"/>
      <c r="AN363" s="565"/>
      <c r="AO363" s="565"/>
      <c r="AP363" s="565"/>
      <c r="AQ363" s="565"/>
      <c r="AR363" s="565"/>
      <c r="AS363" s="565"/>
      <c r="AT363" s="565"/>
      <c r="AU363" s="565"/>
      <c r="AV363" s="565"/>
      <c r="AW363" s="565"/>
      <c r="AX363" s="565"/>
      <c r="AY363" s="565"/>
      <c r="AZ363" s="565"/>
      <c r="BA363" s="565"/>
      <c r="BB363" s="565"/>
      <c r="BC363" s="565"/>
      <c r="BD363" s="565"/>
      <c r="BE363" s="565"/>
      <c r="BF363" s="565"/>
      <c r="BG363" s="565"/>
      <c r="BH363" s="565"/>
      <c r="BI363" s="565"/>
      <c r="BJ363" s="565"/>
      <c r="BK363" s="565"/>
      <c r="BL363" s="565"/>
      <c r="BM363" s="565"/>
      <c r="BN363" s="565"/>
      <c r="BO363" s="565"/>
      <c r="BP363" s="565"/>
      <c r="BQ363" s="565"/>
      <c r="BR363" s="565"/>
    </row>
    <row r="364" spans="1:71" ht="15.6" customHeight="1">
      <c r="C364" s="294"/>
      <c r="D364" s="295"/>
      <c r="E364" s="295"/>
      <c r="F364" s="295"/>
      <c r="G364" s="295"/>
      <c r="H364" s="295"/>
      <c r="I364" s="295"/>
      <c r="J364" s="295"/>
      <c r="K364" s="295"/>
      <c r="L364" s="295"/>
      <c r="M364" s="295"/>
      <c r="N364" s="295"/>
      <c r="O364" s="295"/>
      <c r="P364" s="295"/>
      <c r="Q364" s="295"/>
      <c r="R364" s="295"/>
      <c r="S364" s="295"/>
      <c r="T364" s="295"/>
      <c r="U364" s="295"/>
      <c r="V364" s="295"/>
      <c r="W364" s="295"/>
      <c r="X364" s="282"/>
      <c r="Y364" s="282"/>
      <c r="Z364" s="282"/>
      <c r="AA364" s="282"/>
      <c r="AB364" s="282"/>
      <c r="AC364" s="282"/>
      <c r="AD364" s="282"/>
      <c r="AE364" s="282"/>
      <c r="AF364" s="282"/>
      <c r="AG364" s="282"/>
      <c r="AH364" s="282"/>
      <c r="AI364" s="282"/>
      <c r="AJ364" s="282"/>
      <c r="AK364" s="282"/>
      <c r="AL364" s="282"/>
      <c r="AM364" s="282"/>
      <c r="AN364" s="282"/>
      <c r="AO364" s="282"/>
      <c r="AP364" s="282"/>
      <c r="AQ364" s="282"/>
      <c r="AR364" s="282"/>
      <c r="AS364" s="282"/>
      <c r="AT364" s="282"/>
      <c r="AU364" s="282"/>
      <c r="AV364" s="282"/>
      <c r="AW364" s="282"/>
      <c r="AX364" s="282"/>
      <c r="AY364" s="282"/>
      <c r="AZ364" s="282"/>
      <c r="BA364" s="282"/>
      <c r="BB364" s="282"/>
      <c r="BC364" s="282"/>
      <c r="BD364" s="282"/>
      <c r="BE364" s="282"/>
      <c r="BF364" s="282"/>
      <c r="BG364" s="282"/>
      <c r="BH364" s="282"/>
      <c r="BI364" s="282"/>
      <c r="BJ364" s="282"/>
      <c r="BK364" s="282"/>
      <c r="BL364" s="282"/>
      <c r="BM364" s="282"/>
      <c r="BN364" s="282"/>
      <c r="BO364" s="282"/>
      <c r="BP364" s="282"/>
      <c r="BQ364" s="282"/>
      <c r="BR364" s="296"/>
    </row>
    <row r="365" spans="1:71" ht="18.95" customHeight="1">
      <c r="C365" s="297"/>
      <c r="D365" s="566" t="str">
        <f>IF(回答表!R56="●",回答表!B651,"")</f>
        <v>前年度より公営化に取り組み始めたばかりのため。</v>
      </c>
      <c r="E365" s="567"/>
      <c r="F365" s="567"/>
      <c r="G365" s="567"/>
      <c r="H365" s="567"/>
      <c r="I365" s="567"/>
      <c r="J365" s="567"/>
      <c r="K365" s="567"/>
      <c r="L365" s="567"/>
      <c r="M365" s="567"/>
      <c r="N365" s="567"/>
      <c r="O365" s="567"/>
      <c r="P365" s="567"/>
      <c r="Q365" s="567"/>
      <c r="R365" s="567"/>
      <c r="S365" s="567"/>
      <c r="T365" s="567"/>
      <c r="U365" s="567"/>
      <c r="V365" s="567"/>
      <c r="W365" s="567"/>
      <c r="X365" s="567"/>
      <c r="Y365" s="567"/>
      <c r="Z365" s="567"/>
      <c r="AA365" s="567"/>
      <c r="AB365" s="567"/>
      <c r="AC365" s="567"/>
      <c r="AD365" s="567"/>
      <c r="AE365" s="567"/>
      <c r="AF365" s="567"/>
      <c r="AG365" s="567"/>
      <c r="AH365" s="567"/>
      <c r="AI365" s="567"/>
      <c r="AJ365" s="567"/>
      <c r="AK365" s="567"/>
      <c r="AL365" s="567"/>
      <c r="AM365" s="567"/>
      <c r="AN365" s="567"/>
      <c r="AO365" s="567"/>
      <c r="AP365" s="567"/>
      <c r="AQ365" s="567"/>
      <c r="AR365" s="567"/>
      <c r="AS365" s="567"/>
      <c r="AT365" s="567"/>
      <c r="AU365" s="567"/>
      <c r="AV365" s="567"/>
      <c r="AW365" s="567"/>
      <c r="AX365" s="567"/>
      <c r="AY365" s="567"/>
      <c r="AZ365" s="567"/>
      <c r="BA365" s="567"/>
      <c r="BB365" s="567"/>
      <c r="BC365" s="567"/>
      <c r="BD365" s="567"/>
      <c r="BE365" s="567"/>
      <c r="BF365" s="567"/>
      <c r="BG365" s="567"/>
      <c r="BH365" s="567"/>
      <c r="BI365" s="567"/>
      <c r="BJ365" s="567"/>
      <c r="BK365" s="567"/>
      <c r="BL365" s="567"/>
      <c r="BM365" s="567"/>
      <c r="BN365" s="567"/>
      <c r="BO365" s="567"/>
      <c r="BP365" s="567"/>
      <c r="BQ365" s="568"/>
      <c r="BR365" s="298"/>
    </row>
    <row r="366" spans="1:71" ht="23.45" customHeight="1">
      <c r="C366" s="297"/>
      <c r="D366" s="569"/>
      <c r="E366" s="570"/>
      <c r="F366" s="570"/>
      <c r="G366" s="570"/>
      <c r="H366" s="570"/>
      <c r="I366" s="570"/>
      <c r="J366" s="570"/>
      <c r="K366" s="570"/>
      <c r="L366" s="570"/>
      <c r="M366" s="570"/>
      <c r="N366" s="570"/>
      <c r="O366" s="570"/>
      <c r="P366" s="570"/>
      <c r="Q366" s="570"/>
      <c r="R366" s="570"/>
      <c r="S366" s="570"/>
      <c r="T366" s="570"/>
      <c r="U366" s="570"/>
      <c r="V366" s="570"/>
      <c r="W366" s="570"/>
      <c r="X366" s="570"/>
      <c r="Y366" s="570"/>
      <c r="Z366" s="570"/>
      <c r="AA366" s="570"/>
      <c r="AB366" s="570"/>
      <c r="AC366" s="570"/>
      <c r="AD366" s="570"/>
      <c r="AE366" s="570"/>
      <c r="AF366" s="570"/>
      <c r="AG366" s="570"/>
      <c r="AH366" s="570"/>
      <c r="AI366" s="570"/>
      <c r="AJ366" s="570"/>
      <c r="AK366" s="570"/>
      <c r="AL366" s="570"/>
      <c r="AM366" s="570"/>
      <c r="AN366" s="570"/>
      <c r="AO366" s="570"/>
      <c r="AP366" s="570"/>
      <c r="AQ366" s="570"/>
      <c r="AR366" s="570"/>
      <c r="AS366" s="570"/>
      <c r="AT366" s="570"/>
      <c r="AU366" s="570"/>
      <c r="AV366" s="570"/>
      <c r="AW366" s="570"/>
      <c r="AX366" s="570"/>
      <c r="AY366" s="570"/>
      <c r="AZ366" s="570"/>
      <c r="BA366" s="570"/>
      <c r="BB366" s="570"/>
      <c r="BC366" s="570"/>
      <c r="BD366" s="570"/>
      <c r="BE366" s="570"/>
      <c r="BF366" s="570"/>
      <c r="BG366" s="570"/>
      <c r="BH366" s="570"/>
      <c r="BI366" s="570"/>
      <c r="BJ366" s="570"/>
      <c r="BK366" s="570"/>
      <c r="BL366" s="570"/>
      <c r="BM366" s="570"/>
      <c r="BN366" s="570"/>
      <c r="BO366" s="570"/>
      <c r="BP366" s="570"/>
      <c r="BQ366" s="571"/>
      <c r="BR366" s="298"/>
    </row>
    <row r="367" spans="1:71" ht="23.45" customHeight="1">
      <c r="C367" s="297"/>
      <c r="D367" s="569"/>
      <c r="E367" s="570"/>
      <c r="F367" s="570"/>
      <c r="G367" s="570"/>
      <c r="H367" s="570"/>
      <c r="I367" s="570"/>
      <c r="J367" s="570"/>
      <c r="K367" s="570"/>
      <c r="L367" s="570"/>
      <c r="M367" s="570"/>
      <c r="N367" s="570"/>
      <c r="O367" s="570"/>
      <c r="P367" s="570"/>
      <c r="Q367" s="570"/>
      <c r="R367" s="570"/>
      <c r="S367" s="570"/>
      <c r="T367" s="570"/>
      <c r="U367" s="570"/>
      <c r="V367" s="570"/>
      <c r="W367" s="570"/>
      <c r="X367" s="570"/>
      <c r="Y367" s="570"/>
      <c r="Z367" s="570"/>
      <c r="AA367" s="570"/>
      <c r="AB367" s="570"/>
      <c r="AC367" s="570"/>
      <c r="AD367" s="570"/>
      <c r="AE367" s="570"/>
      <c r="AF367" s="570"/>
      <c r="AG367" s="570"/>
      <c r="AH367" s="570"/>
      <c r="AI367" s="570"/>
      <c r="AJ367" s="570"/>
      <c r="AK367" s="570"/>
      <c r="AL367" s="570"/>
      <c r="AM367" s="570"/>
      <c r="AN367" s="570"/>
      <c r="AO367" s="570"/>
      <c r="AP367" s="570"/>
      <c r="AQ367" s="570"/>
      <c r="AR367" s="570"/>
      <c r="AS367" s="570"/>
      <c r="AT367" s="570"/>
      <c r="AU367" s="570"/>
      <c r="AV367" s="570"/>
      <c r="AW367" s="570"/>
      <c r="AX367" s="570"/>
      <c r="AY367" s="570"/>
      <c r="AZ367" s="570"/>
      <c r="BA367" s="570"/>
      <c r="BB367" s="570"/>
      <c r="BC367" s="570"/>
      <c r="BD367" s="570"/>
      <c r="BE367" s="570"/>
      <c r="BF367" s="570"/>
      <c r="BG367" s="570"/>
      <c r="BH367" s="570"/>
      <c r="BI367" s="570"/>
      <c r="BJ367" s="570"/>
      <c r="BK367" s="570"/>
      <c r="BL367" s="570"/>
      <c r="BM367" s="570"/>
      <c r="BN367" s="570"/>
      <c r="BO367" s="570"/>
      <c r="BP367" s="570"/>
      <c r="BQ367" s="571"/>
      <c r="BR367" s="298"/>
    </row>
    <row r="368" spans="1:71" ht="23.45" customHeight="1">
      <c r="C368" s="297"/>
      <c r="D368" s="569"/>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0"/>
      <c r="AL368" s="570"/>
      <c r="AM368" s="570"/>
      <c r="AN368" s="570"/>
      <c r="AO368" s="570"/>
      <c r="AP368" s="570"/>
      <c r="AQ368" s="570"/>
      <c r="AR368" s="570"/>
      <c r="AS368" s="570"/>
      <c r="AT368" s="570"/>
      <c r="AU368" s="570"/>
      <c r="AV368" s="570"/>
      <c r="AW368" s="570"/>
      <c r="AX368" s="570"/>
      <c r="AY368" s="570"/>
      <c r="AZ368" s="570"/>
      <c r="BA368" s="570"/>
      <c r="BB368" s="570"/>
      <c r="BC368" s="570"/>
      <c r="BD368" s="570"/>
      <c r="BE368" s="570"/>
      <c r="BF368" s="570"/>
      <c r="BG368" s="570"/>
      <c r="BH368" s="570"/>
      <c r="BI368" s="570"/>
      <c r="BJ368" s="570"/>
      <c r="BK368" s="570"/>
      <c r="BL368" s="570"/>
      <c r="BM368" s="570"/>
      <c r="BN368" s="570"/>
      <c r="BO368" s="570"/>
      <c r="BP368" s="570"/>
      <c r="BQ368" s="571"/>
      <c r="BR368" s="298"/>
    </row>
    <row r="369" spans="3:70" ht="23.45" customHeight="1">
      <c r="C369" s="297"/>
      <c r="D369" s="569"/>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0"/>
      <c r="AL369" s="570"/>
      <c r="AM369" s="570"/>
      <c r="AN369" s="570"/>
      <c r="AO369" s="570"/>
      <c r="AP369" s="570"/>
      <c r="AQ369" s="570"/>
      <c r="AR369" s="570"/>
      <c r="AS369" s="570"/>
      <c r="AT369" s="570"/>
      <c r="AU369" s="570"/>
      <c r="AV369" s="570"/>
      <c r="AW369" s="570"/>
      <c r="AX369" s="570"/>
      <c r="AY369" s="570"/>
      <c r="AZ369" s="570"/>
      <c r="BA369" s="570"/>
      <c r="BB369" s="570"/>
      <c r="BC369" s="570"/>
      <c r="BD369" s="570"/>
      <c r="BE369" s="570"/>
      <c r="BF369" s="570"/>
      <c r="BG369" s="570"/>
      <c r="BH369" s="570"/>
      <c r="BI369" s="570"/>
      <c r="BJ369" s="570"/>
      <c r="BK369" s="570"/>
      <c r="BL369" s="570"/>
      <c r="BM369" s="570"/>
      <c r="BN369" s="570"/>
      <c r="BO369" s="570"/>
      <c r="BP369" s="570"/>
      <c r="BQ369" s="571"/>
      <c r="BR369" s="298"/>
    </row>
    <row r="370" spans="3:70" ht="23.45" customHeight="1">
      <c r="C370" s="297"/>
      <c r="D370" s="569"/>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0"/>
      <c r="AL370" s="570"/>
      <c r="AM370" s="570"/>
      <c r="AN370" s="570"/>
      <c r="AO370" s="570"/>
      <c r="AP370" s="570"/>
      <c r="AQ370" s="570"/>
      <c r="AR370" s="570"/>
      <c r="AS370" s="570"/>
      <c r="AT370" s="570"/>
      <c r="AU370" s="570"/>
      <c r="AV370" s="570"/>
      <c r="AW370" s="570"/>
      <c r="AX370" s="570"/>
      <c r="AY370" s="570"/>
      <c r="AZ370" s="570"/>
      <c r="BA370" s="570"/>
      <c r="BB370" s="570"/>
      <c r="BC370" s="570"/>
      <c r="BD370" s="570"/>
      <c r="BE370" s="570"/>
      <c r="BF370" s="570"/>
      <c r="BG370" s="570"/>
      <c r="BH370" s="570"/>
      <c r="BI370" s="570"/>
      <c r="BJ370" s="570"/>
      <c r="BK370" s="570"/>
      <c r="BL370" s="570"/>
      <c r="BM370" s="570"/>
      <c r="BN370" s="570"/>
      <c r="BO370" s="570"/>
      <c r="BP370" s="570"/>
      <c r="BQ370" s="571"/>
      <c r="BR370" s="298"/>
    </row>
    <row r="371" spans="3:70" ht="23.45" customHeight="1">
      <c r="C371" s="297"/>
      <c r="D371" s="569"/>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0"/>
      <c r="AL371" s="570"/>
      <c r="AM371" s="570"/>
      <c r="AN371" s="570"/>
      <c r="AO371" s="570"/>
      <c r="AP371" s="570"/>
      <c r="AQ371" s="570"/>
      <c r="AR371" s="570"/>
      <c r="AS371" s="570"/>
      <c r="AT371" s="570"/>
      <c r="AU371" s="570"/>
      <c r="AV371" s="570"/>
      <c r="AW371" s="570"/>
      <c r="AX371" s="570"/>
      <c r="AY371" s="570"/>
      <c r="AZ371" s="570"/>
      <c r="BA371" s="570"/>
      <c r="BB371" s="570"/>
      <c r="BC371" s="570"/>
      <c r="BD371" s="570"/>
      <c r="BE371" s="570"/>
      <c r="BF371" s="570"/>
      <c r="BG371" s="570"/>
      <c r="BH371" s="570"/>
      <c r="BI371" s="570"/>
      <c r="BJ371" s="570"/>
      <c r="BK371" s="570"/>
      <c r="BL371" s="570"/>
      <c r="BM371" s="570"/>
      <c r="BN371" s="570"/>
      <c r="BO371" s="570"/>
      <c r="BP371" s="570"/>
      <c r="BQ371" s="571"/>
      <c r="BR371" s="298"/>
    </row>
    <row r="372" spans="3:70" ht="23.45" customHeight="1">
      <c r="C372" s="297"/>
      <c r="D372" s="569"/>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0"/>
      <c r="AL372" s="570"/>
      <c r="AM372" s="570"/>
      <c r="AN372" s="570"/>
      <c r="AO372" s="570"/>
      <c r="AP372" s="570"/>
      <c r="AQ372" s="570"/>
      <c r="AR372" s="570"/>
      <c r="AS372" s="570"/>
      <c r="AT372" s="570"/>
      <c r="AU372" s="570"/>
      <c r="AV372" s="570"/>
      <c r="AW372" s="570"/>
      <c r="AX372" s="570"/>
      <c r="AY372" s="570"/>
      <c r="AZ372" s="570"/>
      <c r="BA372" s="570"/>
      <c r="BB372" s="570"/>
      <c r="BC372" s="570"/>
      <c r="BD372" s="570"/>
      <c r="BE372" s="570"/>
      <c r="BF372" s="570"/>
      <c r="BG372" s="570"/>
      <c r="BH372" s="570"/>
      <c r="BI372" s="570"/>
      <c r="BJ372" s="570"/>
      <c r="BK372" s="570"/>
      <c r="BL372" s="570"/>
      <c r="BM372" s="570"/>
      <c r="BN372" s="570"/>
      <c r="BO372" s="570"/>
      <c r="BP372" s="570"/>
      <c r="BQ372" s="571"/>
      <c r="BR372" s="298"/>
    </row>
    <row r="373" spans="3:70" ht="23.45" customHeight="1">
      <c r="C373" s="297"/>
      <c r="D373" s="569"/>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0"/>
      <c r="AL373" s="570"/>
      <c r="AM373" s="570"/>
      <c r="AN373" s="570"/>
      <c r="AO373" s="570"/>
      <c r="AP373" s="570"/>
      <c r="AQ373" s="570"/>
      <c r="AR373" s="570"/>
      <c r="AS373" s="570"/>
      <c r="AT373" s="570"/>
      <c r="AU373" s="570"/>
      <c r="AV373" s="570"/>
      <c r="AW373" s="570"/>
      <c r="AX373" s="570"/>
      <c r="AY373" s="570"/>
      <c r="AZ373" s="570"/>
      <c r="BA373" s="570"/>
      <c r="BB373" s="570"/>
      <c r="BC373" s="570"/>
      <c r="BD373" s="570"/>
      <c r="BE373" s="570"/>
      <c r="BF373" s="570"/>
      <c r="BG373" s="570"/>
      <c r="BH373" s="570"/>
      <c r="BI373" s="570"/>
      <c r="BJ373" s="570"/>
      <c r="BK373" s="570"/>
      <c r="BL373" s="570"/>
      <c r="BM373" s="570"/>
      <c r="BN373" s="570"/>
      <c r="BO373" s="570"/>
      <c r="BP373" s="570"/>
      <c r="BQ373" s="571"/>
      <c r="BR373" s="298"/>
    </row>
    <row r="374" spans="3:70" ht="23.45" customHeight="1">
      <c r="C374" s="297"/>
      <c r="D374" s="569"/>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0"/>
      <c r="AL374" s="570"/>
      <c r="AM374" s="570"/>
      <c r="AN374" s="570"/>
      <c r="AO374" s="570"/>
      <c r="AP374" s="570"/>
      <c r="AQ374" s="570"/>
      <c r="AR374" s="570"/>
      <c r="AS374" s="570"/>
      <c r="AT374" s="570"/>
      <c r="AU374" s="570"/>
      <c r="AV374" s="570"/>
      <c r="AW374" s="570"/>
      <c r="AX374" s="570"/>
      <c r="AY374" s="570"/>
      <c r="AZ374" s="570"/>
      <c r="BA374" s="570"/>
      <c r="BB374" s="570"/>
      <c r="BC374" s="570"/>
      <c r="BD374" s="570"/>
      <c r="BE374" s="570"/>
      <c r="BF374" s="570"/>
      <c r="BG374" s="570"/>
      <c r="BH374" s="570"/>
      <c r="BI374" s="570"/>
      <c r="BJ374" s="570"/>
      <c r="BK374" s="570"/>
      <c r="BL374" s="570"/>
      <c r="BM374" s="570"/>
      <c r="BN374" s="570"/>
      <c r="BO374" s="570"/>
      <c r="BP374" s="570"/>
      <c r="BQ374" s="571"/>
      <c r="BR374" s="298"/>
    </row>
    <row r="375" spans="3:70" ht="23.45" customHeight="1">
      <c r="C375" s="297"/>
      <c r="D375" s="569"/>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0"/>
      <c r="AL375" s="570"/>
      <c r="AM375" s="570"/>
      <c r="AN375" s="570"/>
      <c r="AO375" s="570"/>
      <c r="AP375" s="570"/>
      <c r="AQ375" s="570"/>
      <c r="AR375" s="570"/>
      <c r="AS375" s="570"/>
      <c r="AT375" s="570"/>
      <c r="AU375" s="570"/>
      <c r="AV375" s="570"/>
      <c r="AW375" s="570"/>
      <c r="AX375" s="570"/>
      <c r="AY375" s="570"/>
      <c r="AZ375" s="570"/>
      <c r="BA375" s="570"/>
      <c r="BB375" s="570"/>
      <c r="BC375" s="570"/>
      <c r="BD375" s="570"/>
      <c r="BE375" s="570"/>
      <c r="BF375" s="570"/>
      <c r="BG375" s="570"/>
      <c r="BH375" s="570"/>
      <c r="BI375" s="570"/>
      <c r="BJ375" s="570"/>
      <c r="BK375" s="570"/>
      <c r="BL375" s="570"/>
      <c r="BM375" s="570"/>
      <c r="BN375" s="570"/>
      <c r="BO375" s="570"/>
      <c r="BP375" s="570"/>
      <c r="BQ375" s="571"/>
      <c r="BR375" s="298"/>
    </row>
    <row r="376" spans="3:70" ht="23.45" customHeight="1">
      <c r="C376" s="297"/>
      <c r="D376" s="569"/>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0"/>
      <c r="AL376" s="570"/>
      <c r="AM376" s="570"/>
      <c r="AN376" s="570"/>
      <c r="AO376" s="570"/>
      <c r="AP376" s="570"/>
      <c r="AQ376" s="570"/>
      <c r="AR376" s="570"/>
      <c r="AS376" s="570"/>
      <c r="AT376" s="570"/>
      <c r="AU376" s="570"/>
      <c r="AV376" s="570"/>
      <c r="AW376" s="570"/>
      <c r="AX376" s="570"/>
      <c r="AY376" s="570"/>
      <c r="AZ376" s="570"/>
      <c r="BA376" s="570"/>
      <c r="BB376" s="570"/>
      <c r="BC376" s="570"/>
      <c r="BD376" s="570"/>
      <c r="BE376" s="570"/>
      <c r="BF376" s="570"/>
      <c r="BG376" s="570"/>
      <c r="BH376" s="570"/>
      <c r="BI376" s="570"/>
      <c r="BJ376" s="570"/>
      <c r="BK376" s="570"/>
      <c r="BL376" s="570"/>
      <c r="BM376" s="570"/>
      <c r="BN376" s="570"/>
      <c r="BO376" s="570"/>
      <c r="BP376" s="570"/>
      <c r="BQ376" s="571"/>
      <c r="BR376" s="298"/>
    </row>
    <row r="377" spans="3:70" ht="23.45" customHeight="1">
      <c r="C377" s="297"/>
      <c r="D377" s="569"/>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0"/>
      <c r="AL377" s="570"/>
      <c r="AM377" s="570"/>
      <c r="AN377" s="570"/>
      <c r="AO377" s="570"/>
      <c r="AP377" s="570"/>
      <c r="AQ377" s="570"/>
      <c r="AR377" s="570"/>
      <c r="AS377" s="570"/>
      <c r="AT377" s="570"/>
      <c r="AU377" s="570"/>
      <c r="AV377" s="570"/>
      <c r="AW377" s="570"/>
      <c r="AX377" s="570"/>
      <c r="AY377" s="570"/>
      <c r="AZ377" s="570"/>
      <c r="BA377" s="570"/>
      <c r="BB377" s="570"/>
      <c r="BC377" s="570"/>
      <c r="BD377" s="570"/>
      <c r="BE377" s="570"/>
      <c r="BF377" s="570"/>
      <c r="BG377" s="570"/>
      <c r="BH377" s="570"/>
      <c r="BI377" s="570"/>
      <c r="BJ377" s="570"/>
      <c r="BK377" s="570"/>
      <c r="BL377" s="570"/>
      <c r="BM377" s="570"/>
      <c r="BN377" s="570"/>
      <c r="BO377" s="570"/>
      <c r="BP377" s="570"/>
      <c r="BQ377" s="571"/>
      <c r="BR377" s="298"/>
    </row>
    <row r="378" spans="3:70" ht="23.45" customHeight="1">
      <c r="C378" s="297"/>
      <c r="D378" s="569"/>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0"/>
      <c r="AL378" s="570"/>
      <c r="AM378" s="570"/>
      <c r="AN378" s="570"/>
      <c r="AO378" s="570"/>
      <c r="AP378" s="570"/>
      <c r="AQ378" s="570"/>
      <c r="AR378" s="570"/>
      <c r="AS378" s="570"/>
      <c r="AT378" s="570"/>
      <c r="AU378" s="570"/>
      <c r="AV378" s="570"/>
      <c r="AW378" s="570"/>
      <c r="AX378" s="570"/>
      <c r="AY378" s="570"/>
      <c r="AZ378" s="570"/>
      <c r="BA378" s="570"/>
      <c r="BB378" s="570"/>
      <c r="BC378" s="570"/>
      <c r="BD378" s="570"/>
      <c r="BE378" s="570"/>
      <c r="BF378" s="570"/>
      <c r="BG378" s="570"/>
      <c r="BH378" s="570"/>
      <c r="BI378" s="570"/>
      <c r="BJ378" s="570"/>
      <c r="BK378" s="570"/>
      <c r="BL378" s="570"/>
      <c r="BM378" s="570"/>
      <c r="BN378" s="570"/>
      <c r="BO378" s="570"/>
      <c r="BP378" s="570"/>
      <c r="BQ378" s="571"/>
      <c r="BR378" s="298"/>
    </row>
    <row r="379" spans="3:70" ht="23.45" customHeight="1">
      <c r="C379" s="297"/>
      <c r="D379" s="569"/>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0"/>
      <c r="AL379" s="570"/>
      <c r="AM379" s="570"/>
      <c r="AN379" s="570"/>
      <c r="AO379" s="570"/>
      <c r="AP379" s="570"/>
      <c r="AQ379" s="570"/>
      <c r="AR379" s="570"/>
      <c r="AS379" s="570"/>
      <c r="AT379" s="570"/>
      <c r="AU379" s="570"/>
      <c r="AV379" s="570"/>
      <c r="AW379" s="570"/>
      <c r="AX379" s="570"/>
      <c r="AY379" s="570"/>
      <c r="AZ379" s="570"/>
      <c r="BA379" s="570"/>
      <c r="BB379" s="570"/>
      <c r="BC379" s="570"/>
      <c r="BD379" s="570"/>
      <c r="BE379" s="570"/>
      <c r="BF379" s="570"/>
      <c r="BG379" s="570"/>
      <c r="BH379" s="570"/>
      <c r="BI379" s="570"/>
      <c r="BJ379" s="570"/>
      <c r="BK379" s="570"/>
      <c r="BL379" s="570"/>
      <c r="BM379" s="570"/>
      <c r="BN379" s="570"/>
      <c r="BO379" s="570"/>
      <c r="BP379" s="570"/>
      <c r="BQ379" s="571"/>
      <c r="BR379" s="298"/>
    </row>
    <row r="380" spans="3:70" ht="23.45" customHeight="1">
      <c r="C380" s="297"/>
      <c r="D380" s="569"/>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0"/>
      <c r="AL380" s="570"/>
      <c r="AM380" s="570"/>
      <c r="AN380" s="570"/>
      <c r="AO380" s="570"/>
      <c r="AP380" s="570"/>
      <c r="AQ380" s="570"/>
      <c r="AR380" s="570"/>
      <c r="AS380" s="570"/>
      <c r="AT380" s="570"/>
      <c r="AU380" s="570"/>
      <c r="AV380" s="570"/>
      <c r="AW380" s="570"/>
      <c r="AX380" s="570"/>
      <c r="AY380" s="570"/>
      <c r="AZ380" s="570"/>
      <c r="BA380" s="570"/>
      <c r="BB380" s="570"/>
      <c r="BC380" s="570"/>
      <c r="BD380" s="570"/>
      <c r="BE380" s="570"/>
      <c r="BF380" s="570"/>
      <c r="BG380" s="570"/>
      <c r="BH380" s="570"/>
      <c r="BI380" s="570"/>
      <c r="BJ380" s="570"/>
      <c r="BK380" s="570"/>
      <c r="BL380" s="570"/>
      <c r="BM380" s="570"/>
      <c r="BN380" s="570"/>
      <c r="BO380" s="570"/>
      <c r="BP380" s="570"/>
      <c r="BQ380" s="571"/>
      <c r="BR380" s="298"/>
    </row>
    <row r="381" spans="3:70" ht="23.45" customHeight="1">
      <c r="C381" s="297"/>
      <c r="D381" s="569"/>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0"/>
      <c r="AL381" s="570"/>
      <c r="AM381" s="570"/>
      <c r="AN381" s="570"/>
      <c r="AO381" s="570"/>
      <c r="AP381" s="570"/>
      <c r="AQ381" s="570"/>
      <c r="AR381" s="570"/>
      <c r="AS381" s="570"/>
      <c r="AT381" s="570"/>
      <c r="AU381" s="570"/>
      <c r="AV381" s="570"/>
      <c r="AW381" s="570"/>
      <c r="AX381" s="570"/>
      <c r="AY381" s="570"/>
      <c r="AZ381" s="570"/>
      <c r="BA381" s="570"/>
      <c r="BB381" s="570"/>
      <c r="BC381" s="570"/>
      <c r="BD381" s="570"/>
      <c r="BE381" s="570"/>
      <c r="BF381" s="570"/>
      <c r="BG381" s="570"/>
      <c r="BH381" s="570"/>
      <c r="BI381" s="570"/>
      <c r="BJ381" s="570"/>
      <c r="BK381" s="570"/>
      <c r="BL381" s="570"/>
      <c r="BM381" s="570"/>
      <c r="BN381" s="570"/>
      <c r="BO381" s="570"/>
      <c r="BP381" s="570"/>
      <c r="BQ381" s="571"/>
      <c r="BR381" s="298"/>
    </row>
    <row r="382" spans="3:70" ht="23.45" customHeight="1">
      <c r="C382" s="297"/>
      <c r="D382" s="569"/>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0"/>
      <c r="AL382" s="570"/>
      <c r="AM382" s="570"/>
      <c r="AN382" s="570"/>
      <c r="AO382" s="570"/>
      <c r="AP382" s="570"/>
      <c r="AQ382" s="570"/>
      <c r="AR382" s="570"/>
      <c r="AS382" s="570"/>
      <c r="AT382" s="570"/>
      <c r="AU382" s="570"/>
      <c r="AV382" s="570"/>
      <c r="AW382" s="570"/>
      <c r="AX382" s="570"/>
      <c r="AY382" s="570"/>
      <c r="AZ382" s="570"/>
      <c r="BA382" s="570"/>
      <c r="BB382" s="570"/>
      <c r="BC382" s="570"/>
      <c r="BD382" s="570"/>
      <c r="BE382" s="570"/>
      <c r="BF382" s="570"/>
      <c r="BG382" s="570"/>
      <c r="BH382" s="570"/>
      <c r="BI382" s="570"/>
      <c r="BJ382" s="570"/>
      <c r="BK382" s="570"/>
      <c r="BL382" s="570"/>
      <c r="BM382" s="570"/>
      <c r="BN382" s="570"/>
      <c r="BO382" s="570"/>
      <c r="BP382" s="570"/>
      <c r="BQ382" s="571"/>
      <c r="BR382" s="298"/>
    </row>
    <row r="383" spans="3:70" ht="23.45" customHeight="1">
      <c r="C383" s="297"/>
      <c r="D383" s="572"/>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3"/>
      <c r="AL383" s="573"/>
      <c r="AM383" s="573"/>
      <c r="AN383" s="573"/>
      <c r="AO383" s="573"/>
      <c r="AP383" s="573"/>
      <c r="AQ383" s="573"/>
      <c r="AR383" s="573"/>
      <c r="AS383" s="573"/>
      <c r="AT383" s="573"/>
      <c r="AU383" s="573"/>
      <c r="AV383" s="573"/>
      <c r="AW383" s="573"/>
      <c r="AX383" s="573"/>
      <c r="AY383" s="573"/>
      <c r="AZ383" s="573"/>
      <c r="BA383" s="573"/>
      <c r="BB383" s="573"/>
      <c r="BC383" s="573"/>
      <c r="BD383" s="573"/>
      <c r="BE383" s="573"/>
      <c r="BF383" s="573"/>
      <c r="BG383" s="573"/>
      <c r="BH383" s="573"/>
      <c r="BI383" s="573"/>
      <c r="BJ383" s="573"/>
      <c r="BK383" s="573"/>
      <c r="BL383" s="573"/>
      <c r="BM383" s="573"/>
      <c r="BN383" s="573"/>
      <c r="BO383" s="573"/>
      <c r="BP383" s="573"/>
      <c r="BQ383" s="574"/>
      <c r="BR383" s="265"/>
    </row>
    <row r="384" spans="3:70" ht="12.6" customHeight="1">
      <c r="C384" s="299"/>
      <c r="D384" s="300"/>
      <c r="E384" s="300"/>
      <c r="F384" s="300"/>
      <c r="G384" s="300"/>
      <c r="H384" s="300"/>
      <c r="I384" s="300"/>
      <c r="J384" s="300"/>
      <c r="K384" s="300"/>
      <c r="L384" s="300"/>
      <c r="M384" s="300"/>
      <c r="N384" s="300"/>
      <c r="O384" s="300"/>
      <c r="P384" s="300"/>
      <c r="Q384" s="300"/>
      <c r="R384" s="300"/>
      <c r="S384" s="300"/>
      <c r="T384" s="300"/>
      <c r="U384" s="300"/>
      <c r="V384" s="300"/>
      <c r="W384" s="300"/>
      <c r="X384" s="300"/>
      <c r="Y384" s="300"/>
      <c r="Z384" s="300"/>
      <c r="AA384" s="300"/>
      <c r="AB384" s="300"/>
      <c r="AC384" s="300"/>
      <c r="AD384" s="300"/>
      <c r="AE384" s="300"/>
      <c r="AF384" s="300"/>
      <c r="AG384" s="300"/>
      <c r="AH384" s="300"/>
      <c r="AI384" s="300"/>
      <c r="AJ384" s="300"/>
      <c r="AK384" s="300"/>
      <c r="AL384" s="300"/>
      <c r="AM384" s="300"/>
      <c r="AN384" s="300"/>
      <c r="AO384" s="300"/>
      <c r="AP384" s="300"/>
      <c r="AQ384" s="300"/>
      <c r="AR384" s="300"/>
      <c r="AS384" s="300"/>
      <c r="AT384" s="300"/>
      <c r="AU384" s="300"/>
      <c r="AV384" s="300"/>
      <c r="AW384" s="300"/>
      <c r="AX384" s="300"/>
      <c r="AY384" s="300"/>
      <c r="AZ384" s="300"/>
      <c r="BA384" s="300"/>
      <c r="BB384" s="300"/>
      <c r="BC384" s="300"/>
      <c r="BD384" s="300"/>
      <c r="BE384" s="300"/>
      <c r="BF384" s="300"/>
      <c r="BG384" s="300"/>
      <c r="BH384" s="300"/>
      <c r="BI384" s="300"/>
      <c r="BJ384" s="300"/>
      <c r="BK384" s="300"/>
      <c r="BL384" s="300"/>
      <c r="BM384" s="300"/>
      <c r="BN384" s="300"/>
      <c r="BO384" s="300"/>
      <c r="BP384" s="300"/>
      <c r="BQ384" s="300"/>
      <c r="BR384" s="301"/>
    </row>
  </sheetData>
  <mergeCells count="35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E6DA-6969-4CDF-9FCD-7FDA5A44351E}">
  <sheetPr>
    <pageSetUpPr fitToPage="1"/>
  </sheetPr>
  <dimension ref="A1:CN384"/>
  <sheetViews>
    <sheetView showZeros="0" view="pageBreakPreview" zoomScale="55" zoomScaleNormal="55" zoomScaleSheetLayoutView="55" workbookViewId="0">
      <selection activeCell="BG14" sqref="BG1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582" t="s">
        <v>32</v>
      </c>
      <c r="D8" s="639"/>
      <c r="E8" s="639"/>
      <c r="F8" s="639"/>
      <c r="G8" s="639"/>
      <c r="H8" s="639"/>
      <c r="I8" s="639"/>
      <c r="J8" s="639"/>
      <c r="K8" s="639"/>
      <c r="L8" s="639"/>
      <c r="M8" s="639"/>
      <c r="N8" s="639"/>
      <c r="O8" s="639"/>
      <c r="P8" s="639"/>
      <c r="Q8" s="639"/>
      <c r="R8" s="639"/>
      <c r="S8" s="639"/>
      <c r="T8" s="639"/>
      <c r="U8" s="585" t="s">
        <v>120</v>
      </c>
      <c r="V8" s="586"/>
      <c r="W8" s="586"/>
      <c r="X8" s="586"/>
      <c r="Y8" s="586"/>
      <c r="Z8" s="586"/>
      <c r="AA8" s="586"/>
      <c r="AB8" s="586"/>
      <c r="AC8" s="586"/>
      <c r="AD8" s="586"/>
      <c r="AE8" s="586"/>
      <c r="AF8" s="586"/>
      <c r="AG8" s="586"/>
      <c r="AH8" s="586"/>
      <c r="AI8" s="586"/>
      <c r="AJ8" s="586"/>
      <c r="AK8" s="586"/>
      <c r="AL8" s="586"/>
      <c r="AM8" s="586"/>
      <c r="AN8" s="587"/>
      <c r="AO8" s="589" t="s">
        <v>5</v>
      </c>
      <c r="AP8" s="586"/>
      <c r="AQ8" s="586"/>
      <c r="AR8" s="586"/>
      <c r="AS8" s="586"/>
      <c r="AT8" s="586"/>
      <c r="AU8" s="586"/>
      <c r="AV8" s="586"/>
      <c r="AW8" s="586"/>
      <c r="AX8" s="586"/>
      <c r="AY8" s="586"/>
      <c r="AZ8" s="586"/>
      <c r="BA8" s="586"/>
      <c r="BB8" s="586"/>
      <c r="BC8" s="586"/>
      <c r="BD8" s="586"/>
      <c r="BE8" s="586"/>
      <c r="BF8" s="587"/>
      <c r="BG8" s="582" t="s">
        <v>121</v>
      </c>
      <c r="BH8" s="583"/>
      <c r="BI8" s="583"/>
      <c r="BJ8" s="583"/>
      <c r="BK8" s="583"/>
      <c r="BL8" s="583"/>
      <c r="BM8" s="583"/>
      <c r="BN8" s="583"/>
      <c r="BO8" s="583"/>
      <c r="BP8" s="583"/>
      <c r="BQ8" s="583"/>
      <c r="BR8" s="236"/>
    </row>
    <row r="9" spans="3:71" ht="15.6" customHeight="1">
      <c r="C9" s="639"/>
      <c r="D9" s="639"/>
      <c r="E9" s="639"/>
      <c r="F9" s="639"/>
      <c r="G9" s="639"/>
      <c r="H9" s="639"/>
      <c r="I9" s="639"/>
      <c r="J9" s="639"/>
      <c r="K9" s="639"/>
      <c r="L9" s="639"/>
      <c r="M9" s="639"/>
      <c r="N9" s="639"/>
      <c r="O9" s="639"/>
      <c r="P9" s="639"/>
      <c r="Q9" s="639"/>
      <c r="R9" s="639"/>
      <c r="S9" s="639"/>
      <c r="T9" s="639"/>
      <c r="U9" s="577"/>
      <c r="V9" s="575"/>
      <c r="W9" s="575"/>
      <c r="X9" s="575"/>
      <c r="Y9" s="575"/>
      <c r="Z9" s="575"/>
      <c r="AA9" s="575"/>
      <c r="AB9" s="575"/>
      <c r="AC9" s="575"/>
      <c r="AD9" s="575"/>
      <c r="AE9" s="575"/>
      <c r="AF9" s="575"/>
      <c r="AG9" s="575"/>
      <c r="AH9" s="575"/>
      <c r="AI9" s="575"/>
      <c r="AJ9" s="575"/>
      <c r="AK9" s="575"/>
      <c r="AL9" s="575"/>
      <c r="AM9" s="575"/>
      <c r="AN9" s="576"/>
      <c r="AO9" s="577"/>
      <c r="AP9" s="575"/>
      <c r="AQ9" s="575"/>
      <c r="AR9" s="575"/>
      <c r="AS9" s="575"/>
      <c r="AT9" s="575"/>
      <c r="AU9" s="575"/>
      <c r="AV9" s="575"/>
      <c r="AW9" s="575"/>
      <c r="AX9" s="575"/>
      <c r="AY9" s="575"/>
      <c r="AZ9" s="575"/>
      <c r="BA9" s="575"/>
      <c r="BB9" s="575"/>
      <c r="BC9" s="575"/>
      <c r="BD9" s="575"/>
      <c r="BE9" s="575"/>
      <c r="BF9" s="576"/>
      <c r="BG9" s="583"/>
      <c r="BH9" s="583"/>
      <c r="BI9" s="583"/>
      <c r="BJ9" s="583"/>
      <c r="BK9" s="583"/>
      <c r="BL9" s="583"/>
      <c r="BM9" s="583"/>
      <c r="BN9" s="583"/>
      <c r="BO9" s="583"/>
      <c r="BP9" s="583"/>
      <c r="BQ9" s="583"/>
      <c r="BR9" s="236"/>
    </row>
    <row r="10" spans="3:71" ht="15.6" customHeight="1">
      <c r="C10" s="639"/>
      <c r="D10" s="639"/>
      <c r="E10" s="639"/>
      <c r="F10" s="639"/>
      <c r="G10" s="639"/>
      <c r="H10" s="639"/>
      <c r="I10" s="639"/>
      <c r="J10" s="639"/>
      <c r="K10" s="639"/>
      <c r="L10" s="639"/>
      <c r="M10" s="639"/>
      <c r="N10" s="639"/>
      <c r="O10" s="639"/>
      <c r="P10" s="639"/>
      <c r="Q10" s="639"/>
      <c r="R10" s="639"/>
      <c r="S10" s="639"/>
      <c r="T10" s="639"/>
      <c r="U10" s="578"/>
      <c r="V10" s="579"/>
      <c r="W10" s="579"/>
      <c r="X10" s="579"/>
      <c r="Y10" s="579"/>
      <c r="Z10" s="579"/>
      <c r="AA10" s="579"/>
      <c r="AB10" s="579"/>
      <c r="AC10" s="579"/>
      <c r="AD10" s="579"/>
      <c r="AE10" s="579"/>
      <c r="AF10" s="579"/>
      <c r="AG10" s="579"/>
      <c r="AH10" s="579"/>
      <c r="AI10" s="579"/>
      <c r="AJ10" s="579"/>
      <c r="AK10" s="579"/>
      <c r="AL10" s="579"/>
      <c r="AM10" s="579"/>
      <c r="AN10" s="580"/>
      <c r="AO10" s="578"/>
      <c r="AP10" s="579"/>
      <c r="AQ10" s="579"/>
      <c r="AR10" s="579"/>
      <c r="AS10" s="579"/>
      <c r="AT10" s="579"/>
      <c r="AU10" s="579"/>
      <c r="AV10" s="579"/>
      <c r="AW10" s="579"/>
      <c r="AX10" s="579"/>
      <c r="AY10" s="579"/>
      <c r="AZ10" s="579"/>
      <c r="BA10" s="579"/>
      <c r="BB10" s="579"/>
      <c r="BC10" s="579"/>
      <c r="BD10" s="579"/>
      <c r="BE10" s="579"/>
      <c r="BF10" s="580"/>
      <c r="BG10" s="583"/>
      <c r="BH10" s="583"/>
      <c r="BI10" s="583"/>
      <c r="BJ10" s="583"/>
      <c r="BK10" s="583"/>
      <c r="BL10" s="583"/>
      <c r="BM10" s="583"/>
      <c r="BN10" s="583"/>
      <c r="BO10" s="583"/>
      <c r="BP10" s="583"/>
      <c r="BQ10" s="583"/>
      <c r="BR10" s="236"/>
    </row>
    <row r="11" spans="3:71" ht="15.6" customHeight="1">
      <c r="C11" s="584" t="s">
        <v>7329</v>
      </c>
      <c r="D11" s="639"/>
      <c r="E11" s="639"/>
      <c r="F11" s="639"/>
      <c r="G11" s="639"/>
      <c r="H11" s="639"/>
      <c r="I11" s="639"/>
      <c r="J11" s="639"/>
      <c r="K11" s="639"/>
      <c r="L11" s="639"/>
      <c r="M11" s="639"/>
      <c r="N11" s="639"/>
      <c r="O11" s="639"/>
      <c r="P11" s="639"/>
      <c r="Q11" s="639"/>
      <c r="R11" s="639"/>
      <c r="S11" s="639"/>
      <c r="T11" s="639"/>
      <c r="U11" s="588" t="s">
        <v>7328</v>
      </c>
      <c r="V11" s="586"/>
      <c r="W11" s="586"/>
      <c r="X11" s="586"/>
      <c r="Y11" s="586"/>
      <c r="Z11" s="586"/>
      <c r="AA11" s="586"/>
      <c r="AB11" s="586"/>
      <c r="AC11" s="586"/>
      <c r="AD11" s="586"/>
      <c r="AE11" s="586"/>
      <c r="AF11" s="586"/>
      <c r="AG11" s="586"/>
      <c r="AH11" s="586"/>
      <c r="AI11" s="586"/>
      <c r="AJ11" s="586"/>
      <c r="AK11" s="586"/>
      <c r="AL11" s="586"/>
      <c r="AM11" s="586"/>
      <c r="AN11" s="587"/>
      <c r="AO11" s="588" t="s">
        <v>7327</v>
      </c>
      <c r="AP11" s="586"/>
      <c r="AQ11" s="586"/>
      <c r="AR11" s="586"/>
      <c r="AS11" s="586"/>
      <c r="AT11" s="586"/>
      <c r="AU11" s="586"/>
      <c r="AV11" s="586"/>
      <c r="AW11" s="586"/>
      <c r="AX11" s="586"/>
      <c r="AY11" s="586"/>
      <c r="AZ11" s="586"/>
      <c r="BA11" s="586"/>
      <c r="BB11" s="586"/>
      <c r="BC11" s="586"/>
      <c r="BD11" s="586"/>
      <c r="BE11" s="586"/>
      <c r="BF11" s="587"/>
      <c r="BG11" s="584"/>
      <c r="BH11" s="583"/>
      <c r="BI11" s="583"/>
      <c r="BJ11" s="583"/>
      <c r="BK11" s="583"/>
      <c r="BL11" s="583"/>
      <c r="BM11" s="583"/>
      <c r="BN11" s="583"/>
      <c r="BO11" s="583"/>
      <c r="BP11" s="583"/>
      <c r="BQ11" s="583"/>
      <c r="BR11" s="234"/>
    </row>
    <row r="12" spans="3:71" ht="15.6" customHeight="1">
      <c r="C12" s="639"/>
      <c r="D12" s="639"/>
      <c r="E12" s="639"/>
      <c r="F12" s="639"/>
      <c r="G12" s="639"/>
      <c r="H12" s="639"/>
      <c r="I12" s="639"/>
      <c r="J12" s="639"/>
      <c r="K12" s="639"/>
      <c r="L12" s="639"/>
      <c r="M12" s="639"/>
      <c r="N12" s="639"/>
      <c r="O12" s="639"/>
      <c r="P12" s="639"/>
      <c r="Q12" s="639"/>
      <c r="R12" s="639"/>
      <c r="S12" s="639"/>
      <c r="T12" s="639"/>
      <c r="U12" s="577"/>
      <c r="V12" s="575"/>
      <c r="W12" s="575"/>
      <c r="X12" s="575"/>
      <c r="Y12" s="575"/>
      <c r="Z12" s="575"/>
      <c r="AA12" s="575"/>
      <c r="AB12" s="575"/>
      <c r="AC12" s="575"/>
      <c r="AD12" s="575"/>
      <c r="AE12" s="575"/>
      <c r="AF12" s="575"/>
      <c r="AG12" s="575"/>
      <c r="AH12" s="575"/>
      <c r="AI12" s="575"/>
      <c r="AJ12" s="575"/>
      <c r="AK12" s="575"/>
      <c r="AL12" s="575"/>
      <c r="AM12" s="575"/>
      <c r="AN12" s="576"/>
      <c r="AO12" s="577"/>
      <c r="AP12" s="575"/>
      <c r="AQ12" s="575"/>
      <c r="AR12" s="575"/>
      <c r="AS12" s="575"/>
      <c r="AT12" s="575"/>
      <c r="AU12" s="575"/>
      <c r="AV12" s="575"/>
      <c r="AW12" s="575"/>
      <c r="AX12" s="575"/>
      <c r="AY12" s="575"/>
      <c r="AZ12" s="575"/>
      <c r="BA12" s="575"/>
      <c r="BB12" s="575"/>
      <c r="BC12" s="575"/>
      <c r="BD12" s="575"/>
      <c r="BE12" s="575"/>
      <c r="BF12" s="576"/>
      <c r="BG12" s="583"/>
      <c r="BH12" s="583"/>
      <c r="BI12" s="583"/>
      <c r="BJ12" s="583"/>
      <c r="BK12" s="583"/>
      <c r="BL12" s="583"/>
      <c r="BM12" s="583"/>
      <c r="BN12" s="583"/>
      <c r="BO12" s="583"/>
      <c r="BP12" s="583"/>
      <c r="BQ12" s="583"/>
      <c r="BR12" s="234"/>
    </row>
    <row r="13" spans="3:71" ht="15.6" customHeight="1">
      <c r="C13" s="639"/>
      <c r="D13" s="639"/>
      <c r="E13" s="639"/>
      <c r="F13" s="639"/>
      <c r="G13" s="639"/>
      <c r="H13" s="639"/>
      <c r="I13" s="639"/>
      <c r="J13" s="639"/>
      <c r="K13" s="639"/>
      <c r="L13" s="639"/>
      <c r="M13" s="639"/>
      <c r="N13" s="639"/>
      <c r="O13" s="639"/>
      <c r="P13" s="639"/>
      <c r="Q13" s="639"/>
      <c r="R13" s="639"/>
      <c r="S13" s="639"/>
      <c r="T13" s="639"/>
      <c r="U13" s="578"/>
      <c r="V13" s="579"/>
      <c r="W13" s="579"/>
      <c r="X13" s="579"/>
      <c r="Y13" s="579"/>
      <c r="Z13" s="579"/>
      <c r="AA13" s="579"/>
      <c r="AB13" s="579"/>
      <c r="AC13" s="579"/>
      <c r="AD13" s="579"/>
      <c r="AE13" s="579"/>
      <c r="AF13" s="579"/>
      <c r="AG13" s="579"/>
      <c r="AH13" s="579"/>
      <c r="AI13" s="579"/>
      <c r="AJ13" s="579"/>
      <c r="AK13" s="579"/>
      <c r="AL13" s="579"/>
      <c r="AM13" s="579"/>
      <c r="AN13" s="580"/>
      <c r="AO13" s="578"/>
      <c r="AP13" s="579"/>
      <c r="AQ13" s="579"/>
      <c r="AR13" s="579"/>
      <c r="AS13" s="579"/>
      <c r="AT13" s="579"/>
      <c r="AU13" s="579"/>
      <c r="AV13" s="579"/>
      <c r="AW13" s="579"/>
      <c r="AX13" s="579"/>
      <c r="AY13" s="579"/>
      <c r="AZ13" s="579"/>
      <c r="BA13" s="579"/>
      <c r="BB13" s="579"/>
      <c r="BC13" s="579"/>
      <c r="BD13" s="579"/>
      <c r="BE13" s="579"/>
      <c r="BF13" s="580"/>
      <c r="BG13" s="583"/>
      <c r="BH13" s="583"/>
      <c r="BI13" s="583"/>
      <c r="BJ13" s="583"/>
      <c r="BK13" s="583"/>
      <c r="BL13" s="583"/>
      <c r="BM13" s="583"/>
      <c r="BN13" s="583"/>
      <c r="BO13" s="583"/>
      <c r="BP13" s="583"/>
      <c r="BQ13" s="583"/>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84"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84" ht="15.6" customHeight="1">
      <c r="C18" s="242"/>
      <c r="D18" s="650" t="s">
        <v>113</v>
      </c>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2"/>
      <c r="BA18" s="243"/>
      <c r="BB18" s="243"/>
      <c r="BC18" s="243"/>
      <c r="BD18" s="243"/>
      <c r="BE18" s="243"/>
      <c r="BF18" s="243"/>
      <c r="BG18" s="243"/>
      <c r="BH18" s="243"/>
      <c r="BI18" s="243"/>
      <c r="BJ18" s="243"/>
      <c r="BK18" s="243"/>
      <c r="BL18" s="244"/>
      <c r="BS18" s="241"/>
    </row>
    <row r="19" spans="3:84" ht="15.6" customHeight="1">
      <c r="C19" s="242"/>
      <c r="D19" s="653"/>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4"/>
      <c r="AZ19" s="655"/>
      <c r="BA19" s="243"/>
      <c r="BB19" s="243"/>
      <c r="BC19" s="243"/>
      <c r="BD19" s="243"/>
      <c r="BE19" s="243"/>
      <c r="BF19" s="243"/>
      <c r="BG19" s="243"/>
      <c r="BH19" s="243"/>
      <c r="BI19" s="243"/>
      <c r="BJ19" s="243"/>
      <c r="BK19" s="243"/>
      <c r="BL19" s="244"/>
      <c r="BS19" s="241"/>
    </row>
    <row r="20" spans="3:84" ht="13.35" customHeight="1">
      <c r="C20" s="242"/>
      <c r="D20" s="656" t="s">
        <v>17</v>
      </c>
      <c r="E20" s="657"/>
      <c r="F20" s="657"/>
      <c r="G20" s="657"/>
      <c r="H20" s="657"/>
      <c r="I20" s="657"/>
      <c r="J20" s="658"/>
      <c r="K20" s="656" t="s">
        <v>19</v>
      </c>
      <c r="L20" s="657"/>
      <c r="M20" s="657"/>
      <c r="N20" s="657"/>
      <c r="O20" s="657"/>
      <c r="P20" s="657"/>
      <c r="Q20" s="658"/>
      <c r="R20" s="656" t="s">
        <v>34</v>
      </c>
      <c r="S20" s="657"/>
      <c r="T20" s="657"/>
      <c r="U20" s="657"/>
      <c r="V20" s="657"/>
      <c r="W20" s="657"/>
      <c r="X20" s="658"/>
      <c r="Y20" s="671" t="s">
        <v>33</v>
      </c>
      <c r="Z20" s="671"/>
      <c r="AA20" s="671"/>
      <c r="AB20" s="671"/>
      <c r="AC20" s="671"/>
      <c r="AD20" s="671"/>
      <c r="AE20" s="671"/>
      <c r="AF20" s="665" t="s">
        <v>40</v>
      </c>
      <c r="AG20" s="665"/>
      <c r="AH20" s="665"/>
      <c r="AI20" s="665"/>
      <c r="AJ20" s="665"/>
      <c r="AK20" s="665"/>
      <c r="AL20" s="665"/>
      <c r="AM20" s="665"/>
      <c r="AN20" s="665"/>
      <c r="AO20" s="665"/>
      <c r="AP20" s="665"/>
      <c r="AQ20" s="665"/>
      <c r="AR20" s="665"/>
      <c r="AS20" s="665"/>
      <c r="AT20" s="665"/>
      <c r="AU20" s="665"/>
      <c r="AV20" s="665"/>
      <c r="AW20" s="665"/>
      <c r="AX20" s="665"/>
      <c r="AY20" s="665"/>
      <c r="AZ20" s="666"/>
      <c r="BA20" s="245"/>
      <c r="BB20" s="640" t="s">
        <v>31</v>
      </c>
      <c r="BC20" s="641"/>
      <c r="BD20" s="641"/>
      <c r="BE20" s="641"/>
      <c r="BF20" s="641"/>
      <c r="BG20" s="641"/>
      <c r="BH20" s="641"/>
      <c r="BI20" s="641"/>
      <c r="BJ20" s="642"/>
      <c r="BK20" s="643"/>
      <c r="BL20" s="244"/>
      <c r="BS20" s="246"/>
    </row>
    <row r="21" spans="3:84" ht="13.35" customHeight="1">
      <c r="C21" s="242"/>
      <c r="D21" s="659"/>
      <c r="E21" s="660"/>
      <c r="F21" s="660"/>
      <c r="G21" s="660"/>
      <c r="H21" s="660"/>
      <c r="I21" s="660"/>
      <c r="J21" s="661"/>
      <c r="K21" s="659"/>
      <c r="L21" s="660"/>
      <c r="M21" s="660"/>
      <c r="N21" s="660"/>
      <c r="O21" s="660"/>
      <c r="P21" s="660"/>
      <c r="Q21" s="661"/>
      <c r="R21" s="659"/>
      <c r="S21" s="660"/>
      <c r="T21" s="660"/>
      <c r="U21" s="660"/>
      <c r="V21" s="660"/>
      <c r="W21" s="660"/>
      <c r="X21" s="661"/>
      <c r="Y21" s="671"/>
      <c r="Z21" s="671"/>
      <c r="AA21" s="671"/>
      <c r="AB21" s="671"/>
      <c r="AC21" s="671"/>
      <c r="AD21" s="671"/>
      <c r="AE21" s="671"/>
      <c r="AF21" s="667"/>
      <c r="AG21" s="667"/>
      <c r="AH21" s="667"/>
      <c r="AI21" s="667"/>
      <c r="AJ21" s="667"/>
      <c r="AK21" s="667"/>
      <c r="AL21" s="667"/>
      <c r="AM21" s="667"/>
      <c r="AN21" s="667"/>
      <c r="AO21" s="667"/>
      <c r="AP21" s="667"/>
      <c r="AQ21" s="667"/>
      <c r="AR21" s="667"/>
      <c r="AS21" s="667"/>
      <c r="AT21" s="667"/>
      <c r="AU21" s="667"/>
      <c r="AV21" s="667"/>
      <c r="AW21" s="667"/>
      <c r="AX21" s="667"/>
      <c r="AY21" s="667"/>
      <c r="AZ21" s="668"/>
      <c r="BA21" s="245"/>
      <c r="BB21" s="644"/>
      <c r="BC21" s="645"/>
      <c r="BD21" s="645"/>
      <c r="BE21" s="645"/>
      <c r="BF21" s="645"/>
      <c r="BG21" s="645"/>
      <c r="BH21" s="645"/>
      <c r="BI21" s="645"/>
      <c r="BJ21" s="337"/>
      <c r="BK21" s="407"/>
      <c r="BL21" s="244"/>
      <c r="BS21" s="246"/>
    </row>
    <row r="22" spans="3:84" ht="13.35" customHeight="1">
      <c r="C22" s="242"/>
      <c r="D22" s="659"/>
      <c r="E22" s="660"/>
      <c r="F22" s="660"/>
      <c r="G22" s="660"/>
      <c r="H22" s="660"/>
      <c r="I22" s="660"/>
      <c r="J22" s="661"/>
      <c r="K22" s="659"/>
      <c r="L22" s="660"/>
      <c r="M22" s="660"/>
      <c r="N22" s="660"/>
      <c r="O22" s="660"/>
      <c r="P22" s="660"/>
      <c r="Q22" s="661"/>
      <c r="R22" s="659"/>
      <c r="S22" s="660"/>
      <c r="T22" s="660"/>
      <c r="U22" s="660"/>
      <c r="V22" s="660"/>
      <c r="W22" s="660"/>
      <c r="X22" s="661"/>
      <c r="Y22" s="671"/>
      <c r="Z22" s="671"/>
      <c r="AA22" s="671"/>
      <c r="AB22" s="671"/>
      <c r="AC22" s="671"/>
      <c r="AD22" s="671"/>
      <c r="AE22" s="671"/>
      <c r="AF22" s="669"/>
      <c r="AG22" s="669"/>
      <c r="AH22" s="669"/>
      <c r="AI22" s="669"/>
      <c r="AJ22" s="669"/>
      <c r="AK22" s="669"/>
      <c r="AL22" s="669"/>
      <c r="AM22" s="669"/>
      <c r="AN22" s="669"/>
      <c r="AO22" s="669"/>
      <c r="AP22" s="669"/>
      <c r="AQ22" s="669"/>
      <c r="AR22" s="669"/>
      <c r="AS22" s="669"/>
      <c r="AT22" s="669"/>
      <c r="AU22" s="669"/>
      <c r="AV22" s="669"/>
      <c r="AW22" s="669"/>
      <c r="AX22" s="669"/>
      <c r="AY22" s="669"/>
      <c r="AZ22" s="670"/>
      <c r="BA22" s="247"/>
      <c r="BB22" s="644"/>
      <c r="BC22" s="645"/>
      <c r="BD22" s="645"/>
      <c r="BE22" s="645"/>
      <c r="BF22" s="645"/>
      <c r="BG22" s="645"/>
      <c r="BH22" s="645"/>
      <c r="BI22" s="645"/>
      <c r="BJ22" s="337"/>
      <c r="BK22" s="407"/>
      <c r="BL22" s="244"/>
      <c r="BS22" s="246"/>
    </row>
    <row r="23" spans="3:84" ht="31.35" customHeight="1">
      <c r="C23" s="242"/>
      <c r="D23" s="662"/>
      <c r="E23" s="663"/>
      <c r="F23" s="663"/>
      <c r="G23" s="663"/>
      <c r="H23" s="663"/>
      <c r="I23" s="663"/>
      <c r="J23" s="664"/>
      <c r="K23" s="662"/>
      <c r="L23" s="663"/>
      <c r="M23" s="663"/>
      <c r="N23" s="663"/>
      <c r="O23" s="663"/>
      <c r="P23" s="663"/>
      <c r="Q23" s="664"/>
      <c r="R23" s="662"/>
      <c r="S23" s="663"/>
      <c r="T23" s="663"/>
      <c r="U23" s="663"/>
      <c r="V23" s="663"/>
      <c r="W23" s="663"/>
      <c r="X23" s="664"/>
      <c r="Y23" s="671"/>
      <c r="Z23" s="671"/>
      <c r="AA23" s="671"/>
      <c r="AB23" s="671"/>
      <c r="AC23" s="671"/>
      <c r="AD23" s="671"/>
      <c r="AE23" s="671"/>
      <c r="AF23" s="597" t="s">
        <v>6794</v>
      </c>
      <c r="AG23" s="597"/>
      <c r="AH23" s="597"/>
      <c r="AI23" s="597"/>
      <c r="AJ23" s="597"/>
      <c r="AK23" s="597"/>
      <c r="AL23" s="598"/>
      <c r="AM23" s="596" t="s">
        <v>6793</v>
      </c>
      <c r="AN23" s="597"/>
      <c r="AO23" s="597"/>
      <c r="AP23" s="597"/>
      <c r="AQ23" s="597"/>
      <c r="AR23" s="597"/>
      <c r="AS23" s="598"/>
      <c r="AT23" s="596" t="s">
        <v>6792</v>
      </c>
      <c r="AU23" s="597"/>
      <c r="AV23" s="597"/>
      <c r="AW23" s="597"/>
      <c r="AX23" s="597"/>
      <c r="AY23" s="597"/>
      <c r="AZ23" s="598"/>
      <c r="BA23" s="247"/>
      <c r="BB23" s="646"/>
      <c r="BC23" s="647"/>
      <c r="BD23" s="647"/>
      <c r="BE23" s="647"/>
      <c r="BF23" s="647"/>
      <c r="BG23" s="647"/>
      <c r="BH23" s="647"/>
      <c r="BI23" s="647"/>
      <c r="BJ23" s="648"/>
      <c r="BK23" s="649"/>
      <c r="BL23" s="244"/>
      <c r="BS23" s="246"/>
    </row>
    <row r="24" spans="3:84" ht="15.6" customHeight="1">
      <c r="C24" s="242"/>
      <c r="D24" s="556" t="str">
        <f>IF([1]回答表!R49="●","●","")</f>
        <v/>
      </c>
      <c r="E24" s="557"/>
      <c r="F24" s="557"/>
      <c r="G24" s="557"/>
      <c r="H24" s="557"/>
      <c r="I24" s="557"/>
      <c r="J24" s="558"/>
      <c r="K24" s="556" t="str">
        <f>IF([1]回答表!R50="●","●","")</f>
        <v/>
      </c>
      <c r="L24" s="557"/>
      <c r="M24" s="557"/>
      <c r="N24" s="557"/>
      <c r="O24" s="557"/>
      <c r="P24" s="557"/>
      <c r="Q24" s="558"/>
      <c r="R24" s="556" t="str">
        <f>IF([1]回答表!R51="●","●","")</f>
        <v/>
      </c>
      <c r="S24" s="557"/>
      <c r="T24" s="557"/>
      <c r="U24" s="557"/>
      <c r="V24" s="557"/>
      <c r="W24" s="557"/>
      <c r="X24" s="558"/>
      <c r="Y24" s="556" t="str">
        <f>IF([1]回答表!R52="●","●","")</f>
        <v/>
      </c>
      <c r="Z24" s="557"/>
      <c r="AA24" s="557"/>
      <c r="AB24" s="557"/>
      <c r="AC24" s="557"/>
      <c r="AD24" s="557"/>
      <c r="AE24" s="558"/>
      <c r="AF24" s="553" t="str">
        <f>IF([1]回答表!R53="●","●","")</f>
        <v/>
      </c>
      <c r="AG24" s="554"/>
      <c r="AH24" s="554"/>
      <c r="AI24" s="554"/>
      <c r="AJ24" s="554"/>
      <c r="AK24" s="554"/>
      <c r="AL24" s="555"/>
      <c r="AM24" s="553" t="str">
        <f>IF([1]回答表!R54="●","●","")</f>
        <v/>
      </c>
      <c r="AN24" s="554"/>
      <c r="AO24" s="554"/>
      <c r="AP24" s="554"/>
      <c r="AQ24" s="554"/>
      <c r="AR24" s="554"/>
      <c r="AS24" s="555"/>
      <c r="AT24" s="553" t="str">
        <f>IF([1]回答表!R55="●","●","")</f>
        <v/>
      </c>
      <c r="AU24" s="554"/>
      <c r="AV24" s="554"/>
      <c r="AW24" s="554"/>
      <c r="AX24" s="554"/>
      <c r="AY24" s="554"/>
      <c r="AZ24" s="555"/>
      <c r="BA24" s="247"/>
      <c r="BB24" s="553" t="str">
        <f>IF([1]回答表!R56="●","●","")</f>
        <v>●</v>
      </c>
      <c r="BC24" s="554"/>
      <c r="BD24" s="554"/>
      <c r="BE24" s="554"/>
      <c r="BF24" s="554"/>
      <c r="BG24" s="554"/>
      <c r="BH24" s="554"/>
      <c r="BI24" s="554"/>
      <c r="BJ24" s="642"/>
      <c r="BK24" s="643"/>
      <c r="BL24" s="244"/>
      <c r="BS24" s="246"/>
    </row>
    <row r="25" spans="3:84" ht="15.6" customHeight="1">
      <c r="C25" s="242"/>
      <c r="D25" s="556"/>
      <c r="E25" s="557"/>
      <c r="F25" s="557"/>
      <c r="G25" s="557"/>
      <c r="H25" s="557"/>
      <c r="I25" s="557"/>
      <c r="J25" s="558"/>
      <c r="K25" s="556"/>
      <c r="L25" s="557"/>
      <c r="M25" s="557"/>
      <c r="N25" s="557"/>
      <c r="O25" s="557"/>
      <c r="P25" s="557"/>
      <c r="Q25" s="558"/>
      <c r="R25" s="556"/>
      <c r="S25" s="557"/>
      <c r="T25" s="557"/>
      <c r="U25" s="557"/>
      <c r="V25" s="557"/>
      <c r="W25" s="557"/>
      <c r="X25" s="558"/>
      <c r="Y25" s="556"/>
      <c r="Z25" s="557"/>
      <c r="AA25" s="557"/>
      <c r="AB25" s="557"/>
      <c r="AC25" s="557"/>
      <c r="AD25" s="557"/>
      <c r="AE25" s="558"/>
      <c r="AF25" s="556"/>
      <c r="AG25" s="557"/>
      <c r="AH25" s="557"/>
      <c r="AI25" s="557"/>
      <c r="AJ25" s="557"/>
      <c r="AK25" s="557"/>
      <c r="AL25" s="558"/>
      <c r="AM25" s="556"/>
      <c r="AN25" s="557"/>
      <c r="AO25" s="557"/>
      <c r="AP25" s="557"/>
      <c r="AQ25" s="557"/>
      <c r="AR25" s="557"/>
      <c r="AS25" s="558"/>
      <c r="AT25" s="556"/>
      <c r="AU25" s="557"/>
      <c r="AV25" s="557"/>
      <c r="AW25" s="557"/>
      <c r="AX25" s="557"/>
      <c r="AY25" s="557"/>
      <c r="AZ25" s="558"/>
      <c r="BA25" s="248"/>
      <c r="BB25" s="556"/>
      <c r="BC25" s="557"/>
      <c r="BD25" s="557"/>
      <c r="BE25" s="557"/>
      <c r="BF25" s="557"/>
      <c r="BG25" s="557"/>
      <c r="BH25" s="557"/>
      <c r="BI25" s="557"/>
      <c r="BJ25" s="337"/>
      <c r="BK25" s="407"/>
      <c r="BL25" s="244"/>
      <c r="BS25" s="246"/>
    </row>
    <row r="26" spans="3:84" ht="15.6" customHeight="1">
      <c r="C26" s="242"/>
      <c r="D26" s="559"/>
      <c r="E26" s="560"/>
      <c r="F26" s="560"/>
      <c r="G26" s="560"/>
      <c r="H26" s="560"/>
      <c r="I26" s="560"/>
      <c r="J26" s="561"/>
      <c r="K26" s="559"/>
      <c r="L26" s="560"/>
      <c r="M26" s="560"/>
      <c r="N26" s="560"/>
      <c r="O26" s="560"/>
      <c r="P26" s="560"/>
      <c r="Q26" s="561"/>
      <c r="R26" s="559"/>
      <c r="S26" s="560"/>
      <c r="T26" s="560"/>
      <c r="U26" s="560"/>
      <c r="V26" s="560"/>
      <c r="W26" s="560"/>
      <c r="X26" s="561"/>
      <c r="Y26" s="559"/>
      <c r="Z26" s="560"/>
      <c r="AA26" s="560"/>
      <c r="AB26" s="560"/>
      <c r="AC26" s="560"/>
      <c r="AD26" s="560"/>
      <c r="AE26" s="561"/>
      <c r="AF26" s="559"/>
      <c r="AG26" s="560"/>
      <c r="AH26" s="560"/>
      <c r="AI26" s="560"/>
      <c r="AJ26" s="560"/>
      <c r="AK26" s="560"/>
      <c r="AL26" s="561"/>
      <c r="AM26" s="559"/>
      <c r="AN26" s="560"/>
      <c r="AO26" s="560"/>
      <c r="AP26" s="560"/>
      <c r="AQ26" s="560"/>
      <c r="AR26" s="560"/>
      <c r="AS26" s="561"/>
      <c r="AT26" s="559"/>
      <c r="AU26" s="560"/>
      <c r="AV26" s="560"/>
      <c r="AW26" s="560"/>
      <c r="AX26" s="560"/>
      <c r="AY26" s="560"/>
      <c r="AZ26" s="561"/>
      <c r="BA26" s="248"/>
      <c r="BB26" s="559"/>
      <c r="BC26" s="560"/>
      <c r="BD26" s="560"/>
      <c r="BE26" s="560"/>
      <c r="BF26" s="560"/>
      <c r="BG26" s="560"/>
      <c r="BH26" s="560"/>
      <c r="BI26" s="560"/>
      <c r="BJ26" s="648"/>
      <c r="BK26" s="649"/>
      <c r="BL26" s="244"/>
      <c r="BS26" s="246"/>
    </row>
    <row r="27" spans="3:84"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84" ht="15.6" hidden="1" customHeight="1">
      <c r="BS28" s="22"/>
    </row>
    <row r="29" spans="3:84" ht="15.6" hidden="1" customHeight="1">
      <c r="BS29" s="253"/>
    </row>
    <row r="30" spans="3:84" ht="15.6" hidden="1" customHeight="1">
      <c r="D30" s="237"/>
      <c r="E30" s="237"/>
      <c r="F30" s="237"/>
      <c r="G30" s="237"/>
      <c r="H30" s="237"/>
      <c r="I30" s="237"/>
      <c r="J30" s="237"/>
      <c r="K30" s="237"/>
      <c r="L30" s="237"/>
      <c r="M30" s="237"/>
      <c r="N30" s="237"/>
      <c r="O30" s="237"/>
      <c r="P30" s="237"/>
      <c r="Q30" s="237"/>
      <c r="R30" s="237"/>
      <c r="S30" s="237"/>
      <c r="T30" s="237"/>
      <c r="U30" s="237"/>
      <c r="V30" s="237"/>
      <c r="W30" s="237"/>
      <c r="BS30" s="22"/>
    </row>
    <row r="31" spans="3:84" ht="15.6" hidden="1" customHeight="1">
      <c r="C31" s="254"/>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581"/>
      <c r="AS31" s="581"/>
      <c r="AT31" s="581"/>
      <c r="AU31" s="581"/>
      <c r="AV31" s="581"/>
      <c r="AW31" s="581"/>
      <c r="AX31" s="581"/>
      <c r="AY31" s="581"/>
      <c r="AZ31" s="581"/>
      <c r="BA31" s="581"/>
      <c r="BB31" s="581"/>
      <c r="BC31" s="256"/>
      <c r="BD31" s="257"/>
      <c r="BE31" s="257"/>
      <c r="BF31" s="257"/>
      <c r="BG31" s="257"/>
      <c r="BH31" s="257"/>
      <c r="BI31" s="257"/>
      <c r="BJ31" s="257"/>
      <c r="BK31" s="257"/>
      <c r="BL31" s="257"/>
      <c r="BM31" s="257"/>
      <c r="BN31" s="257"/>
      <c r="BO31" s="257"/>
      <c r="BP31" s="257"/>
      <c r="BQ31" s="257"/>
      <c r="BR31" s="258"/>
      <c r="BS31" s="22"/>
      <c r="CF31" s="259"/>
    </row>
    <row r="32" spans="3:84" ht="15.6" hidden="1" customHeight="1">
      <c r="C32" s="260"/>
      <c r="D32" s="503" t="s">
        <v>20</v>
      </c>
      <c r="E32" s="504"/>
      <c r="F32" s="504"/>
      <c r="G32" s="504"/>
      <c r="H32" s="504"/>
      <c r="I32" s="504"/>
      <c r="J32" s="504"/>
      <c r="K32" s="504"/>
      <c r="L32" s="504"/>
      <c r="M32" s="504"/>
      <c r="N32" s="504"/>
      <c r="O32" s="504"/>
      <c r="P32" s="504"/>
      <c r="Q32" s="505"/>
      <c r="R32" s="606" t="s">
        <v>17</v>
      </c>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8"/>
      <c r="BC32" s="261"/>
      <c r="BD32" s="262"/>
      <c r="BE32" s="262"/>
      <c r="BF32" s="262"/>
      <c r="BG32" s="262"/>
      <c r="BH32" s="262"/>
      <c r="BI32" s="262"/>
      <c r="BJ32" s="262"/>
      <c r="BK32" s="262"/>
      <c r="BL32" s="262"/>
      <c r="BM32" s="262"/>
      <c r="BN32" s="263"/>
      <c r="BO32" s="263"/>
      <c r="BP32" s="263"/>
      <c r="BQ32" s="264"/>
      <c r="BR32" s="265"/>
      <c r="BS32" s="22"/>
    </row>
    <row r="33" spans="1:71" ht="15.6" hidden="1" customHeight="1">
      <c r="C33" s="260"/>
      <c r="D33" s="506"/>
      <c r="E33" s="507"/>
      <c r="F33" s="507"/>
      <c r="G33" s="507"/>
      <c r="H33" s="507"/>
      <c r="I33" s="507"/>
      <c r="J33" s="507"/>
      <c r="K33" s="507"/>
      <c r="L33" s="507"/>
      <c r="M33" s="507"/>
      <c r="N33" s="507"/>
      <c r="O33" s="507"/>
      <c r="P33" s="507"/>
      <c r="Q33" s="508"/>
      <c r="R33" s="612"/>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4"/>
      <c r="BC33" s="261"/>
      <c r="BD33" s="262"/>
      <c r="BE33" s="262"/>
      <c r="BF33" s="262"/>
      <c r="BG33" s="262"/>
      <c r="BH33" s="262"/>
      <c r="BI33" s="262"/>
      <c r="BJ33" s="262"/>
      <c r="BK33" s="262"/>
      <c r="BL33" s="262"/>
      <c r="BM33" s="262"/>
      <c r="BN33" s="263"/>
      <c r="BO33" s="263"/>
      <c r="BP33" s="263"/>
      <c r="BQ33" s="264"/>
      <c r="BR33" s="265"/>
      <c r="BS33" s="22"/>
    </row>
    <row r="34" spans="1:71" ht="15.6" hidden="1" customHeight="1">
      <c r="C34" s="260"/>
      <c r="D34" s="266"/>
      <c r="E34" s="266"/>
      <c r="F34" s="266"/>
      <c r="G34" s="266"/>
      <c r="H34" s="266"/>
      <c r="I34" s="266"/>
      <c r="J34" s="266"/>
      <c r="K34" s="266"/>
      <c r="L34" s="266"/>
      <c r="M34" s="266"/>
      <c r="N34" s="266"/>
      <c r="O34" s="266"/>
      <c r="P34" s="266"/>
      <c r="Q34" s="266"/>
      <c r="R34" s="266"/>
      <c r="S34" s="266"/>
      <c r="T34" s="266"/>
      <c r="U34" s="266"/>
      <c r="V34" s="266"/>
      <c r="W34" s="266"/>
      <c r="X34" s="247"/>
      <c r="Y34" s="247"/>
      <c r="Z34" s="247"/>
      <c r="AA34" s="262"/>
      <c r="AB34" s="267"/>
      <c r="AC34" s="267"/>
      <c r="AD34" s="267"/>
      <c r="AE34" s="267"/>
      <c r="AF34" s="267"/>
      <c r="AG34" s="267"/>
      <c r="AH34" s="267"/>
      <c r="AI34" s="267"/>
      <c r="AJ34" s="267"/>
      <c r="AK34" s="267"/>
      <c r="AL34" s="267"/>
      <c r="AM34" s="267"/>
      <c r="AN34" s="264"/>
      <c r="AO34" s="267"/>
      <c r="AP34" s="268"/>
      <c r="AQ34" s="268"/>
      <c r="AR34" s="269"/>
      <c r="AS34" s="269"/>
      <c r="AT34" s="269"/>
      <c r="AU34" s="269"/>
      <c r="AV34" s="269"/>
      <c r="AW34" s="269"/>
      <c r="AX34" s="269"/>
      <c r="AY34" s="269"/>
      <c r="AZ34" s="269"/>
      <c r="BA34" s="269"/>
      <c r="BB34" s="269"/>
      <c r="BC34" s="261"/>
      <c r="BD34" s="262"/>
      <c r="BE34" s="262"/>
      <c r="BF34" s="262"/>
      <c r="BG34" s="262"/>
      <c r="BH34" s="262"/>
      <c r="BI34" s="262"/>
      <c r="BJ34" s="262"/>
      <c r="BK34" s="262"/>
      <c r="BL34" s="262"/>
      <c r="BM34" s="262"/>
      <c r="BN34" s="263"/>
      <c r="BO34" s="263"/>
      <c r="BP34" s="263"/>
      <c r="BQ34" s="264"/>
      <c r="BR34" s="265"/>
      <c r="BS34" s="22"/>
    </row>
    <row r="35" spans="1:71" ht="18.75" hidden="1">
      <c r="A35" s="22"/>
      <c r="B35" s="22"/>
      <c r="C35" s="260"/>
      <c r="D35" s="266"/>
      <c r="E35" s="266"/>
      <c r="F35" s="266"/>
      <c r="G35" s="266"/>
      <c r="H35" s="266"/>
      <c r="I35" s="266"/>
      <c r="J35" s="266"/>
      <c r="K35" s="266"/>
      <c r="L35" s="266"/>
      <c r="M35" s="266"/>
      <c r="N35" s="266"/>
      <c r="O35" s="266"/>
      <c r="P35" s="266"/>
      <c r="Q35" s="266"/>
      <c r="R35" s="266"/>
      <c r="S35" s="266"/>
      <c r="T35" s="266"/>
      <c r="U35" s="270" t="s">
        <v>41</v>
      </c>
      <c r="V35" s="266"/>
      <c r="W35" s="266"/>
      <c r="X35" s="266"/>
      <c r="Y35" s="266"/>
      <c r="Z35" s="266"/>
      <c r="AA35" s="263"/>
      <c r="AB35" s="271"/>
      <c r="AC35" s="271"/>
      <c r="AD35" s="271"/>
      <c r="AE35" s="271"/>
      <c r="AF35" s="271"/>
      <c r="AG35" s="271"/>
      <c r="AH35" s="271"/>
      <c r="AI35" s="271"/>
      <c r="AJ35" s="271"/>
      <c r="AK35" s="271"/>
      <c r="AL35" s="271"/>
      <c r="AM35" s="270" t="s">
        <v>21</v>
      </c>
      <c r="AN35" s="272"/>
      <c r="AO35" s="271"/>
      <c r="AP35" s="273"/>
      <c r="AQ35" s="273"/>
      <c r="AR35" s="274"/>
      <c r="AS35" s="274"/>
      <c r="AT35" s="274"/>
      <c r="AU35" s="274"/>
      <c r="AV35" s="274"/>
      <c r="AW35" s="274"/>
      <c r="AX35" s="274"/>
      <c r="AY35" s="274"/>
      <c r="AZ35" s="274"/>
      <c r="BA35" s="274"/>
      <c r="BB35" s="274"/>
      <c r="BC35" s="275"/>
      <c r="BD35" s="263"/>
      <c r="BE35" s="263"/>
      <c r="BF35" s="276" t="s">
        <v>22</v>
      </c>
      <c r="BG35" s="263"/>
      <c r="BH35" s="263"/>
      <c r="BI35" s="263"/>
      <c r="BJ35" s="263"/>
      <c r="BK35" s="263"/>
      <c r="BL35" s="263"/>
      <c r="BM35" s="263"/>
      <c r="BN35" s="263"/>
      <c r="BO35" s="263"/>
      <c r="BP35" s="263"/>
      <c r="BQ35" s="264"/>
      <c r="BR35" s="265"/>
      <c r="BS35" s="22"/>
    </row>
    <row r="36" spans="1:71" ht="15.6" hidden="1" customHeight="1">
      <c r="A36" s="22"/>
      <c r="B36" s="22"/>
      <c r="C36" s="260"/>
      <c r="D36" s="606" t="s">
        <v>23</v>
      </c>
      <c r="E36" s="607"/>
      <c r="F36" s="607"/>
      <c r="G36" s="607"/>
      <c r="H36" s="607"/>
      <c r="I36" s="607"/>
      <c r="J36" s="607"/>
      <c r="K36" s="607"/>
      <c r="L36" s="607"/>
      <c r="M36" s="608"/>
      <c r="N36" s="521" t="str">
        <f>IF([1]回答表!X49="●","●","")</f>
        <v/>
      </c>
      <c r="O36" s="522"/>
      <c r="P36" s="522"/>
      <c r="Q36" s="523"/>
      <c r="R36" s="266"/>
      <c r="S36" s="266"/>
      <c r="T36" s="266"/>
      <c r="U36" s="530" t="str">
        <f>IF([1]回答表!X49="●",[1]回答表!B67,IF([1]回答表!AA49="●",[1]回答表!B98,""))</f>
        <v/>
      </c>
      <c r="V36" s="531"/>
      <c r="W36" s="531"/>
      <c r="X36" s="531"/>
      <c r="Y36" s="531"/>
      <c r="Z36" s="531"/>
      <c r="AA36" s="531"/>
      <c r="AB36" s="531"/>
      <c r="AC36" s="531"/>
      <c r="AD36" s="531"/>
      <c r="AE36" s="531"/>
      <c r="AF36" s="531"/>
      <c r="AG36" s="531"/>
      <c r="AH36" s="531"/>
      <c r="AI36" s="531"/>
      <c r="AJ36" s="532"/>
      <c r="AK36" s="277"/>
      <c r="AL36" s="277"/>
      <c r="AM36" s="590" t="s">
        <v>24</v>
      </c>
      <c r="AN36" s="590"/>
      <c r="AO36" s="590"/>
      <c r="AP36" s="590"/>
      <c r="AQ36" s="590"/>
      <c r="AR36" s="590"/>
      <c r="AS36" s="590"/>
      <c r="AT36" s="590"/>
      <c r="AU36" s="590" t="s">
        <v>25</v>
      </c>
      <c r="AV36" s="590"/>
      <c r="AW36" s="590"/>
      <c r="AX36" s="590"/>
      <c r="AY36" s="590"/>
      <c r="AZ36" s="590"/>
      <c r="BA36" s="590"/>
      <c r="BB36" s="590"/>
      <c r="BC36" s="267"/>
      <c r="BD36" s="262"/>
      <c r="BE36" s="262"/>
      <c r="BF36" s="516" t="str">
        <f>IF([1]回答表!X49="●",[1]回答表!S73,IF([1]回答表!AA49="●",[1]回答表!S104,""))</f>
        <v/>
      </c>
      <c r="BG36" s="517"/>
      <c r="BH36" s="517"/>
      <c r="BI36" s="517"/>
      <c r="BJ36" s="516"/>
      <c r="BK36" s="517"/>
      <c r="BL36" s="517"/>
      <c r="BM36" s="517"/>
      <c r="BN36" s="516"/>
      <c r="BO36" s="517"/>
      <c r="BP36" s="517"/>
      <c r="BQ36" s="518"/>
      <c r="BR36" s="265"/>
      <c r="BS36" s="22"/>
    </row>
    <row r="37" spans="1:71" ht="15.6" hidden="1" customHeight="1">
      <c r="A37" s="22"/>
      <c r="B37" s="22"/>
      <c r="C37" s="260"/>
      <c r="D37" s="609"/>
      <c r="E37" s="610"/>
      <c r="F37" s="610"/>
      <c r="G37" s="610"/>
      <c r="H37" s="610"/>
      <c r="I37" s="610"/>
      <c r="J37" s="610"/>
      <c r="K37" s="610"/>
      <c r="L37" s="610"/>
      <c r="M37" s="611"/>
      <c r="N37" s="524"/>
      <c r="O37" s="525"/>
      <c r="P37" s="525"/>
      <c r="Q37" s="526"/>
      <c r="R37" s="266"/>
      <c r="S37" s="266"/>
      <c r="T37" s="266"/>
      <c r="U37" s="533"/>
      <c r="V37" s="534"/>
      <c r="W37" s="534"/>
      <c r="X37" s="534"/>
      <c r="Y37" s="534"/>
      <c r="Z37" s="534"/>
      <c r="AA37" s="534"/>
      <c r="AB37" s="534"/>
      <c r="AC37" s="534"/>
      <c r="AD37" s="534"/>
      <c r="AE37" s="534"/>
      <c r="AF37" s="534"/>
      <c r="AG37" s="534"/>
      <c r="AH37" s="534"/>
      <c r="AI37" s="534"/>
      <c r="AJ37" s="535"/>
      <c r="AK37" s="277"/>
      <c r="AL37" s="277"/>
      <c r="AM37" s="590"/>
      <c r="AN37" s="590"/>
      <c r="AO37" s="590"/>
      <c r="AP37" s="590"/>
      <c r="AQ37" s="590"/>
      <c r="AR37" s="590"/>
      <c r="AS37" s="590"/>
      <c r="AT37" s="590"/>
      <c r="AU37" s="590"/>
      <c r="AV37" s="590"/>
      <c r="AW37" s="590"/>
      <c r="AX37" s="590"/>
      <c r="AY37" s="590"/>
      <c r="AZ37" s="590"/>
      <c r="BA37" s="590"/>
      <c r="BB37" s="590"/>
      <c r="BC37" s="267"/>
      <c r="BD37" s="262"/>
      <c r="BE37" s="262"/>
      <c r="BF37" s="509"/>
      <c r="BG37" s="510"/>
      <c r="BH37" s="510"/>
      <c r="BI37" s="510"/>
      <c r="BJ37" s="509"/>
      <c r="BK37" s="510"/>
      <c r="BL37" s="510"/>
      <c r="BM37" s="510"/>
      <c r="BN37" s="509"/>
      <c r="BO37" s="510"/>
      <c r="BP37" s="510"/>
      <c r="BQ37" s="511"/>
      <c r="BR37" s="265"/>
      <c r="BS37" s="22"/>
    </row>
    <row r="38" spans="1:71" ht="15.6" hidden="1" customHeight="1">
      <c r="A38" s="22"/>
      <c r="B38" s="22"/>
      <c r="C38" s="260"/>
      <c r="D38" s="609"/>
      <c r="E38" s="610"/>
      <c r="F38" s="610"/>
      <c r="G38" s="610"/>
      <c r="H38" s="610"/>
      <c r="I38" s="610"/>
      <c r="J38" s="610"/>
      <c r="K38" s="610"/>
      <c r="L38" s="610"/>
      <c r="M38" s="611"/>
      <c r="N38" s="524"/>
      <c r="O38" s="525"/>
      <c r="P38" s="525"/>
      <c r="Q38" s="526"/>
      <c r="R38" s="266"/>
      <c r="S38" s="266"/>
      <c r="T38" s="266"/>
      <c r="U38" s="533"/>
      <c r="V38" s="534"/>
      <c r="W38" s="534"/>
      <c r="X38" s="534"/>
      <c r="Y38" s="534"/>
      <c r="Z38" s="534"/>
      <c r="AA38" s="534"/>
      <c r="AB38" s="534"/>
      <c r="AC38" s="534"/>
      <c r="AD38" s="534"/>
      <c r="AE38" s="534"/>
      <c r="AF38" s="534"/>
      <c r="AG38" s="534"/>
      <c r="AH38" s="534"/>
      <c r="AI38" s="534"/>
      <c r="AJ38" s="535"/>
      <c r="AK38" s="277"/>
      <c r="AL38" s="277"/>
      <c r="AM38" s="553" t="str">
        <f>IF([1]回答表!X49="●",[1]回答表!G73,IF([1]回答表!AA49="●",[1]回答表!G104,""))</f>
        <v/>
      </c>
      <c r="AN38" s="554"/>
      <c r="AO38" s="554"/>
      <c r="AP38" s="554"/>
      <c r="AQ38" s="554"/>
      <c r="AR38" s="554"/>
      <c r="AS38" s="554"/>
      <c r="AT38" s="555"/>
      <c r="AU38" s="553" t="str">
        <f>IF([1]回答表!X49="●",[1]回答表!G74,IF([1]回答表!AA49="●",[1]回答表!G105,""))</f>
        <v/>
      </c>
      <c r="AV38" s="554"/>
      <c r="AW38" s="554"/>
      <c r="AX38" s="554"/>
      <c r="AY38" s="554"/>
      <c r="AZ38" s="554"/>
      <c r="BA38" s="554"/>
      <c r="BB38" s="555"/>
      <c r="BC38" s="267"/>
      <c r="BD38" s="262"/>
      <c r="BE38" s="262"/>
      <c r="BF38" s="509"/>
      <c r="BG38" s="510"/>
      <c r="BH38" s="510"/>
      <c r="BI38" s="510"/>
      <c r="BJ38" s="509"/>
      <c r="BK38" s="510"/>
      <c r="BL38" s="510"/>
      <c r="BM38" s="510"/>
      <c r="BN38" s="509"/>
      <c r="BO38" s="510"/>
      <c r="BP38" s="510"/>
      <c r="BQ38" s="511"/>
      <c r="BR38" s="265"/>
      <c r="BS38" s="22"/>
    </row>
    <row r="39" spans="1:71" ht="15.6" hidden="1" customHeight="1">
      <c r="A39" s="22"/>
      <c r="B39" s="22"/>
      <c r="C39" s="260"/>
      <c r="D39" s="612"/>
      <c r="E39" s="613"/>
      <c r="F39" s="613"/>
      <c r="G39" s="613"/>
      <c r="H39" s="613"/>
      <c r="I39" s="613"/>
      <c r="J39" s="613"/>
      <c r="K39" s="613"/>
      <c r="L39" s="613"/>
      <c r="M39" s="614"/>
      <c r="N39" s="527"/>
      <c r="O39" s="528"/>
      <c r="P39" s="528"/>
      <c r="Q39" s="529"/>
      <c r="R39" s="266"/>
      <c r="S39" s="266"/>
      <c r="T39" s="266"/>
      <c r="U39" s="533"/>
      <c r="V39" s="534"/>
      <c r="W39" s="534"/>
      <c r="X39" s="534"/>
      <c r="Y39" s="534"/>
      <c r="Z39" s="534"/>
      <c r="AA39" s="534"/>
      <c r="AB39" s="534"/>
      <c r="AC39" s="534"/>
      <c r="AD39" s="534"/>
      <c r="AE39" s="534"/>
      <c r="AF39" s="534"/>
      <c r="AG39" s="534"/>
      <c r="AH39" s="534"/>
      <c r="AI39" s="534"/>
      <c r="AJ39" s="535"/>
      <c r="AK39" s="277"/>
      <c r="AL39" s="277"/>
      <c r="AM39" s="556"/>
      <c r="AN39" s="557"/>
      <c r="AO39" s="557"/>
      <c r="AP39" s="557"/>
      <c r="AQ39" s="557"/>
      <c r="AR39" s="557"/>
      <c r="AS39" s="557"/>
      <c r="AT39" s="558"/>
      <c r="AU39" s="556"/>
      <c r="AV39" s="557"/>
      <c r="AW39" s="557"/>
      <c r="AX39" s="557"/>
      <c r="AY39" s="557"/>
      <c r="AZ39" s="557"/>
      <c r="BA39" s="557"/>
      <c r="BB39" s="558"/>
      <c r="BC39" s="267"/>
      <c r="BD39" s="262"/>
      <c r="BE39" s="262"/>
      <c r="BF39" s="509" t="str">
        <f>IF([1]回答表!X49="●",[1]回答表!V73,IF([1]回答表!AA49="●",[1]回答表!V104,""))</f>
        <v/>
      </c>
      <c r="BG39" s="575"/>
      <c r="BH39" s="575"/>
      <c r="BI39" s="576"/>
      <c r="BJ39" s="509" t="str">
        <f>IF([1]回答表!X49="●",[1]回答表!V74,IF([1]回答表!AA49="●",[1]回答表!V105,""))</f>
        <v/>
      </c>
      <c r="BK39" s="575"/>
      <c r="BL39" s="575"/>
      <c r="BM39" s="576"/>
      <c r="BN39" s="509" t="str">
        <f>IF([1]回答表!X49="●",[1]回答表!V75,IF([1]回答表!AA49="●",[1]回答表!V106,""))</f>
        <v/>
      </c>
      <c r="BO39" s="575"/>
      <c r="BP39" s="575"/>
      <c r="BQ39" s="576"/>
      <c r="BR39" s="265"/>
      <c r="BS39" s="22"/>
    </row>
    <row r="40" spans="1:71" ht="15.6" hidden="1" customHeight="1">
      <c r="A40" s="22"/>
      <c r="B40" s="22"/>
      <c r="C40" s="260"/>
      <c r="D40" s="278"/>
      <c r="E40" s="278"/>
      <c r="F40" s="278"/>
      <c r="G40" s="278"/>
      <c r="H40" s="278"/>
      <c r="I40" s="278"/>
      <c r="J40" s="278"/>
      <c r="K40" s="278"/>
      <c r="L40" s="278"/>
      <c r="M40" s="278"/>
      <c r="N40" s="279"/>
      <c r="O40" s="279"/>
      <c r="P40" s="279"/>
      <c r="Q40" s="279"/>
      <c r="R40" s="280"/>
      <c r="S40" s="280"/>
      <c r="T40" s="280"/>
      <c r="U40" s="533"/>
      <c r="V40" s="534"/>
      <c r="W40" s="534"/>
      <c r="X40" s="534"/>
      <c r="Y40" s="534"/>
      <c r="Z40" s="534"/>
      <c r="AA40" s="534"/>
      <c r="AB40" s="534"/>
      <c r="AC40" s="534"/>
      <c r="AD40" s="534"/>
      <c r="AE40" s="534"/>
      <c r="AF40" s="534"/>
      <c r="AG40" s="534"/>
      <c r="AH40" s="534"/>
      <c r="AI40" s="534"/>
      <c r="AJ40" s="535"/>
      <c r="AK40" s="277"/>
      <c r="AL40" s="277"/>
      <c r="AM40" s="559"/>
      <c r="AN40" s="560"/>
      <c r="AO40" s="560"/>
      <c r="AP40" s="560"/>
      <c r="AQ40" s="560"/>
      <c r="AR40" s="560"/>
      <c r="AS40" s="560"/>
      <c r="AT40" s="561"/>
      <c r="AU40" s="559"/>
      <c r="AV40" s="560"/>
      <c r="AW40" s="560"/>
      <c r="AX40" s="560"/>
      <c r="AY40" s="560"/>
      <c r="AZ40" s="560"/>
      <c r="BA40" s="560"/>
      <c r="BB40" s="561"/>
      <c r="BC40" s="267"/>
      <c r="BD40" s="267"/>
      <c r="BE40" s="267"/>
      <c r="BF40" s="577"/>
      <c r="BG40" s="575"/>
      <c r="BH40" s="575"/>
      <c r="BI40" s="576"/>
      <c r="BJ40" s="577"/>
      <c r="BK40" s="575"/>
      <c r="BL40" s="575"/>
      <c r="BM40" s="576"/>
      <c r="BN40" s="577"/>
      <c r="BO40" s="575"/>
      <c r="BP40" s="575"/>
      <c r="BQ40" s="576"/>
      <c r="BR40" s="265"/>
      <c r="BS40" s="22"/>
    </row>
    <row r="41" spans="1:71" ht="15.6" hidden="1" customHeight="1">
      <c r="A41" s="22"/>
      <c r="B41" s="22"/>
      <c r="C41" s="260"/>
      <c r="D41" s="278"/>
      <c r="E41" s="278"/>
      <c r="F41" s="278"/>
      <c r="G41" s="278"/>
      <c r="H41" s="278"/>
      <c r="I41" s="278"/>
      <c r="J41" s="278"/>
      <c r="K41" s="278"/>
      <c r="L41" s="278"/>
      <c r="M41" s="278"/>
      <c r="N41" s="279"/>
      <c r="O41" s="279"/>
      <c r="P41" s="279"/>
      <c r="Q41" s="279"/>
      <c r="R41" s="280"/>
      <c r="S41" s="280"/>
      <c r="T41" s="280"/>
      <c r="U41" s="533"/>
      <c r="V41" s="534"/>
      <c r="W41" s="534"/>
      <c r="X41" s="534"/>
      <c r="Y41" s="534"/>
      <c r="Z41" s="534"/>
      <c r="AA41" s="534"/>
      <c r="AB41" s="534"/>
      <c r="AC41" s="534"/>
      <c r="AD41" s="534"/>
      <c r="AE41" s="534"/>
      <c r="AF41" s="534"/>
      <c r="AG41" s="534"/>
      <c r="AH41" s="534"/>
      <c r="AI41" s="534"/>
      <c r="AJ41" s="535"/>
      <c r="AK41" s="277"/>
      <c r="AL41" s="277"/>
      <c r="AM41" s="277"/>
      <c r="AN41" s="277"/>
      <c r="AO41" s="277"/>
      <c r="AP41" s="277"/>
      <c r="AQ41" s="277"/>
      <c r="AR41" s="277"/>
      <c r="AS41" s="277"/>
      <c r="AT41" s="277"/>
      <c r="AU41" s="277"/>
      <c r="AV41" s="277"/>
      <c r="AW41" s="277"/>
      <c r="AX41" s="277"/>
      <c r="AY41" s="277"/>
      <c r="AZ41" s="277"/>
      <c r="BA41" s="277"/>
      <c r="BB41" s="277"/>
      <c r="BC41" s="267"/>
      <c r="BD41" s="267"/>
      <c r="BE41" s="267"/>
      <c r="BF41" s="577"/>
      <c r="BG41" s="575"/>
      <c r="BH41" s="575"/>
      <c r="BI41" s="576"/>
      <c r="BJ41" s="577"/>
      <c r="BK41" s="575"/>
      <c r="BL41" s="575"/>
      <c r="BM41" s="576"/>
      <c r="BN41" s="577"/>
      <c r="BO41" s="575"/>
      <c r="BP41" s="575"/>
      <c r="BQ41" s="576"/>
      <c r="BR41" s="265"/>
      <c r="BS41" s="22"/>
    </row>
    <row r="42" spans="1:71" ht="15.6" hidden="1" customHeight="1">
      <c r="A42" s="22"/>
      <c r="B42" s="22"/>
      <c r="C42" s="260"/>
      <c r="D42" s="278"/>
      <c r="E42" s="278"/>
      <c r="F42" s="278"/>
      <c r="G42" s="278"/>
      <c r="H42" s="278"/>
      <c r="I42" s="278"/>
      <c r="J42" s="278"/>
      <c r="K42" s="278"/>
      <c r="L42" s="278"/>
      <c r="M42" s="278"/>
      <c r="N42" s="279"/>
      <c r="O42" s="279"/>
      <c r="P42" s="279"/>
      <c r="Q42" s="279"/>
      <c r="R42" s="280"/>
      <c r="S42" s="280"/>
      <c r="T42" s="280"/>
      <c r="U42" s="533"/>
      <c r="V42" s="534"/>
      <c r="W42" s="534"/>
      <c r="X42" s="534"/>
      <c r="Y42" s="534"/>
      <c r="Z42" s="534"/>
      <c r="AA42" s="534"/>
      <c r="AB42" s="534"/>
      <c r="AC42" s="534"/>
      <c r="AD42" s="534"/>
      <c r="AE42" s="534"/>
      <c r="AF42" s="534"/>
      <c r="AG42" s="534"/>
      <c r="AH42" s="534"/>
      <c r="AI42" s="534"/>
      <c r="AJ42" s="535"/>
      <c r="AK42" s="277"/>
      <c r="AL42" s="277"/>
      <c r="AM42" s="599" t="str">
        <f>IF([1]回答表!X49="●",[1]回答表!O79,IF([1]回答表!AA49="●",[1]回答表!O110,""))</f>
        <v/>
      </c>
      <c r="AN42" s="600"/>
      <c r="AO42" s="592" t="s">
        <v>6475</v>
      </c>
      <c r="AP42" s="592"/>
      <c r="AQ42" s="592"/>
      <c r="AR42" s="592"/>
      <c r="AS42" s="592"/>
      <c r="AT42" s="592"/>
      <c r="AU42" s="592"/>
      <c r="AV42" s="592"/>
      <c r="AW42" s="592"/>
      <c r="AX42" s="592"/>
      <c r="AY42" s="592"/>
      <c r="AZ42" s="592"/>
      <c r="BA42" s="592"/>
      <c r="BB42" s="593"/>
      <c r="BC42" s="267"/>
      <c r="BD42" s="267"/>
      <c r="BE42" s="267"/>
      <c r="BF42" s="577"/>
      <c r="BG42" s="575"/>
      <c r="BH42" s="575"/>
      <c r="BI42" s="576"/>
      <c r="BJ42" s="577"/>
      <c r="BK42" s="575"/>
      <c r="BL42" s="575"/>
      <c r="BM42" s="576"/>
      <c r="BN42" s="577"/>
      <c r="BO42" s="575"/>
      <c r="BP42" s="575"/>
      <c r="BQ42" s="576"/>
      <c r="BR42" s="265"/>
      <c r="BS42" s="22"/>
    </row>
    <row r="43" spans="1:71" ht="23.1" hidden="1" customHeight="1">
      <c r="A43" s="22"/>
      <c r="B43" s="22"/>
      <c r="C43" s="260"/>
      <c r="D43" s="278"/>
      <c r="E43" s="278"/>
      <c r="F43" s="278"/>
      <c r="G43" s="278"/>
      <c r="H43" s="278"/>
      <c r="I43" s="278"/>
      <c r="J43" s="278"/>
      <c r="K43" s="278"/>
      <c r="L43" s="278"/>
      <c r="M43" s="278"/>
      <c r="N43" s="279"/>
      <c r="O43" s="279"/>
      <c r="P43" s="279"/>
      <c r="Q43" s="279"/>
      <c r="R43" s="280"/>
      <c r="S43" s="280"/>
      <c r="T43" s="280"/>
      <c r="U43" s="533"/>
      <c r="V43" s="534"/>
      <c r="W43" s="534"/>
      <c r="X43" s="534"/>
      <c r="Y43" s="534"/>
      <c r="Z43" s="534"/>
      <c r="AA43" s="534"/>
      <c r="AB43" s="534"/>
      <c r="AC43" s="534"/>
      <c r="AD43" s="534"/>
      <c r="AE43" s="534"/>
      <c r="AF43" s="534"/>
      <c r="AG43" s="534"/>
      <c r="AH43" s="534"/>
      <c r="AI43" s="534"/>
      <c r="AJ43" s="535"/>
      <c r="AK43" s="277"/>
      <c r="AL43" s="277"/>
      <c r="AM43" s="599" t="str">
        <f>IF([1]回答表!X49="●",[1]回答表!O80,IF([1]回答表!AA49="●",[1]回答表!O111,""))</f>
        <v/>
      </c>
      <c r="AN43" s="600"/>
      <c r="AO43" s="594" t="s">
        <v>7318</v>
      </c>
      <c r="AP43" s="594"/>
      <c r="AQ43" s="594"/>
      <c r="AR43" s="594"/>
      <c r="AS43" s="594"/>
      <c r="AT43" s="594"/>
      <c r="AU43" s="594"/>
      <c r="AV43" s="594"/>
      <c r="AW43" s="594"/>
      <c r="AX43" s="594"/>
      <c r="AY43" s="594"/>
      <c r="AZ43" s="594"/>
      <c r="BA43" s="594"/>
      <c r="BB43" s="595"/>
      <c r="BC43" s="267"/>
      <c r="BD43" s="262"/>
      <c r="BE43" s="262"/>
      <c r="BF43" s="509" t="s">
        <v>1</v>
      </c>
      <c r="BG43" s="575"/>
      <c r="BH43" s="575"/>
      <c r="BI43" s="576"/>
      <c r="BJ43" s="509" t="s">
        <v>2</v>
      </c>
      <c r="BK43" s="575"/>
      <c r="BL43" s="575"/>
      <c r="BM43" s="576"/>
      <c r="BN43" s="509" t="s">
        <v>3</v>
      </c>
      <c r="BO43" s="575"/>
      <c r="BP43" s="575"/>
      <c r="BQ43" s="576"/>
      <c r="BR43" s="265"/>
      <c r="BS43" s="22"/>
    </row>
    <row r="44" spans="1:71" ht="15.75" hidden="1" customHeight="1">
      <c r="A44" s="22"/>
      <c r="B44" s="22"/>
      <c r="C44" s="260"/>
      <c r="D44" s="615" t="s">
        <v>9</v>
      </c>
      <c r="E44" s="616"/>
      <c r="F44" s="616"/>
      <c r="G44" s="616"/>
      <c r="H44" s="616"/>
      <c r="I44" s="616"/>
      <c r="J44" s="616"/>
      <c r="K44" s="616"/>
      <c r="L44" s="616"/>
      <c r="M44" s="617"/>
      <c r="N44" s="521" t="str">
        <f>IF([1]回答表!AA49="●","●","")</f>
        <v/>
      </c>
      <c r="O44" s="522"/>
      <c r="P44" s="522"/>
      <c r="Q44" s="523"/>
      <c r="R44" s="266"/>
      <c r="S44" s="266"/>
      <c r="T44" s="266"/>
      <c r="U44" s="533"/>
      <c r="V44" s="534"/>
      <c r="W44" s="534"/>
      <c r="X44" s="534"/>
      <c r="Y44" s="534"/>
      <c r="Z44" s="534"/>
      <c r="AA44" s="534"/>
      <c r="AB44" s="534"/>
      <c r="AC44" s="534"/>
      <c r="AD44" s="534"/>
      <c r="AE44" s="534"/>
      <c r="AF44" s="534"/>
      <c r="AG44" s="534"/>
      <c r="AH44" s="534"/>
      <c r="AI44" s="534"/>
      <c r="AJ44" s="535"/>
      <c r="AK44" s="277"/>
      <c r="AL44" s="277"/>
      <c r="AM44" s="599" t="str">
        <f>IF([1]回答表!X49="●",[1]回答表!O81,IF([1]回答表!AA49="●",[1]回答表!O112,""))</f>
        <v/>
      </c>
      <c r="AN44" s="600"/>
      <c r="AO44" s="591" t="s">
        <v>6504</v>
      </c>
      <c r="AP44" s="592"/>
      <c r="AQ44" s="592"/>
      <c r="AR44" s="592"/>
      <c r="AS44" s="592"/>
      <c r="AT44" s="592"/>
      <c r="AU44" s="592"/>
      <c r="AV44" s="592"/>
      <c r="AW44" s="592"/>
      <c r="AX44" s="592"/>
      <c r="AY44" s="592"/>
      <c r="AZ44" s="592"/>
      <c r="BA44" s="592"/>
      <c r="BB44" s="593"/>
      <c r="BC44" s="267"/>
      <c r="BD44" s="281"/>
      <c r="BE44" s="281"/>
      <c r="BF44" s="577"/>
      <c r="BG44" s="575"/>
      <c r="BH44" s="575"/>
      <c r="BI44" s="576"/>
      <c r="BJ44" s="577"/>
      <c r="BK44" s="575"/>
      <c r="BL44" s="575"/>
      <c r="BM44" s="576"/>
      <c r="BN44" s="577"/>
      <c r="BO44" s="575"/>
      <c r="BP44" s="575"/>
      <c r="BQ44" s="576"/>
      <c r="BR44" s="265"/>
      <c r="BS44" s="22"/>
    </row>
    <row r="45" spans="1:71" ht="15.75" hidden="1" customHeight="1">
      <c r="A45" s="22"/>
      <c r="B45" s="22"/>
      <c r="C45" s="260"/>
      <c r="D45" s="618"/>
      <c r="E45" s="619"/>
      <c r="F45" s="619"/>
      <c r="G45" s="619"/>
      <c r="H45" s="619"/>
      <c r="I45" s="619"/>
      <c r="J45" s="619"/>
      <c r="K45" s="619"/>
      <c r="L45" s="619"/>
      <c r="M45" s="620"/>
      <c r="N45" s="524"/>
      <c r="O45" s="525"/>
      <c r="P45" s="525"/>
      <c r="Q45" s="526"/>
      <c r="R45" s="266"/>
      <c r="S45" s="266"/>
      <c r="T45" s="266"/>
      <c r="U45" s="533"/>
      <c r="V45" s="534"/>
      <c r="W45" s="534"/>
      <c r="X45" s="534"/>
      <c r="Y45" s="534"/>
      <c r="Z45" s="534"/>
      <c r="AA45" s="534"/>
      <c r="AB45" s="534"/>
      <c r="AC45" s="534"/>
      <c r="AD45" s="534"/>
      <c r="AE45" s="534"/>
      <c r="AF45" s="534"/>
      <c r="AG45" s="534"/>
      <c r="AH45" s="534"/>
      <c r="AI45" s="534"/>
      <c r="AJ45" s="535"/>
      <c r="AK45" s="277"/>
      <c r="AL45" s="277"/>
      <c r="AM45" s="599" t="str">
        <f>IF([1]回答表!X49="●",[1]回答表!O82,IF([1]回答表!AA49="●",[1]回答表!O113,""))</f>
        <v/>
      </c>
      <c r="AN45" s="600"/>
      <c r="AO45" s="592" t="s">
        <v>6446</v>
      </c>
      <c r="AP45" s="592"/>
      <c r="AQ45" s="592"/>
      <c r="AR45" s="592"/>
      <c r="AS45" s="592"/>
      <c r="AT45" s="592"/>
      <c r="AU45" s="592"/>
      <c r="AV45" s="592"/>
      <c r="AW45" s="592"/>
      <c r="AX45" s="592"/>
      <c r="AY45" s="592"/>
      <c r="AZ45" s="592"/>
      <c r="BA45" s="592"/>
      <c r="BB45" s="593"/>
      <c r="BC45" s="267"/>
      <c r="BD45" s="281"/>
      <c r="BE45" s="281"/>
      <c r="BF45" s="578"/>
      <c r="BG45" s="579"/>
      <c r="BH45" s="579"/>
      <c r="BI45" s="580"/>
      <c r="BJ45" s="578"/>
      <c r="BK45" s="579"/>
      <c r="BL45" s="579"/>
      <c r="BM45" s="580"/>
      <c r="BN45" s="578"/>
      <c r="BO45" s="579"/>
      <c r="BP45" s="579"/>
      <c r="BQ45" s="580"/>
      <c r="BR45" s="265"/>
      <c r="BS45" s="22"/>
    </row>
    <row r="46" spans="1:71" ht="15.6" hidden="1" customHeight="1">
      <c r="A46" s="22"/>
      <c r="B46" s="22"/>
      <c r="C46" s="260"/>
      <c r="D46" s="618"/>
      <c r="E46" s="619"/>
      <c r="F46" s="619"/>
      <c r="G46" s="619"/>
      <c r="H46" s="619"/>
      <c r="I46" s="619"/>
      <c r="J46" s="619"/>
      <c r="K46" s="619"/>
      <c r="L46" s="619"/>
      <c r="M46" s="620"/>
      <c r="N46" s="524"/>
      <c r="O46" s="525"/>
      <c r="P46" s="525"/>
      <c r="Q46" s="526"/>
      <c r="R46" s="266"/>
      <c r="S46" s="266"/>
      <c r="T46" s="266"/>
      <c r="U46" s="533"/>
      <c r="V46" s="534"/>
      <c r="W46" s="534"/>
      <c r="X46" s="534"/>
      <c r="Y46" s="534"/>
      <c r="Z46" s="534"/>
      <c r="AA46" s="534"/>
      <c r="AB46" s="534"/>
      <c r="AC46" s="534"/>
      <c r="AD46" s="534"/>
      <c r="AE46" s="534"/>
      <c r="AF46" s="534"/>
      <c r="AG46" s="534"/>
      <c r="AH46" s="534"/>
      <c r="AI46" s="534"/>
      <c r="AJ46" s="535"/>
      <c r="AK46" s="277"/>
      <c r="AL46" s="277"/>
      <c r="AM46" s="599" t="str">
        <f>IF([1]回答表!X49="●",[1]回答表!AG79,IF([1]回答表!AA49="●",[1]回答表!AG110,""))</f>
        <v/>
      </c>
      <c r="AN46" s="600"/>
      <c r="AO46" s="592" t="s">
        <v>6447</v>
      </c>
      <c r="AP46" s="592"/>
      <c r="AQ46" s="592"/>
      <c r="AR46" s="592"/>
      <c r="AS46" s="592"/>
      <c r="AT46" s="592"/>
      <c r="AU46" s="592"/>
      <c r="AV46" s="592"/>
      <c r="AW46" s="592"/>
      <c r="AX46" s="592"/>
      <c r="AY46" s="592"/>
      <c r="AZ46" s="592"/>
      <c r="BA46" s="592"/>
      <c r="BB46" s="593"/>
      <c r="BC46" s="267"/>
      <c r="BD46" s="281"/>
      <c r="BE46" s="281"/>
      <c r="BF46" s="247"/>
      <c r="BG46" s="247"/>
      <c r="BH46" s="247"/>
      <c r="BI46" s="247"/>
      <c r="BJ46" s="247"/>
      <c r="BK46" s="247"/>
      <c r="BL46" s="247"/>
      <c r="BM46" s="247"/>
      <c r="BN46" s="247"/>
      <c r="BO46" s="247"/>
      <c r="BP46" s="247"/>
      <c r="BQ46" s="247"/>
      <c r="BR46" s="265"/>
      <c r="BS46" s="22"/>
    </row>
    <row r="47" spans="1:71" ht="15.6" hidden="1" customHeight="1">
      <c r="A47" s="22"/>
      <c r="B47" s="22"/>
      <c r="C47" s="260"/>
      <c r="D47" s="621"/>
      <c r="E47" s="622"/>
      <c r="F47" s="622"/>
      <c r="G47" s="622"/>
      <c r="H47" s="622"/>
      <c r="I47" s="622"/>
      <c r="J47" s="622"/>
      <c r="K47" s="622"/>
      <c r="L47" s="622"/>
      <c r="M47" s="623"/>
      <c r="N47" s="527"/>
      <c r="O47" s="528"/>
      <c r="P47" s="528"/>
      <c r="Q47" s="529"/>
      <c r="R47" s="266"/>
      <c r="S47" s="266"/>
      <c r="T47" s="266"/>
      <c r="U47" s="536"/>
      <c r="V47" s="537"/>
      <c r="W47" s="537"/>
      <c r="X47" s="537"/>
      <c r="Y47" s="537"/>
      <c r="Z47" s="537"/>
      <c r="AA47" s="537"/>
      <c r="AB47" s="537"/>
      <c r="AC47" s="537"/>
      <c r="AD47" s="537"/>
      <c r="AE47" s="537"/>
      <c r="AF47" s="537"/>
      <c r="AG47" s="537"/>
      <c r="AH47" s="537"/>
      <c r="AI47" s="537"/>
      <c r="AJ47" s="538"/>
      <c r="AK47" s="277"/>
      <c r="AL47" s="277"/>
      <c r="AM47" s="599" t="str">
        <f>IF([1]回答表!X49="●",[1]回答表!AG80,IF([1]回答表!AA49="●",[1]回答表!AG111,""))</f>
        <v/>
      </c>
      <c r="AN47" s="600"/>
      <c r="AO47" s="592" t="s">
        <v>6485</v>
      </c>
      <c r="AP47" s="592"/>
      <c r="AQ47" s="592"/>
      <c r="AR47" s="592"/>
      <c r="AS47" s="592"/>
      <c r="AT47" s="592"/>
      <c r="AU47" s="592"/>
      <c r="AV47" s="592"/>
      <c r="AW47" s="592"/>
      <c r="AX47" s="592"/>
      <c r="AY47" s="592"/>
      <c r="AZ47" s="592"/>
      <c r="BA47" s="592"/>
      <c r="BB47" s="593"/>
      <c r="BC47" s="267"/>
      <c r="BD47" s="281"/>
      <c r="BE47" s="281"/>
      <c r="BF47" s="247"/>
      <c r="BG47" s="247"/>
      <c r="BH47" s="247"/>
      <c r="BI47" s="247"/>
      <c r="BJ47" s="247"/>
      <c r="BK47" s="247"/>
      <c r="BL47" s="247"/>
      <c r="BM47" s="247"/>
      <c r="BN47" s="247"/>
      <c r="BO47" s="247"/>
      <c r="BP47" s="247"/>
      <c r="BQ47" s="247"/>
      <c r="BR47" s="265"/>
      <c r="BS47" s="22"/>
    </row>
    <row r="48" spans="1:71" ht="15.6" hidden="1" customHeight="1">
      <c r="A48" s="22"/>
      <c r="B48" s="22"/>
      <c r="C48" s="260"/>
      <c r="D48" s="278"/>
      <c r="E48" s="278"/>
      <c r="F48" s="278"/>
      <c r="G48" s="278"/>
      <c r="H48" s="278"/>
      <c r="I48" s="278"/>
      <c r="J48" s="278"/>
      <c r="K48" s="278"/>
      <c r="L48" s="278"/>
      <c r="M48" s="278"/>
      <c r="N48" s="278"/>
      <c r="O48" s="278"/>
      <c r="P48" s="278"/>
      <c r="Q48" s="278"/>
      <c r="R48" s="266"/>
      <c r="S48" s="266"/>
      <c r="T48" s="266"/>
      <c r="U48" s="266"/>
      <c r="V48" s="266"/>
      <c r="W48" s="266"/>
      <c r="X48" s="266"/>
      <c r="Y48" s="266"/>
      <c r="Z48" s="266"/>
      <c r="AA48" s="266"/>
      <c r="AB48" s="266"/>
      <c r="AC48" s="266"/>
      <c r="AD48" s="266"/>
      <c r="AE48" s="266"/>
      <c r="AF48" s="266"/>
      <c r="AG48" s="266"/>
      <c r="AH48" s="266"/>
      <c r="AI48" s="266"/>
      <c r="AJ48" s="266"/>
      <c r="AK48" s="277"/>
      <c r="AL48" s="277"/>
      <c r="AM48" s="282"/>
      <c r="AN48" s="282"/>
      <c r="AO48" s="282"/>
      <c r="AP48" s="282"/>
      <c r="AQ48" s="282"/>
      <c r="AR48" s="282"/>
      <c r="AS48" s="282"/>
      <c r="AT48" s="282"/>
      <c r="AU48" s="282"/>
      <c r="AV48" s="282"/>
      <c r="AW48" s="282"/>
      <c r="AX48" s="282"/>
      <c r="AY48" s="282"/>
      <c r="AZ48" s="282"/>
      <c r="BA48" s="282"/>
      <c r="BB48" s="282"/>
      <c r="BC48" s="267"/>
      <c r="BD48" s="281"/>
      <c r="BE48" s="281"/>
      <c r="BF48" s="247"/>
      <c r="BG48" s="247"/>
      <c r="BH48" s="247"/>
      <c r="BI48" s="247"/>
      <c r="BJ48" s="247"/>
      <c r="BK48" s="247"/>
      <c r="BL48" s="247"/>
      <c r="BM48" s="247"/>
      <c r="BN48" s="247"/>
      <c r="BO48" s="247"/>
      <c r="BP48" s="247"/>
      <c r="BQ48" s="247"/>
      <c r="BR48" s="265"/>
      <c r="BS48" s="22"/>
    </row>
    <row r="49" spans="1:71" ht="15.6" hidden="1" customHeight="1">
      <c r="A49" s="22"/>
      <c r="B49" s="22"/>
      <c r="C49" s="260"/>
      <c r="D49" s="278"/>
      <c r="E49" s="278"/>
      <c r="F49" s="278"/>
      <c r="G49" s="278"/>
      <c r="H49" s="278"/>
      <c r="I49" s="278"/>
      <c r="J49" s="278"/>
      <c r="K49" s="278"/>
      <c r="L49" s="278"/>
      <c r="M49" s="278"/>
      <c r="N49" s="278"/>
      <c r="O49" s="278"/>
      <c r="P49" s="278"/>
      <c r="Q49" s="278"/>
      <c r="R49" s="266"/>
      <c r="S49" s="266"/>
      <c r="T49" s="266"/>
      <c r="U49" s="270" t="s">
        <v>6496</v>
      </c>
      <c r="V49" s="266"/>
      <c r="W49" s="266"/>
      <c r="X49" s="266"/>
      <c r="Y49" s="266"/>
      <c r="Z49" s="266"/>
      <c r="AA49" s="266"/>
      <c r="AB49" s="266"/>
      <c r="AC49" s="266"/>
      <c r="AD49" s="266"/>
      <c r="AE49" s="266"/>
      <c r="AF49" s="266"/>
      <c r="AG49" s="266"/>
      <c r="AH49" s="266"/>
      <c r="AI49" s="266"/>
      <c r="AJ49" s="266"/>
      <c r="AK49" s="277"/>
      <c r="AL49" s="277"/>
      <c r="AM49" s="270" t="s">
        <v>6498</v>
      </c>
      <c r="AN49" s="263"/>
      <c r="AO49" s="263"/>
      <c r="AP49" s="263"/>
      <c r="AQ49" s="263"/>
      <c r="AR49" s="263"/>
      <c r="AS49" s="263"/>
      <c r="AT49" s="263"/>
      <c r="AU49" s="263"/>
      <c r="AV49" s="263"/>
      <c r="AW49" s="263"/>
      <c r="AX49" s="262"/>
      <c r="AY49" s="262"/>
      <c r="AZ49" s="262"/>
      <c r="BA49" s="262"/>
      <c r="BB49" s="262"/>
      <c r="BC49" s="262"/>
      <c r="BD49" s="262"/>
      <c r="BE49" s="262"/>
      <c r="BF49" s="262"/>
      <c r="BG49" s="262"/>
      <c r="BH49" s="262"/>
      <c r="BI49" s="262"/>
      <c r="BJ49" s="262"/>
      <c r="BK49" s="262"/>
      <c r="BL49" s="262"/>
      <c r="BM49" s="262"/>
      <c r="BN49" s="262"/>
      <c r="BO49" s="262"/>
      <c r="BP49" s="262"/>
      <c r="BQ49" s="247"/>
      <c r="BR49" s="265"/>
      <c r="BS49" s="22"/>
    </row>
    <row r="50" spans="1:71" ht="15.6" hidden="1" customHeight="1">
      <c r="A50" s="22"/>
      <c r="B50" s="22"/>
      <c r="C50" s="260"/>
      <c r="D50" s="278"/>
      <c r="E50" s="278"/>
      <c r="F50" s="278"/>
      <c r="G50" s="278"/>
      <c r="H50" s="278"/>
      <c r="I50" s="278"/>
      <c r="J50" s="278"/>
      <c r="K50" s="278"/>
      <c r="L50" s="278"/>
      <c r="M50" s="278"/>
      <c r="N50" s="278"/>
      <c r="O50" s="278"/>
      <c r="P50" s="278"/>
      <c r="Q50" s="278"/>
      <c r="R50" s="266"/>
      <c r="S50" s="266"/>
      <c r="T50" s="266"/>
      <c r="U50" s="624" t="str">
        <f>IF([1]回答表!X49="●",[1]回答表!E85,IF([1]回答表!AA49="●",[1]回答表!E116,""))</f>
        <v/>
      </c>
      <c r="V50" s="625"/>
      <c r="W50" s="625"/>
      <c r="X50" s="625"/>
      <c r="Y50" s="625"/>
      <c r="Z50" s="625"/>
      <c r="AA50" s="625"/>
      <c r="AB50" s="625"/>
      <c r="AC50" s="625"/>
      <c r="AD50" s="625"/>
      <c r="AE50" s="602" t="s">
        <v>6497</v>
      </c>
      <c r="AF50" s="602"/>
      <c r="AG50" s="602"/>
      <c r="AH50" s="602"/>
      <c r="AI50" s="602"/>
      <c r="AJ50" s="603"/>
      <c r="AK50" s="277"/>
      <c r="AL50" s="277"/>
      <c r="AM50" s="530" t="str">
        <f>IF([1]回答表!X49="●",[1]回答表!B87,IF([1]回答表!AA49="●",[1]回答表!B118,""))</f>
        <v/>
      </c>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2"/>
      <c r="BR50" s="265"/>
      <c r="BS50" s="22"/>
    </row>
    <row r="51" spans="1:71" ht="15.6" hidden="1" customHeight="1">
      <c r="A51" s="22"/>
      <c r="B51" s="22"/>
      <c r="C51" s="260"/>
      <c r="D51" s="278"/>
      <c r="E51" s="278"/>
      <c r="F51" s="278"/>
      <c r="G51" s="278"/>
      <c r="H51" s="278"/>
      <c r="I51" s="278"/>
      <c r="J51" s="278"/>
      <c r="K51" s="278"/>
      <c r="L51" s="278"/>
      <c r="M51" s="278"/>
      <c r="N51" s="278"/>
      <c r="O51" s="278"/>
      <c r="P51" s="278"/>
      <c r="Q51" s="278"/>
      <c r="R51" s="266"/>
      <c r="S51" s="266"/>
      <c r="T51" s="266"/>
      <c r="U51" s="626"/>
      <c r="V51" s="627"/>
      <c r="W51" s="627"/>
      <c r="X51" s="627"/>
      <c r="Y51" s="627"/>
      <c r="Z51" s="627"/>
      <c r="AA51" s="627"/>
      <c r="AB51" s="627"/>
      <c r="AC51" s="627"/>
      <c r="AD51" s="627"/>
      <c r="AE51" s="604"/>
      <c r="AF51" s="604"/>
      <c r="AG51" s="604"/>
      <c r="AH51" s="604"/>
      <c r="AI51" s="604"/>
      <c r="AJ51" s="605"/>
      <c r="AK51" s="277"/>
      <c r="AL51" s="277"/>
      <c r="AM51" s="533"/>
      <c r="AN51" s="534"/>
      <c r="AO51" s="534"/>
      <c r="AP51" s="534"/>
      <c r="AQ51" s="534"/>
      <c r="AR51" s="534"/>
      <c r="AS51" s="534"/>
      <c r="AT51" s="534"/>
      <c r="AU51" s="534"/>
      <c r="AV51" s="534"/>
      <c r="AW51" s="534"/>
      <c r="AX51" s="534"/>
      <c r="AY51" s="534"/>
      <c r="AZ51" s="534"/>
      <c r="BA51" s="534"/>
      <c r="BB51" s="534"/>
      <c r="BC51" s="534"/>
      <c r="BD51" s="534"/>
      <c r="BE51" s="534"/>
      <c r="BF51" s="534"/>
      <c r="BG51" s="534"/>
      <c r="BH51" s="534"/>
      <c r="BI51" s="534"/>
      <c r="BJ51" s="534"/>
      <c r="BK51" s="534"/>
      <c r="BL51" s="534"/>
      <c r="BM51" s="534"/>
      <c r="BN51" s="534"/>
      <c r="BO51" s="534"/>
      <c r="BP51" s="534"/>
      <c r="BQ51" s="535"/>
      <c r="BR51" s="265"/>
      <c r="BS51" s="22"/>
    </row>
    <row r="52" spans="1:71" ht="15.6" hidden="1" customHeight="1">
      <c r="A52" s="22"/>
      <c r="B52" s="22"/>
      <c r="C52" s="260"/>
      <c r="D52" s="278"/>
      <c r="E52" s="278"/>
      <c r="F52" s="278"/>
      <c r="G52" s="278"/>
      <c r="H52" s="278"/>
      <c r="I52" s="278"/>
      <c r="J52" s="278"/>
      <c r="K52" s="278"/>
      <c r="L52" s="278"/>
      <c r="M52" s="278"/>
      <c r="N52" s="278"/>
      <c r="O52" s="278"/>
      <c r="P52" s="278"/>
      <c r="Q52" s="278"/>
      <c r="R52" s="266"/>
      <c r="S52" s="266"/>
      <c r="T52" s="266"/>
      <c r="U52" s="266"/>
      <c r="V52" s="266"/>
      <c r="W52" s="266"/>
      <c r="X52" s="266"/>
      <c r="Y52" s="266"/>
      <c r="Z52" s="266"/>
      <c r="AA52" s="266"/>
      <c r="AB52" s="266"/>
      <c r="AC52" s="266"/>
      <c r="AD52" s="266"/>
      <c r="AE52" s="266"/>
      <c r="AF52" s="266"/>
      <c r="AG52" s="266"/>
      <c r="AH52" s="266"/>
      <c r="AI52" s="266"/>
      <c r="AJ52" s="266"/>
      <c r="AK52" s="277"/>
      <c r="AL52" s="277"/>
      <c r="AM52" s="533"/>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4"/>
      <c r="BO52" s="534"/>
      <c r="BP52" s="534"/>
      <c r="BQ52" s="535"/>
      <c r="BR52" s="265"/>
      <c r="BS52" s="22"/>
    </row>
    <row r="53" spans="1:71" ht="15.6" hidden="1" customHeight="1">
      <c r="A53" s="22"/>
      <c r="B53" s="22"/>
      <c r="C53" s="260"/>
      <c r="D53" s="278"/>
      <c r="E53" s="278"/>
      <c r="F53" s="278"/>
      <c r="G53" s="278"/>
      <c r="H53" s="278"/>
      <c r="I53" s="278"/>
      <c r="J53" s="278"/>
      <c r="K53" s="278"/>
      <c r="L53" s="278"/>
      <c r="M53" s="278"/>
      <c r="N53" s="278"/>
      <c r="O53" s="278"/>
      <c r="P53" s="278"/>
      <c r="Q53" s="278"/>
      <c r="R53" s="266"/>
      <c r="S53" s="266"/>
      <c r="T53" s="266"/>
      <c r="U53" s="266"/>
      <c r="V53" s="266"/>
      <c r="W53" s="266"/>
      <c r="X53" s="266"/>
      <c r="Y53" s="266"/>
      <c r="Z53" s="266"/>
      <c r="AA53" s="266"/>
      <c r="AB53" s="266"/>
      <c r="AC53" s="266"/>
      <c r="AD53" s="266"/>
      <c r="AE53" s="266"/>
      <c r="AF53" s="266"/>
      <c r="AG53" s="266"/>
      <c r="AH53" s="266"/>
      <c r="AI53" s="266"/>
      <c r="AJ53" s="266"/>
      <c r="AK53" s="277"/>
      <c r="AL53" s="277"/>
      <c r="AM53" s="533"/>
      <c r="AN53" s="534"/>
      <c r="AO53" s="534"/>
      <c r="AP53" s="534"/>
      <c r="AQ53" s="534"/>
      <c r="AR53" s="534"/>
      <c r="AS53" s="534"/>
      <c r="AT53" s="534"/>
      <c r="AU53" s="534"/>
      <c r="AV53" s="534"/>
      <c r="AW53" s="534"/>
      <c r="AX53" s="534"/>
      <c r="AY53" s="534"/>
      <c r="AZ53" s="534"/>
      <c r="BA53" s="534"/>
      <c r="BB53" s="534"/>
      <c r="BC53" s="534"/>
      <c r="BD53" s="534"/>
      <c r="BE53" s="534"/>
      <c r="BF53" s="534"/>
      <c r="BG53" s="534"/>
      <c r="BH53" s="534"/>
      <c r="BI53" s="534"/>
      <c r="BJ53" s="534"/>
      <c r="BK53" s="534"/>
      <c r="BL53" s="534"/>
      <c r="BM53" s="534"/>
      <c r="BN53" s="534"/>
      <c r="BO53" s="534"/>
      <c r="BP53" s="534"/>
      <c r="BQ53" s="535"/>
      <c r="BR53" s="265"/>
      <c r="BS53" s="22"/>
    </row>
    <row r="54" spans="1:71" ht="15.6" hidden="1" customHeight="1">
      <c r="A54" s="22"/>
      <c r="B54" s="22"/>
      <c r="C54" s="260"/>
      <c r="D54" s="278"/>
      <c r="E54" s="278"/>
      <c r="F54" s="278"/>
      <c r="G54" s="278"/>
      <c r="H54" s="278"/>
      <c r="I54" s="278"/>
      <c r="J54" s="278"/>
      <c r="K54" s="278"/>
      <c r="L54" s="278"/>
      <c r="M54" s="278"/>
      <c r="N54" s="278"/>
      <c r="O54" s="278"/>
      <c r="P54" s="278"/>
      <c r="Q54" s="278"/>
      <c r="R54" s="266"/>
      <c r="S54" s="266"/>
      <c r="T54" s="266"/>
      <c r="U54" s="266"/>
      <c r="V54" s="266"/>
      <c r="W54" s="266"/>
      <c r="X54" s="266"/>
      <c r="Y54" s="266"/>
      <c r="Z54" s="266"/>
      <c r="AA54" s="266"/>
      <c r="AB54" s="266"/>
      <c r="AC54" s="266"/>
      <c r="AD54" s="266"/>
      <c r="AE54" s="266"/>
      <c r="AF54" s="266"/>
      <c r="AG54" s="266"/>
      <c r="AH54" s="266"/>
      <c r="AI54" s="266"/>
      <c r="AJ54" s="266"/>
      <c r="AK54" s="277"/>
      <c r="AL54" s="277"/>
      <c r="AM54" s="536"/>
      <c r="AN54" s="537"/>
      <c r="AO54" s="537"/>
      <c r="AP54" s="537"/>
      <c r="AQ54" s="537"/>
      <c r="AR54" s="537"/>
      <c r="AS54" s="537"/>
      <c r="AT54" s="537"/>
      <c r="AU54" s="537"/>
      <c r="AV54" s="537"/>
      <c r="AW54" s="537"/>
      <c r="AX54" s="537"/>
      <c r="AY54" s="537"/>
      <c r="AZ54" s="537"/>
      <c r="BA54" s="537"/>
      <c r="BB54" s="537"/>
      <c r="BC54" s="537"/>
      <c r="BD54" s="537"/>
      <c r="BE54" s="537"/>
      <c r="BF54" s="537"/>
      <c r="BG54" s="537"/>
      <c r="BH54" s="537"/>
      <c r="BI54" s="537"/>
      <c r="BJ54" s="537"/>
      <c r="BK54" s="537"/>
      <c r="BL54" s="537"/>
      <c r="BM54" s="537"/>
      <c r="BN54" s="537"/>
      <c r="BO54" s="537"/>
      <c r="BP54" s="537"/>
      <c r="BQ54" s="538"/>
      <c r="BR54" s="265"/>
      <c r="BS54" s="22"/>
    </row>
    <row r="55" spans="1:71" ht="15.75" hidden="1" customHeight="1">
      <c r="A55" s="22"/>
      <c r="B55" s="22"/>
      <c r="C55" s="260"/>
      <c r="D55" s="278"/>
      <c r="E55" s="278"/>
      <c r="F55" s="278"/>
      <c r="G55" s="278"/>
      <c r="H55" s="278"/>
      <c r="I55" s="278"/>
      <c r="J55" s="278"/>
      <c r="K55" s="278"/>
      <c r="L55" s="278"/>
      <c r="M55" s="278"/>
      <c r="N55" s="248"/>
      <c r="O55" s="248"/>
      <c r="P55" s="248"/>
      <c r="Q55" s="248"/>
      <c r="R55" s="266"/>
      <c r="S55" s="266"/>
      <c r="T55" s="266"/>
      <c r="U55" s="266"/>
      <c r="V55" s="266"/>
      <c r="W55" s="266"/>
      <c r="X55" s="247"/>
      <c r="Y55" s="247"/>
      <c r="Z55" s="247"/>
      <c r="AA55" s="263"/>
      <c r="AB55" s="263"/>
      <c r="AC55" s="263"/>
      <c r="AD55" s="263"/>
      <c r="AE55" s="263"/>
      <c r="AF55" s="263"/>
      <c r="AG55" s="263"/>
      <c r="AH55" s="263"/>
      <c r="AI55" s="263"/>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65"/>
      <c r="BS55" s="22"/>
    </row>
    <row r="56" spans="1:71" ht="18.600000000000001" hidden="1" customHeight="1">
      <c r="A56" s="22"/>
      <c r="B56" s="22"/>
      <c r="C56" s="260"/>
      <c r="D56" s="278"/>
      <c r="E56" s="278"/>
      <c r="F56" s="278"/>
      <c r="G56" s="278"/>
      <c r="H56" s="278"/>
      <c r="I56" s="278"/>
      <c r="J56" s="278"/>
      <c r="K56" s="278"/>
      <c r="L56" s="278"/>
      <c r="M56" s="278"/>
      <c r="N56" s="248"/>
      <c r="O56" s="248"/>
      <c r="P56" s="248"/>
      <c r="Q56" s="248"/>
      <c r="R56" s="266"/>
      <c r="S56" s="266"/>
      <c r="T56" s="266"/>
      <c r="U56" s="270" t="s">
        <v>41</v>
      </c>
      <c r="V56" s="266"/>
      <c r="W56" s="266"/>
      <c r="X56" s="266"/>
      <c r="Y56" s="266"/>
      <c r="Z56" s="266"/>
      <c r="AA56" s="263"/>
      <c r="AB56" s="271"/>
      <c r="AC56" s="263"/>
      <c r="AD56" s="263"/>
      <c r="AE56" s="263"/>
      <c r="AF56" s="263"/>
      <c r="AG56" s="263"/>
      <c r="AH56" s="263"/>
      <c r="AI56" s="263"/>
      <c r="AJ56" s="263"/>
      <c r="AK56" s="263"/>
      <c r="AL56" s="263"/>
      <c r="AM56" s="270" t="s">
        <v>7</v>
      </c>
      <c r="AN56" s="263"/>
      <c r="AO56" s="263"/>
      <c r="AP56" s="263"/>
      <c r="AQ56" s="263"/>
      <c r="AR56" s="263"/>
      <c r="AS56" s="263"/>
      <c r="AT56" s="263"/>
      <c r="AU56" s="263"/>
      <c r="AV56" s="263"/>
      <c r="AW56" s="263"/>
      <c r="AX56" s="262"/>
      <c r="AY56" s="262"/>
      <c r="AZ56" s="262"/>
      <c r="BA56" s="262"/>
      <c r="BB56" s="262"/>
      <c r="BC56" s="262"/>
      <c r="BD56" s="262"/>
      <c r="BE56" s="262"/>
      <c r="BF56" s="262"/>
      <c r="BG56" s="262"/>
      <c r="BH56" s="262"/>
      <c r="BI56" s="262"/>
      <c r="BJ56" s="262"/>
      <c r="BK56" s="262"/>
      <c r="BL56" s="262"/>
      <c r="BM56" s="262"/>
      <c r="BN56" s="262"/>
      <c r="BO56" s="262"/>
      <c r="BP56" s="262"/>
      <c r="BQ56" s="247"/>
      <c r="BR56" s="265"/>
      <c r="BS56" s="22"/>
    </row>
    <row r="57" spans="1:71" ht="15.6" hidden="1" customHeight="1">
      <c r="A57" s="22"/>
      <c r="B57" s="22"/>
      <c r="C57" s="260"/>
      <c r="D57" s="606" t="s">
        <v>6</v>
      </c>
      <c r="E57" s="607"/>
      <c r="F57" s="607"/>
      <c r="G57" s="607"/>
      <c r="H57" s="607"/>
      <c r="I57" s="607"/>
      <c r="J57" s="607"/>
      <c r="K57" s="607"/>
      <c r="L57" s="607"/>
      <c r="M57" s="608"/>
      <c r="N57" s="521" t="str">
        <f>IF([1]回答表!AD49="●","●","")</f>
        <v/>
      </c>
      <c r="O57" s="522"/>
      <c r="P57" s="522"/>
      <c r="Q57" s="523"/>
      <c r="R57" s="266"/>
      <c r="S57" s="266"/>
      <c r="T57" s="266"/>
      <c r="U57" s="530" t="str">
        <f>IF([1]回答表!AD49="●",[1]回答表!B129,"")</f>
        <v/>
      </c>
      <c r="V57" s="531"/>
      <c r="W57" s="531"/>
      <c r="X57" s="531"/>
      <c r="Y57" s="531"/>
      <c r="Z57" s="531"/>
      <c r="AA57" s="531"/>
      <c r="AB57" s="531"/>
      <c r="AC57" s="531"/>
      <c r="AD57" s="531"/>
      <c r="AE57" s="531"/>
      <c r="AF57" s="531"/>
      <c r="AG57" s="531"/>
      <c r="AH57" s="531"/>
      <c r="AI57" s="531"/>
      <c r="AJ57" s="532"/>
      <c r="AK57" s="283"/>
      <c r="AL57" s="283"/>
      <c r="AM57" s="530" t="str">
        <f>IF([1]回答表!AD49="●",[1]回答表!B134,"")</f>
        <v/>
      </c>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2"/>
      <c r="BR57" s="265"/>
      <c r="BS57" s="22"/>
    </row>
    <row r="58" spans="1:71" ht="15.6" hidden="1" customHeight="1">
      <c r="A58" s="22"/>
      <c r="B58" s="22"/>
      <c r="C58" s="260"/>
      <c r="D58" s="609"/>
      <c r="E58" s="610"/>
      <c r="F58" s="610"/>
      <c r="G58" s="610"/>
      <c r="H58" s="610"/>
      <c r="I58" s="610"/>
      <c r="J58" s="610"/>
      <c r="K58" s="610"/>
      <c r="L58" s="610"/>
      <c r="M58" s="611"/>
      <c r="N58" s="524"/>
      <c r="O58" s="525"/>
      <c r="P58" s="525"/>
      <c r="Q58" s="526"/>
      <c r="R58" s="266"/>
      <c r="S58" s="266"/>
      <c r="T58" s="266"/>
      <c r="U58" s="533"/>
      <c r="V58" s="534"/>
      <c r="W58" s="534"/>
      <c r="X58" s="534"/>
      <c r="Y58" s="534"/>
      <c r="Z58" s="534"/>
      <c r="AA58" s="534"/>
      <c r="AB58" s="534"/>
      <c r="AC58" s="534"/>
      <c r="AD58" s="534"/>
      <c r="AE58" s="534"/>
      <c r="AF58" s="534"/>
      <c r="AG58" s="534"/>
      <c r="AH58" s="534"/>
      <c r="AI58" s="534"/>
      <c r="AJ58" s="535"/>
      <c r="AK58" s="283"/>
      <c r="AL58" s="283"/>
      <c r="AM58" s="533"/>
      <c r="AN58" s="534"/>
      <c r="AO58" s="534"/>
      <c r="AP58" s="534"/>
      <c r="AQ58" s="534"/>
      <c r="AR58" s="534"/>
      <c r="AS58" s="534"/>
      <c r="AT58" s="534"/>
      <c r="AU58" s="534"/>
      <c r="AV58" s="534"/>
      <c r="AW58" s="534"/>
      <c r="AX58" s="534"/>
      <c r="AY58" s="534"/>
      <c r="AZ58" s="534"/>
      <c r="BA58" s="534"/>
      <c r="BB58" s="534"/>
      <c r="BC58" s="534"/>
      <c r="BD58" s="534"/>
      <c r="BE58" s="534"/>
      <c r="BF58" s="534"/>
      <c r="BG58" s="534"/>
      <c r="BH58" s="534"/>
      <c r="BI58" s="534"/>
      <c r="BJ58" s="534"/>
      <c r="BK58" s="534"/>
      <c r="BL58" s="534"/>
      <c r="BM58" s="534"/>
      <c r="BN58" s="534"/>
      <c r="BO58" s="534"/>
      <c r="BP58" s="534"/>
      <c r="BQ58" s="535"/>
      <c r="BR58" s="265"/>
      <c r="BS58" s="22"/>
    </row>
    <row r="59" spans="1:71" ht="15.6" hidden="1" customHeight="1">
      <c r="A59" s="22"/>
      <c r="B59" s="22"/>
      <c r="C59" s="260"/>
      <c r="D59" s="609"/>
      <c r="E59" s="610"/>
      <c r="F59" s="610"/>
      <c r="G59" s="610"/>
      <c r="H59" s="610"/>
      <c r="I59" s="610"/>
      <c r="J59" s="610"/>
      <c r="K59" s="610"/>
      <c r="L59" s="610"/>
      <c r="M59" s="611"/>
      <c r="N59" s="524"/>
      <c r="O59" s="525"/>
      <c r="P59" s="525"/>
      <c r="Q59" s="526"/>
      <c r="R59" s="266"/>
      <c r="S59" s="266"/>
      <c r="T59" s="266"/>
      <c r="U59" s="533"/>
      <c r="V59" s="534"/>
      <c r="W59" s="534"/>
      <c r="X59" s="534"/>
      <c r="Y59" s="534"/>
      <c r="Z59" s="534"/>
      <c r="AA59" s="534"/>
      <c r="AB59" s="534"/>
      <c r="AC59" s="534"/>
      <c r="AD59" s="534"/>
      <c r="AE59" s="534"/>
      <c r="AF59" s="534"/>
      <c r="AG59" s="534"/>
      <c r="AH59" s="534"/>
      <c r="AI59" s="534"/>
      <c r="AJ59" s="535"/>
      <c r="AK59" s="283"/>
      <c r="AL59" s="283"/>
      <c r="AM59" s="533"/>
      <c r="AN59" s="534"/>
      <c r="AO59" s="534"/>
      <c r="AP59" s="534"/>
      <c r="AQ59" s="534"/>
      <c r="AR59" s="534"/>
      <c r="AS59" s="534"/>
      <c r="AT59" s="534"/>
      <c r="AU59" s="534"/>
      <c r="AV59" s="534"/>
      <c r="AW59" s="534"/>
      <c r="AX59" s="534"/>
      <c r="AY59" s="534"/>
      <c r="AZ59" s="534"/>
      <c r="BA59" s="534"/>
      <c r="BB59" s="534"/>
      <c r="BC59" s="534"/>
      <c r="BD59" s="534"/>
      <c r="BE59" s="534"/>
      <c r="BF59" s="534"/>
      <c r="BG59" s="534"/>
      <c r="BH59" s="534"/>
      <c r="BI59" s="534"/>
      <c r="BJ59" s="534"/>
      <c r="BK59" s="534"/>
      <c r="BL59" s="534"/>
      <c r="BM59" s="534"/>
      <c r="BN59" s="534"/>
      <c r="BO59" s="534"/>
      <c r="BP59" s="534"/>
      <c r="BQ59" s="535"/>
      <c r="BR59" s="265"/>
      <c r="BS59" s="22"/>
    </row>
    <row r="60" spans="1:71" ht="15.6" hidden="1" customHeight="1">
      <c r="C60" s="260"/>
      <c r="D60" s="612"/>
      <c r="E60" s="613"/>
      <c r="F60" s="613"/>
      <c r="G60" s="613"/>
      <c r="H60" s="613"/>
      <c r="I60" s="613"/>
      <c r="J60" s="613"/>
      <c r="K60" s="613"/>
      <c r="L60" s="613"/>
      <c r="M60" s="614"/>
      <c r="N60" s="527"/>
      <c r="O60" s="528"/>
      <c r="P60" s="528"/>
      <c r="Q60" s="529"/>
      <c r="R60" s="266"/>
      <c r="S60" s="266"/>
      <c r="T60" s="266"/>
      <c r="U60" s="536"/>
      <c r="V60" s="537"/>
      <c r="W60" s="537"/>
      <c r="X60" s="537"/>
      <c r="Y60" s="537"/>
      <c r="Z60" s="537"/>
      <c r="AA60" s="537"/>
      <c r="AB60" s="537"/>
      <c r="AC60" s="537"/>
      <c r="AD60" s="537"/>
      <c r="AE60" s="537"/>
      <c r="AF60" s="537"/>
      <c r="AG60" s="537"/>
      <c r="AH60" s="537"/>
      <c r="AI60" s="537"/>
      <c r="AJ60" s="538"/>
      <c r="AK60" s="283"/>
      <c r="AL60" s="283"/>
      <c r="AM60" s="536"/>
      <c r="AN60" s="537"/>
      <c r="AO60" s="537"/>
      <c r="AP60" s="537"/>
      <c r="AQ60" s="537"/>
      <c r="AR60" s="537"/>
      <c r="AS60" s="537"/>
      <c r="AT60" s="537"/>
      <c r="AU60" s="537"/>
      <c r="AV60" s="537"/>
      <c r="AW60" s="537"/>
      <c r="AX60" s="537"/>
      <c r="AY60" s="537"/>
      <c r="AZ60" s="537"/>
      <c r="BA60" s="537"/>
      <c r="BB60" s="537"/>
      <c r="BC60" s="537"/>
      <c r="BD60" s="537"/>
      <c r="BE60" s="537"/>
      <c r="BF60" s="537"/>
      <c r="BG60" s="537"/>
      <c r="BH60" s="537"/>
      <c r="BI60" s="537"/>
      <c r="BJ60" s="537"/>
      <c r="BK60" s="537"/>
      <c r="BL60" s="537"/>
      <c r="BM60" s="537"/>
      <c r="BN60" s="537"/>
      <c r="BO60" s="537"/>
      <c r="BP60" s="537"/>
      <c r="BQ60" s="538"/>
      <c r="BR60" s="265"/>
      <c r="BS60" s="22"/>
    </row>
    <row r="61" spans="1:71" ht="15.6" hidden="1" customHeight="1">
      <c r="C61" s="284"/>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6"/>
      <c r="BS61" s="22"/>
    </row>
    <row r="62" spans="1:71" ht="15.6" hidden="1" customHeight="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row>
    <row r="63" spans="1:71" ht="15.6" hidden="1" customHeight="1">
      <c r="C63" s="254"/>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581"/>
      <c r="AS63" s="581"/>
      <c r="AT63" s="581"/>
      <c r="AU63" s="581"/>
      <c r="AV63" s="581"/>
      <c r="AW63" s="581"/>
      <c r="AX63" s="581"/>
      <c r="AY63" s="581"/>
      <c r="AZ63" s="581"/>
      <c r="BA63" s="581"/>
      <c r="BB63" s="581"/>
      <c r="BC63" s="256"/>
      <c r="BD63" s="257"/>
      <c r="BE63" s="257"/>
      <c r="BF63" s="257"/>
      <c r="BG63" s="257"/>
      <c r="BH63" s="257"/>
      <c r="BI63" s="257"/>
      <c r="BJ63" s="257"/>
      <c r="BK63" s="257"/>
      <c r="BL63" s="257"/>
      <c r="BM63" s="257"/>
      <c r="BN63" s="257"/>
      <c r="BO63" s="257"/>
      <c r="BP63" s="257"/>
      <c r="BQ63" s="257"/>
      <c r="BR63" s="258"/>
      <c r="BS63" s="22"/>
    </row>
    <row r="64" spans="1:71" ht="15.6" hidden="1" customHeight="1">
      <c r="C64" s="260"/>
      <c r="D64" s="503" t="s">
        <v>20</v>
      </c>
      <c r="E64" s="504"/>
      <c r="F64" s="504"/>
      <c r="G64" s="504"/>
      <c r="H64" s="504"/>
      <c r="I64" s="504"/>
      <c r="J64" s="504"/>
      <c r="K64" s="504"/>
      <c r="L64" s="504"/>
      <c r="M64" s="504"/>
      <c r="N64" s="504"/>
      <c r="O64" s="504"/>
      <c r="P64" s="504"/>
      <c r="Q64" s="505"/>
      <c r="R64" s="606" t="s">
        <v>18</v>
      </c>
      <c r="S64" s="607"/>
      <c r="T64" s="607"/>
      <c r="U64" s="607"/>
      <c r="V64" s="607"/>
      <c r="W64" s="607"/>
      <c r="X64" s="607"/>
      <c r="Y64" s="607"/>
      <c r="Z64" s="607"/>
      <c r="AA64" s="607"/>
      <c r="AB64" s="607"/>
      <c r="AC64" s="607"/>
      <c r="AD64" s="607"/>
      <c r="AE64" s="607"/>
      <c r="AF64" s="607"/>
      <c r="AG64" s="607"/>
      <c r="AH64" s="607"/>
      <c r="AI64" s="607"/>
      <c r="AJ64" s="607"/>
      <c r="AK64" s="607"/>
      <c r="AL64" s="607"/>
      <c r="AM64" s="607"/>
      <c r="AN64" s="607"/>
      <c r="AO64" s="607"/>
      <c r="AP64" s="607"/>
      <c r="AQ64" s="607"/>
      <c r="AR64" s="607"/>
      <c r="AS64" s="607"/>
      <c r="AT64" s="607"/>
      <c r="AU64" s="607"/>
      <c r="AV64" s="607"/>
      <c r="AW64" s="607"/>
      <c r="AX64" s="607"/>
      <c r="AY64" s="607"/>
      <c r="AZ64" s="607"/>
      <c r="BA64" s="607"/>
      <c r="BB64" s="608"/>
      <c r="BC64" s="261"/>
      <c r="BD64" s="262"/>
      <c r="BE64" s="262"/>
      <c r="BF64" s="262"/>
      <c r="BG64" s="262"/>
      <c r="BH64" s="262"/>
      <c r="BI64" s="262"/>
      <c r="BJ64" s="262"/>
      <c r="BK64" s="262"/>
      <c r="BL64" s="262"/>
      <c r="BM64" s="262"/>
      <c r="BN64" s="263"/>
      <c r="BO64" s="263"/>
      <c r="BP64" s="263"/>
      <c r="BQ64" s="264"/>
      <c r="BR64" s="265"/>
      <c r="BS64" s="22"/>
    </row>
    <row r="65" spans="1:71" ht="15.6" hidden="1" customHeight="1">
      <c r="C65" s="260"/>
      <c r="D65" s="506"/>
      <c r="E65" s="507"/>
      <c r="F65" s="507"/>
      <c r="G65" s="507"/>
      <c r="H65" s="507"/>
      <c r="I65" s="507"/>
      <c r="J65" s="507"/>
      <c r="K65" s="507"/>
      <c r="L65" s="507"/>
      <c r="M65" s="507"/>
      <c r="N65" s="507"/>
      <c r="O65" s="507"/>
      <c r="P65" s="507"/>
      <c r="Q65" s="508"/>
      <c r="R65" s="612"/>
      <c r="S65" s="613"/>
      <c r="T65" s="613"/>
      <c r="U65" s="613"/>
      <c r="V65" s="613"/>
      <c r="W65" s="613"/>
      <c r="X65" s="613"/>
      <c r="Y65" s="613"/>
      <c r="Z65" s="613"/>
      <c r="AA65" s="613"/>
      <c r="AB65" s="613"/>
      <c r="AC65" s="613"/>
      <c r="AD65" s="613"/>
      <c r="AE65" s="613"/>
      <c r="AF65" s="613"/>
      <c r="AG65" s="613"/>
      <c r="AH65" s="613"/>
      <c r="AI65" s="613"/>
      <c r="AJ65" s="613"/>
      <c r="AK65" s="613"/>
      <c r="AL65" s="613"/>
      <c r="AM65" s="613"/>
      <c r="AN65" s="613"/>
      <c r="AO65" s="613"/>
      <c r="AP65" s="613"/>
      <c r="AQ65" s="613"/>
      <c r="AR65" s="613"/>
      <c r="AS65" s="613"/>
      <c r="AT65" s="613"/>
      <c r="AU65" s="613"/>
      <c r="AV65" s="613"/>
      <c r="AW65" s="613"/>
      <c r="AX65" s="613"/>
      <c r="AY65" s="613"/>
      <c r="AZ65" s="613"/>
      <c r="BA65" s="613"/>
      <c r="BB65" s="614"/>
      <c r="BC65" s="261"/>
      <c r="BD65" s="262"/>
      <c r="BE65" s="262"/>
      <c r="BF65" s="262"/>
      <c r="BG65" s="262"/>
      <c r="BH65" s="262"/>
      <c r="BI65" s="262"/>
      <c r="BJ65" s="262"/>
      <c r="BK65" s="262"/>
      <c r="BL65" s="262"/>
      <c r="BM65" s="262"/>
      <c r="BN65" s="263"/>
      <c r="BO65" s="263"/>
      <c r="BP65" s="263"/>
      <c r="BQ65" s="264"/>
      <c r="BR65" s="265"/>
      <c r="BS65" s="22"/>
    </row>
    <row r="66" spans="1:71" ht="15.6" hidden="1" customHeight="1">
      <c r="C66" s="260"/>
      <c r="D66" s="266"/>
      <c r="E66" s="266"/>
      <c r="F66" s="266"/>
      <c r="G66" s="266"/>
      <c r="H66" s="266"/>
      <c r="I66" s="266"/>
      <c r="J66" s="266"/>
      <c r="K66" s="266"/>
      <c r="L66" s="266"/>
      <c r="M66" s="266"/>
      <c r="N66" s="266"/>
      <c r="O66" s="266"/>
      <c r="P66" s="266"/>
      <c r="Q66" s="266"/>
      <c r="R66" s="266"/>
      <c r="S66" s="266"/>
      <c r="T66" s="266"/>
      <c r="U66" s="266"/>
      <c r="V66" s="266"/>
      <c r="W66" s="266"/>
      <c r="X66" s="247"/>
      <c r="Y66" s="247"/>
      <c r="Z66" s="247"/>
      <c r="AA66" s="262"/>
      <c r="AB66" s="267"/>
      <c r="AC66" s="267"/>
      <c r="AD66" s="267"/>
      <c r="AE66" s="267"/>
      <c r="AF66" s="267"/>
      <c r="AG66" s="267"/>
      <c r="AH66" s="267"/>
      <c r="AI66" s="267"/>
      <c r="AJ66" s="267"/>
      <c r="AK66" s="267"/>
      <c r="AL66" s="267"/>
      <c r="AM66" s="267"/>
      <c r="AN66" s="264"/>
      <c r="AO66" s="267"/>
      <c r="AP66" s="268"/>
      <c r="AQ66" s="268"/>
      <c r="AR66" s="269"/>
      <c r="AS66" s="269"/>
      <c r="AT66" s="269"/>
      <c r="AU66" s="269"/>
      <c r="AV66" s="269"/>
      <c r="AW66" s="269"/>
      <c r="AX66" s="269"/>
      <c r="AY66" s="269"/>
      <c r="AZ66" s="269"/>
      <c r="BA66" s="269"/>
      <c r="BB66" s="269"/>
      <c r="BC66" s="261"/>
      <c r="BD66" s="262"/>
      <c r="BE66" s="262"/>
      <c r="BF66" s="262"/>
      <c r="BG66" s="262"/>
      <c r="BH66" s="262"/>
      <c r="BI66" s="262"/>
      <c r="BJ66" s="262"/>
      <c r="BK66" s="262"/>
      <c r="BL66" s="262"/>
      <c r="BM66" s="262"/>
      <c r="BN66" s="263"/>
      <c r="BO66" s="263"/>
      <c r="BP66" s="263"/>
      <c r="BQ66" s="264"/>
      <c r="BR66" s="265"/>
      <c r="BS66" s="22"/>
    </row>
    <row r="67" spans="1:71" ht="18.75" hidden="1">
      <c r="C67" s="260"/>
      <c r="D67" s="266"/>
      <c r="E67" s="266"/>
      <c r="F67" s="266"/>
      <c r="G67" s="266"/>
      <c r="H67" s="266"/>
      <c r="I67" s="266"/>
      <c r="J67" s="266"/>
      <c r="K67" s="266"/>
      <c r="L67" s="266"/>
      <c r="M67" s="266"/>
      <c r="N67" s="266"/>
      <c r="O67" s="266"/>
      <c r="P67" s="266"/>
      <c r="Q67" s="266"/>
      <c r="R67" s="266"/>
      <c r="S67" s="266"/>
      <c r="T67" s="266"/>
      <c r="U67" s="270" t="s">
        <v>41</v>
      </c>
      <c r="V67" s="266"/>
      <c r="W67" s="266"/>
      <c r="X67" s="266"/>
      <c r="Y67" s="266"/>
      <c r="Z67" s="266"/>
      <c r="AA67" s="263"/>
      <c r="AB67" s="271"/>
      <c r="AC67" s="271"/>
      <c r="AD67" s="271"/>
      <c r="AE67" s="271"/>
      <c r="AF67" s="271"/>
      <c r="AG67" s="271"/>
      <c r="AH67" s="271"/>
      <c r="AI67" s="271"/>
      <c r="AJ67" s="271"/>
      <c r="AK67" s="271"/>
      <c r="AL67" s="271"/>
      <c r="AM67" s="270" t="s">
        <v>21</v>
      </c>
      <c r="AN67" s="272"/>
      <c r="AO67" s="271"/>
      <c r="AP67" s="273"/>
      <c r="AQ67" s="273"/>
      <c r="AR67" s="274"/>
      <c r="AS67" s="274"/>
      <c r="AT67" s="274"/>
      <c r="AU67" s="274"/>
      <c r="AV67" s="274"/>
      <c r="AW67" s="274"/>
      <c r="AX67" s="274"/>
      <c r="AY67" s="274"/>
      <c r="AZ67" s="274"/>
      <c r="BA67" s="274"/>
      <c r="BB67" s="274"/>
      <c r="BC67" s="275"/>
      <c r="BD67" s="263"/>
      <c r="BE67" s="263"/>
      <c r="BF67" s="276" t="s">
        <v>22</v>
      </c>
      <c r="BG67" s="287"/>
      <c r="BH67" s="287"/>
      <c r="BI67" s="287"/>
      <c r="BJ67" s="287"/>
      <c r="BK67" s="287"/>
      <c r="BL67" s="287"/>
      <c r="BM67" s="263"/>
      <c r="BN67" s="263"/>
      <c r="BO67" s="263"/>
      <c r="BP67" s="263"/>
      <c r="BQ67" s="272"/>
      <c r="BR67" s="265"/>
      <c r="BS67" s="22"/>
    </row>
    <row r="68" spans="1:71" ht="15.6" hidden="1" customHeight="1">
      <c r="C68" s="260"/>
      <c r="D68" s="606" t="s">
        <v>23</v>
      </c>
      <c r="E68" s="607"/>
      <c r="F68" s="607"/>
      <c r="G68" s="607"/>
      <c r="H68" s="607"/>
      <c r="I68" s="607"/>
      <c r="J68" s="607"/>
      <c r="K68" s="607"/>
      <c r="L68" s="607"/>
      <c r="M68" s="608"/>
      <c r="N68" s="521" t="str">
        <f>IF([1]回答表!X50="●","●","")</f>
        <v/>
      </c>
      <c r="O68" s="522"/>
      <c r="P68" s="522"/>
      <c r="Q68" s="523"/>
      <c r="R68" s="266"/>
      <c r="S68" s="266"/>
      <c r="T68" s="266"/>
      <c r="U68" s="530" t="str">
        <f>IF([1]回答表!X50="●",[1]回答表!B144,IF([1]回答表!AA50="●",[1]回答表!B168,""))</f>
        <v/>
      </c>
      <c r="V68" s="531"/>
      <c r="W68" s="531"/>
      <c r="X68" s="531"/>
      <c r="Y68" s="531"/>
      <c r="Z68" s="531"/>
      <c r="AA68" s="531"/>
      <c r="AB68" s="531"/>
      <c r="AC68" s="531"/>
      <c r="AD68" s="531"/>
      <c r="AE68" s="531"/>
      <c r="AF68" s="531"/>
      <c r="AG68" s="531"/>
      <c r="AH68" s="531"/>
      <c r="AI68" s="531"/>
      <c r="AJ68" s="532"/>
      <c r="AK68" s="277"/>
      <c r="AL68" s="277"/>
      <c r="AM68" s="601" t="s">
        <v>26</v>
      </c>
      <c r="AN68" s="601"/>
      <c r="AO68" s="601"/>
      <c r="AP68" s="601"/>
      <c r="AQ68" s="601"/>
      <c r="AR68" s="601"/>
      <c r="AS68" s="601"/>
      <c r="AT68" s="601"/>
      <c r="AU68" s="601" t="s">
        <v>27</v>
      </c>
      <c r="AV68" s="601"/>
      <c r="AW68" s="601"/>
      <c r="AX68" s="601"/>
      <c r="AY68" s="601"/>
      <c r="AZ68" s="601"/>
      <c r="BA68" s="601"/>
      <c r="BB68" s="601"/>
      <c r="BC68" s="267"/>
      <c r="BD68" s="262"/>
      <c r="BE68" s="262"/>
      <c r="BF68" s="516" t="str">
        <f>IF([1]回答表!X50="●",[1]回答表!S150,IF([1]回答表!AA50="●",[1]回答表!S174,""))</f>
        <v/>
      </c>
      <c r="BG68" s="517"/>
      <c r="BH68" s="517"/>
      <c r="BI68" s="517"/>
      <c r="BJ68" s="516"/>
      <c r="BK68" s="517"/>
      <c r="BL68" s="517"/>
      <c r="BM68" s="517"/>
      <c r="BN68" s="516"/>
      <c r="BO68" s="517"/>
      <c r="BP68" s="517"/>
      <c r="BQ68" s="518"/>
      <c r="BR68" s="265"/>
      <c r="BS68" s="22"/>
    </row>
    <row r="69" spans="1:71" ht="15.6" hidden="1" customHeight="1">
      <c r="C69" s="260"/>
      <c r="D69" s="609"/>
      <c r="E69" s="610"/>
      <c r="F69" s="610"/>
      <c r="G69" s="610"/>
      <c r="H69" s="610"/>
      <c r="I69" s="610"/>
      <c r="J69" s="610"/>
      <c r="K69" s="610"/>
      <c r="L69" s="610"/>
      <c r="M69" s="611"/>
      <c r="N69" s="524"/>
      <c r="O69" s="525"/>
      <c r="P69" s="525"/>
      <c r="Q69" s="526"/>
      <c r="R69" s="266"/>
      <c r="S69" s="266"/>
      <c r="T69" s="266"/>
      <c r="U69" s="533"/>
      <c r="V69" s="534"/>
      <c r="W69" s="534"/>
      <c r="X69" s="534"/>
      <c r="Y69" s="534"/>
      <c r="Z69" s="534"/>
      <c r="AA69" s="534"/>
      <c r="AB69" s="534"/>
      <c r="AC69" s="534"/>
      <c r="AD69" s="534"/>
      <c r="AE69" s="534"/>
      <c r="AF69" s="534"/>
      <c r="AG69" s="534"/>
      <c r="AH69" s="534"/>
      <c r="AI69" s="534"/>
      <c r="AJ69" s="535"/>
      <c r="AK69" s="277"/>
      <c r="AL69" s="277"/>
      <c r="AM69" s="601"/>
      <c r="AN69" s="601"/>
      <c r="AO69" s="601"/>
      <c r="AP69" s="601"/>
      <c r="AQ69" s="601"/>
      <c r="AR69" s="601"/>
      <c r="AS69" s="601"/>
      <c r="AT69" s="601"/>
      <c r="AU69" s="601"/>
      <c r="AV69" s="601"/>
      <c r="AW69" s="601"/>
      <c r="AX69" s="601"/>
      <c r="AY69" s="601"/>
      <c r="AZ69" s="601"/>
      <c r="BA69" s="601"/>
      <c r="BB69" s="601"/>
      <c r="BC69" s="267"/>
      <c r="BD69" s="262"/>
      <c r="BE69" s="262"/>
      <c r="BF69" s="509"/>
      <c r="BG69" s="510"/>
      <c r="BH69" s="510"/>
      <c r="BI69" s="510"/>
      <c r="BJ69" s="509"/>
      <c r="BK69" s="510"/>
      <c r="BL69" s="510"/>
      <c r="BM69" s="510"/>
      <c r="BN69" s="509"/>
      <c r="BO69" s="510"/>
      <c r="BP69" s="510"/>
      <c r="BQ69" s="511"/>
      <c r="BR69" s="265"/>
      <c r="BS69" s="22"/>
    </row>
    <row r="70" spans="1:71" ht="15.6" hidden="1" customHeight="1">
      <c r="C70" s="260"/>
      <c r="D70" s="609"/>
      <c r="E70" s="610"/>
      <c r="F70" s="610"/>
      <c r="G70" s="610"/>
      <c r="H70" s="610"/>
      <c r="I70" s="610"/>
      <c r="J70" s="610"/>
      <c r="K70" s="610"/>
      <c r="L70" s="610"/>
      <c r="M70" s="611"/>
      <c r="N70" s="524"/>
      <c r="O70" s="525"/>
      <c r="P70" s="525"/>
      <c r="Q70" s="526"/>
      <c r="R70" s="266"/>
      <c r="S70" s="266"/>
      <c r="T70" s="266"/>
      <c r="U70" s="533"/>
      <c r="V70" s="534"/>
      <c r="W70" s="534"/>
      <c r="X70" s="534"/>
      <c r="Y70" s="534"/>
      <c r="Z70" s="534"/>
      <c r="AA70" s="534"/>
      <c r="AB70" s="534"/>
      <c r="AC70" s="534"/>
      <c r="AD70" s="534"/>
      <c r="AE70" s="534"/>
      <c r="AF70" s="534"/>
      <c r="AG70" s="534"/>
      <c r="AH70" s="534"/>
      <c r="AI70" s="534"/>
      <c r="AJ70" s="535"/>
      <c r="AK70" s="277"/>
      <c r="AL70" s="277"/>
      <c r="AM70" s="601"/>
      <c r="AN70" s="601"/>
      <c r="AO70" s="601"/>
      <c r="AP70" s="601"/>
      <c r="AQ70" s="601"/>
      <c r="AR70" s="601"/>
      <c r="AS70" s="601"/>
      <c r="AT70" s="601"/>
      <c r="AU70" s="601"/>
      <c r="AV70" s="601"/>
      <c r="AW70" s="601"/>
      <c r="AX70" s="601"/>
      <c r="AY70" s="601"/>
      <c r="AZ70" s="601"/>
      <c r="BA70" s="601"/>
      <c r="BB70" s="601"/>
      <c r="BC70" s="267"/>
      <c r="BD70" s="262"/>
      <c r="BE70" s="262"/>
      <c r="BF70" s="509"/>
      <c r="BG70" s="510"/>
      <c r="BH70" s="510"/>
      <c r="BI70" s="510"/>
      <c r="BJ70" s="509"/>
      <c r="BK70" s="510"/>
      <c r="BL70" s="510"/>
      <c r="BM70" s="510"/>
      <c r="BN70" s="509"/>
      <c r="BO70" s="510"/>
      <c r="BP70" s="510"/>
      <c r="BQ70" s="511"/>
      <c r="BR70" s="265"/>
      <c r="BS70" s="22"/>
    </row>
    <row r="71" spans="1:71" ht="15.6" hidden="1" customHeight="1">
      <c r="C71" s="260"/>
      <c r="D71" s="612"/>
      <c r="E71" s="613"/>
      <c r="F71" s="613"/>
      <c r="G71" s="613"/>
      <c r="H71" s="613"/>
      <c r="I71" s="613"/>
      <c r="J71" s="613"/>
      <c r="K71" s="613"/>
      <c r="L71" s="613"/>
      <c r="M71" s="614"/>
      <c r="N71" s="527"/>
      <c r="O71" s="528"/>
      <c r="P71" s="528"/>
      <c r="Q71" s="529"/>
      <c r="R71" s="266"/>
      <c r="S71" s="266"/>
      <c r="T71" s="266"/>
      <c r="U71" s="533"/>
      <c r="V71" s="534"/>
      <c r="W71" s="534"/>
      <c r="X71" s="534"/>
      <c r="Y71" s="534"/>
      <c r="Z71" s="534"/>
      <c r="AA71" s="534"/>
      <c r="AB71" s="534"/>
      <c r="AC71" s="534"/>
      <c r="AD71" s="534"/>
      <c r="AE71" s="534"/>
      <c r="AF71" s="534"/>
      <c r="AG71" s="534"/>
      <c r="AH71" s="534"/>
      <c r="AI71" s="534"/>
      <c r="AJ71" s="535"/>
      <c r="AK71" s="277"/>
      <c r="AL71" s="277"/>
      <c r="AM71" s="553" t="str">
        <f>IF([1]回答表!X50="●",[1]回答表!J150,IF([1]回答表!AA50="●",[1]回答表!J174,""))</f>
        <v/>
      </c>
      <c r="AN71" s="554"/>
      <c r="AO71" s="554"/>
      <c r="AP71" s="554"/>
      <c r="AQ71" s="554"/>
      <c r="AR71" s="554"/>
      <c r="AS71" s="554"/>
      <c r="AT71" s="555"/>
      <c r="AU71" s="553" t="str">
        <f>IF([1]回答表!X50="●",[1]回答表!J151,IF([1]回答表!AA50="●",[1]回答表!J175,""))</f>
        <v/>
      </c>
      <c r="AV71" s="554"/>
      <c r="AW71" s="554"/>
      <c r="AX71" s="554"/>
      <c r="AY71" s="554"/>
      <c r="AZ71" s="554"/>
      <c r="BA71" s="554"/>
      <c r="BB71" s="555"/>
      <c r="BC71" s="267"/>
      <c r="BD71" s="262"/>
      <c r="BE71" s="262"/>
      <c r="BF71" s="509" t="str">
        <f>IF([1]回答表!X50="●",[1]回答表!V150,IF([1]回答表!AA50="●",[1]回答表!V174,""))</f>
        <v/>
      </c>
      <c r="BG71" s="510"/>
      <c r="BH71" s="510"/>
      <c r="BI71" s="510"/>
      <c r="BJ71" s="509" t="str">
        <f>IF([1]回答表!X50="●",[1]回答表!V151,IF([1]回答表!AA50="●",[1]回答表!V175,""))</f>
        <v/>
      </c>
      <c r="BK71" s="510"/>
      <c r="BL71" s="510"/>
      <c r="BM71" s="510"/>
      <c r="BN71" s="509" t="str">
        <f>IF([1]回答表!X50="●",[1]回答表!V152,IF([1]回答表!AA50="●",[1]回答表!V176,""))</f>
        <v/>
      </c>
      <c r="BO71" s="510"/>
      <c r="BP71" s="510"/>
      <c r="BQ71" s="511"/>
      <c r="BR71" s="265"/>
      <c r="BS71" s="22"/>
    </row>
    <row r="72" spans="1:71" ht="15.6" hidden="1" customHeight="1">
      <c r="C72" s="260"/>
      <c r="D72" s="278"/>
      <c r="E72" s="278"/>
      <c r="F72" s="278"/>
      <c r="G72" s="278"/>
      <c r="H72" s="278"/>
      <c r="I72" s="278"/>
      <c r="J72" s="278"/>
      <c r="K72" s="278"/>
      <c r="L72" s="278"/>
      <c r="M72" s="278"/>
      <c r="N72" s="279"/>
      <c r="O72" s="279"/>
      <c r="P72" s="279"/>
      <c r="Q72" s="279"/>
      <c r="R72" s="280"/>
      <c r="S72" s="280"/>
      <c r="T72" s="280"/>
      <c r="U72" s="533"/>
      <c r="V72" s="534"/>
      <c r="W72" s="534"/>
      <c r="X72" s="534"/>
      <c r="Y72" s="534"/>
      <c r="Z72" s="534"/>
      <c r="AA72" s="534"/>
      <c r="AB72" s="534"/>
      <c r="AC72" s="534"/>
      <c r="AD72" s="534"/>
      <c r="AE72" s="534"/>
      <c r="AF72" s="534"/>
      <c r="AG72" s="534"/>
      <c r="AH72" s="534"/>
      <c r="AI72" s="534"/>
      <c r="AJ72" s="535"/>
      <c r="AK72" s="277"/>
      <c r="AL72" s="277"/>
      <c r="AM72" s="556"/>
      <c r="AN72" s="557"/>
      <c r="AO72" s="557"/>
      <c r="AP72" s="557"/>
      <c r="AQ72" s="557"/>
      <c r="AR72" s="557"/>
      <c r="AS72" s="557"/>
      <c r="AT72" s="558"/>
      <c r="AU72" s="556"/>
      <c r="AV72" s="557"/>
      <c r="AW72" s="557"/>
      <c r="AX72" s="557"/>
      <c r="AY72" s="557"/>
      <c r="AZ72" s="557"/>
      <c r="BA72" s="557"/>
      <c r="BB72" s="558"/>
      <c r="BC72" s="267"/>
      <c r="BD72" s="267"/>
      <c r="BE72" s="267"/>
      <c r="BF72" s="509"/>
      <c r="BG72" s="510"/>
      <c r="BH72" s="510"/>
      <c r="BI72" s="510"/>
      <c r="BJ72" s="509"/>
      <c r="BK72" s="510"/>
      <c r="BL72" s="510"/>
      <c r="BM72" s="510"/>
      <c r="BN72" s="509"/>
      <c r="BO72" s="510"/>
      <c r="BP72" s="510"/>
      <c r="BQ72" s="511"/>
      <c r="BR72" s="265"/>
      <c r="BS72" s="22"/>
    </row>
    <row r="73" spans="1:71" ht="15.6" hidden="1" customHeight="1">
      <c r="C73" s="260"/>
      <c r="D73" s="278"/>
      <c r="E73" s="278"/>
      <c r="F73" s="278"/>
      <c r="G73" s="278"/>
      <c r="H73" s="278"/>
      <c r="I73" s="278"/>
      <c r="J73" s="278"/>
      <c r="K73" s="278"/>
      <c r="L73" s="278"/>
      <c r="M73" s="278"/>
      <c r="N73" s="279"/>
      <c r="O73" s="279"/>
      <c r="P73" s="279"/>
      <c r="Q73" s="279"/>
      <c r="R73" s="280"/>
      <c r="S73" s="280"/>
      <c r="T73" s="280"/>
      <c r="U73" s="533"/>
      <c r="V73" s="534"/>
      <c r="W73" s="534"/>
      <c r="X73" s="534"/>
      <c r="Y73" s="534"/>
      <c r="Z73" s="534"/>
      <c r="AA73" s="534"/>
      <c r="AB73" s="534"/>
      <c r="AC73" s="534"/>
      <c r="AD73" s="534"/>
      <c r="AE73" s="534"/>
      <c r="AF73" s="534"/>
      <c r="AG73" s="534"/>
      <c r="AH73" s="534"/>
      <c r="AI73" s="534"/>
      <c r="AJ73" s="535"/>
      <c r="AK73" s="277"/>
      <c r="AL73" s="277"/>
      <c r="AM73" s="559"/>
      <c r="AN73" s="560"/>
      <c r="AO73" s="560"/>
      <c r="AP73" s="560"/>
      <c r="AQ73" s="560"/>
      <c r="AR73" s="560"/>
      <c r="AS73" s="560"/>
      <c r="AT73" s="561"/>
      <c r="AU73" s="559"/>
      <c r="AV73" s="560"/>
      <c r="AW73" s="560"/>
      <c r="AX73" s="560"/>
      <c r="AY73" s="560"/>
      <c r="AZ73" s="560"/>
      <c r="BA73" s="560"/>
      <c r="BB73" s="561"/>
      <c r="BC73" s="267"/>
      <c r="BD73" s="262"/>
      <c r="BE73" s="262"/>
      <c r="BF73" s="509"/>
      <c r="BG73" s="510"/>
      <c r="BH73" s="510"/>
      <c r="BI73" s="510"/>
      <c r="BJ73" s="509"/>
      <c r="BK73" s="510"/>
      <c r="BL73" s="510"/>
      <c r="BM73" s="510"/>
      <c r="BN73" s="509"/>
      <c r="BO73" s="510"/>
      <c r="BP73" s="510"/>
      <c r="BQ73" s="511"/>
      <c r="BR73" s="265"/>
      <c r="BS73" s="22"/>
    </row>
    <row r="74" spans="1:71" ht="15.6" hidden="1" customHeight="1">
      <c r="C74" s="260"/>
      <c r="D74" s="615" t="s">
        <v>9</v>
      </c>
      <c r="E74" s="616"/>
      <c r="F74" s="616"/>
      <c r="G74" s="616"/>
      <c r="H74" s="616"/>
      <c r="I74" s="616"/>
      <c r="J74" s="616"/>
      <c r="K74" s="616"/>
      <c r="L74" s="616"/>
      <c r="M74" s="617"/>
      <c r="N74" s="521" t="str">
        <f>IF([1]回答表!AA50="●","●","")</f>
        <v/>
      </c>
      <c r="O74" s="522"/>
      <c r="P74" s="522"/>
      <c r="Q74" s="523"/>
      <c r="R74" s="266"/>
      <c r="S74" s="266"/>
      <c r="T74" s="266"/>
      <c r="U74" s="533"/>
      <c r="V74" s="534"/>
      <c r="W74" s="534"/>
      <c r="X74" s="534"/>
      <c r="Y74" s="534"/>
      <c r="Z74" s="534"/>
      <c r="AA74" s="534"/>
      <c r="AB74" s="534"/>
      <c r="AC74" s="534"/>
      <c r="AD74" s="534"/>
      <c r="AE74" s="534"/>
      <c r="AF74" s="534"/>
      <c r="AG74" s="534"/>
      <c r="AH74" s="534"/>
      <c r="AI74" s="534"/>
      <c r="AJ74" s="535"/>
      <c r="AK74" s="277"/>
      <c r="AL74" s="277"/>
      <c r="AM74" s="262"/>
      <c r="AN74" s="262"/>
      <c r="AO74" s="262"/>
      <c r="AP74" s="262"/>
      <c r="AQ74" s="262"/>
      <c r="AR74" s="262"/>
      <c r="AS74" s="262"/>
      <c r="AT74" s="262"/>
      <c r="AU74" s="262"/>
      <c r="AV74" s="262"/>
      <c r="AW74" s="262"/>
      <c r="AX74" s="262"/>
      <c r="AY74" s="262"/>
      <c r="AZ74" s="262"/>
      <c r="BA74" s="262"/>
      <c r="BB74" s="262"/>
      <c r="BC74" s="267"/>
      <c r="BD74" s="281"/>
      <c r="BE74" s="281"/>
      <c r="BF74" s="509"/>
      <c r="BG74" s="510"/>
      <c r="BH74" s="510"/>
      <c r="BI74" s="510"/>
      <c r="BJ74" s="509"/>
      <c r="BK74" s="510"/>
      <c r="BL74" s="510"/>
      <c r="BM74" s="510"/>
      <c r="BN74" s="509"/>
      <c r="BO74" s="510"/>
      <c r="BP74" s="510"/>
      <c r="BQ74" s="511"/>
      <c r="BR74" s="265"/>
      <c r="BS74" s="22"/>
    </row>
    <row r="75" spans="1:71" ht="15.6" hidden="1" customHeight="1">
      <c r="C75" s="260"/>
      <c r="D75" s="618"/>
      <c r="E75" s="619"/>
      <c r="F75" s="619"/>
      <c r="G75" s="619"/>
      <c r="H75" s="619"/>
      <c r="I75" s="619"/>
      <c r="J75" s="619"/>
      <c r="K75" s="619"/>
      <c r="L75" s="619"/>
      <c r="M75" s="620"/>
      <c r="N75" s="524"/>
      <c r="O75" s="525"/>
      <c r="P75" s="525"/>
      <c r="Q75" s="526"/>
      <c r="R75" s="266"/>
      <c r="S75" s="266"/>
      <c r="T75" s="266"/>
      <c r="U75" s="533"/>
      <c r="V75" s="534"/>
      <c r="W75" s="534"/>
      <c r="X75" s="534"/>
      <c r="Y75" s="534"/>
      <c r="Z75" s="534"/>
      <c r="AA75" s="534"/>
      <c r="AB75" s="534"/>
      <c r="AC75" s="534"/>
      <c r="AD75" s="534"/>
      <c r="AE75" s="534"/>
      <c r="AF75" s="534"/>
      <c r="AG75" s="534"/>
      <c r="AH75" s="534"/>
      <c r="AI75" s="534"/>
      <c r="AJ75" s="535"/>
      <c r="AK75" s="277"/>
      <c r="AL75" s="277"/>
      <c r="AM75" s="262"/>
      <c r="AN75" s="262"/>
      <c r="AO75" s="262"/>
      <c r="AP75" s="262"/>
      <c r="AQ75" s="262"/>
      <c r="AR75" s="262"/>
      <c r="AS75" s="262"/>
      <c r="AT75" s="262"/>
      <c r="AU75" s="262"/>
      <c r="AV75" s="262"/>
      <c r="AW75" s="262"/>
      <c r="AX75" s="262"/>
      <c r="AY75" s="262"/>
      <c r="AZ75" s="262"/>
      <c r="BA75" s="262"/>
      <c r="BB75" s="262"/>
      <c r="BC75" s="267"/>
      <c r="BD75" s="281"/>
      <c r="BE75" s="281"/>
      <c r="BF75" s="509" t="s">
        <v>1</v>
      </c>
      <c r="BG75" s="510"/>
      <c r="BH75" s="510"/>
      <c r="BI75" s="510"/>
      <c r="BJ75" s="509" t="s">
        <v>2</v>
      </c>
      <c r="BK75" s="510"/>
      <c r="BL75" s="510"/>
      <c r="BM75" s="510"/>
      <c r="BN75" s="509" t="s">
        <v>3</v>
      </c>
      <c r="BO75" s="510"/>
      <c r="BP75" s="510"/>
      <c r="BQ75" s="511"/>
      <c r="BR75" s="265"/>
      <c r="BS75" s="22"/>
    </row>
    <row r="76" spans="1:71" ht="15.6" hidden="1" customHeight="1">
      <c r="C76" s="260"/>
      <c r="D76" s="618"/>
      <c r="E76" s="619"/>
      <c r="F76" s="619"/>
      <c r="G76" s="619"/>
      <c r="H76" s="619"/>
      <c r="I76" s="619"/>
      <c r="J76" s="619"/>
      <c r="K76" s="619"/>
      <c r="L76" s="619"/>
      <c r="M76" s="620"/>
      <c r="N76" s="524"/>
      <c r="O76" s="525"/>
      <c r="P76" s="525"/>
      <c r="Q76" s="526"/>
      <c r="R76" s="266"/>
      <c r="S76" s="266"/>
      <c r="T76" s="266"/>
      <c r="U76" s="533"/>
      <c r="V76" s="534"/>
      <c r="W76" s="534"/>
      <c r="X76" s="534"/>
      <c r="Y76" s="534"/>
      <c r="Z76" s="534"/>
      <c r="AA76" s="534"/>
      <c r="AB76" s="534"/>
      <c r="AC76" s="534"/>
      <c r="AD76" s="534"/>
      <c r="AE76" s="534"/>
      <c r="AF76" s="534"/>
      <c r="AG76" s="534"/>
      <c r="AH76" s="534"/>
      <c r="AI76" s="534"/>
      <c r="AJ76" s="535"/>
      <c r="AK76" s="277"/>
      <c r="AL76" s="277"/>
      <c r="AM76" s="262"/>
      <c r="AN76" s="262"/>
      <c r="AO76" s="262"/>
      <c r="AP76" s="262"/>
      <c r="AQ76" s="262"/>
      <c r="AR76" s="262"/>
      <c r="AS76" s="262"/>
      <c r="AT76" s="262"/>
      <c r="AU76" s="262"/>
      <c r="AV76" s="262"/>
      <c r="AW76" s="262"/>
      <c r="AX76" s="262"/>
      <c r="AY76" s="262"/>
      <c r="AZ76" s="262"/>
      <c r="BA76" s="262"/>
      <c r="BB76" s="262"/>
      <c r="BC76" s="267"/>
      <c r="BD76" s="281"/>
      <c r="BE76" s="281"/>
      <c r="BF76" s="509"/>
      <c r="BG76" s="510"/>
      <c r="BH76" s="510"/>
      <c r="BI76" s="510"/>
      <c r="BJ76" s="509"/>
      <c r="BK76" s="510"/>
      <c r="BL76" s="510"/>
      <c r="BM76" s="510"/>
      <c r="BN76" s="509"/>
      <c r="BO76" s="510"/>
      <c r="BP76" s="510"/>
      <c r="BQ76" s="511"/>
      <c r="BR76" s="265"/>
      <c r="BS76" s="22"/>
    </row>
    <row r="77" spans="1:71" ht="15.6" hidden="1" customHeight="1">
      <c r="C77" s="260"/>
      <c r="D77" s="621"/>
      <c r="E77" s="622"/>
      <c r="F77" s="622"/>
      <c r="G77" s="622"/>
      <c r="H77" s="622"/>
      <c r="I77" s="622"/>
      <c r="J77" s="622"/>
      <c r="K77" s="622"/>
      <c r="L77" s="622"/>
      <c r="M77" s="623"/>
      <c r="N77" s="527"/>
      <c r="O77" s="528"/>
      <c r="P77" s="528"/>
      <c r="Q77" s="529"/>
      <c r="R77" s="266"/>
      <c r="S77" s="266"/>
      <c r="T77" s="266"/>
      <c r="U77" s="536"/>
      <c r="V77" s="537"/>
      <c r="W77" s="537"/>
      <c r="X77" s="537"/>
      <c r="Y77" s="537"/>
      <c r="Z77" s="537"/>
      <c r="AA77" s="537"/>
      <c r="AB77" s="537"/>
      <c r="AC77" s="537"/>
      <c r="AD77" s="537"/>
      <c r="AE77" s="537"/>
      <c r="AF77" s="537"/>
      <c r="AG77" s="537"/>
      <c r="AH77" s="537"/>
      <c r="AI77" s="537"/>
      <c r="AJ77" s="538"/>
      <c r="AK77" s="277"/>
      <c r="AL77" s="277"/>
      <c r="AM77" s="262"/>
      <c r="AN77" s="262"/>
      <c r="AO77" s="262"/>
      <c r="AP77" s="262"/>
      <c r="AQ77" s="262"/>
      <c r="AR77" s="262"/>
      <c r="AS77" s="262"/>
      <c r="AT77" s="262"/>
      <c r="AU77" s="262"/>
      <c r="AV77" s="262"/>
      <c r="AW77" s="262"/>
      <c r="AX77" s="262"/>
      <c r="AY77" s="262"/>
      <c r="AZ77" s="262"/>
      <c r="BA77" s="262"/>
      <c r="BB77" s="262"/>
      <c r="BC77" s="267"/>
      <c r="BD77" s="281"/>
      <c r="BE77" s="281"/>
      <c r="BF77" s="512"/>
      <c r="BG77" s="513"/>
      <c r="BH77" s="513"/>
      <c r="BI77" s="513"/>
      <c r="BJ77" s="512"/>
      <c r="BK77" s="513"/>
      <c r="BL77" s="513"/>
      <c r="BM77" s="513"/>
      <c r="BN77" s="512"/>
      <c r="BO77" s="513"/>
      <c r="BP77" s="513"/>
      <c r="BQ77" s="514"/>
      <c r="BR77" s="265"/>
      <c r="BS77" s="22"/>
    </row>
    <row r="78" spans="1:71" ht="15.6" hidden="1" customHeight="1">
      <c r="A78" s="22"/>
      <c r="B78" s="22"/>
      <c r="C78" s="260"/>
      <c r="D78" s="278"/>
      <c r="E78" s="278"/>
      <c r="F78" s="278"/>
      <c r="G78" s="278"/>
      <c r="H78" s="278"/>
      <c r="I78" s="278"/>
      <c r="J78" s="278"/>
      <c r="K78" s="278"/>
      <c r="L78" s="278"/>
      <c r="M78" s="278"/>
      <c r="N78" s="278"/>
      <c r="O78" s="278"/>
      <c r="P78" s="278"/>
      <c r="Q78" s="278"/>
      <c r="R78" s="266"/>
      <c r="S78" s="266"/>
      <c r="T78" s="266"/>
      <c r="U78" s="266"/>
      <c r="V78" s="266"/>
      <c r="W78" s="266"/>
      <c r="X78" s="266"/>
      <c r="Y78" s="266"/>
      <c r="Z78" s="266"/>
      <c r="AA78" s="266"/>
      <c r="AB78" s="266"/>
      <c r="AC78" s="266"/>
      <c r="AD78" s="266"/>
      <c r="AE78" s="266"/>
      <c r="AF78" s="266"/>
      <c r="AG78" s="266"/>
      <c r="AH78" s="266"/>
      <c r="AI78" s="266"/>
      <c r="AJ78" s="266"/>
      <c r="AK78" s="277"/>
      <c r="AL78" s="277"/>
      <c r="AM78" s="288"/>
      <c r="AN78" s="288"/>
      <c r="AO78" s="288"/>
      <c r="AP78" s="288"/>
      <c r="AQ78" s="288"/>
      <c r="AR78" s="288"/>
      <c r="AS78" s="288"/>
      <c r="AT78" s="288"/>
      <c r="AU78" s="288"/>
      <c r="AV78" s="288"/>
      <c r="AW78" s="288"/>
      <c r="AX78" s="288"/>
      <c r="AY78" s="288"/>
      <c r="AZ78" s="288"/>
      <c r="BA78" s="288"/>
      <c r="BB78" s="288"/>
      <c r="BC78" s="267"/>
      <c r="BD78" s="281"/>
      <c r="BE78" s="281"/>
      <c r="BF78" s="247"/>
      <c r="BG78" s="247"/>
      <c r="BH78" s="247"/>
      <c r="BI78" s="247"/>
      <c r="BJ78" s="247"/>
      <c r="BK78" s="247"/>
      <c r="BL78" s="247"/>
      <c r="BM78" s="247"/>
      <c r="BN78" s="247"/>
      <c r="BO78" s="247"/>
      <c r="BP78" s="247"/>
      <c r="BQ78" s="247"/>
      <c r="BR78" s="265"/>
      <c r="BS78" s="22"/>
    </row>
    <row r="79" spans="1:71" ht="15.6" hidden="1" customHeight="1">
      <c r="A79" s="22"/>
      <c r="B79" s="22"/>
      <c r="C79" s="260"/>
      <c r="D79" s="278"/>
      <c r="E79" s="278"/>
      <c r="F79" s="278"/>
      <c r="G79" s="278"/>
      <c r="H79" s="278"/>
      <c r="I79" s="278"/>
      <c r="J79" s="278"/>
      <c r="K79" s="278"/>
      <c r="L79" s="278"/>
      <c r="M79" s="278"/>
      <c r="N79" s="278"/>
      <c r="O79" s="278"/>
      <c r="P79" s="278"/>
      <c r="Q79" s="278"/>
      <c r="R79" s="266"/>
      <c r="S79" s="266"/>
      <c r="T79" s="266"/>
      <c r="U79" s="270" t="s">
        <v>6496</v>
      </c>
      <c r="V79" s="266"/>
      <c r="W79" s="266"/>
      <c r="X79" s="266"/>
      <c r="Y79" s="266"/>
      <c r="Z79" s="266"/>
      <c r="AA79" s="266"/>
      <c r="AB79" s="266"/>
      <c r="AC79" s="266"/>
      <c r="AD79" s="266"/>
      <c r="AE79" s="266"/>
      <c r="AF79" s="266"/>
      <c r="AG79" s="266"/>
      <c r="AH79" s="266"/>
      <c r="AI79" s="266"/>
      <c r="AJ79" s="266"/>
      <c r="AK79" s="277"/>
      <c r="AL79" s="277"/>
      <c r="AM79" s="270" t="s">
        <v>6498</v>
      </c>
      <c r="AN79" s="263"/>
      <c r="AO79" s="263"/>
      <c r="AP79" s="263"/>
      <c r="AQ79" s="263"/>
      <c r="AR79" s="263"/>
      <c r="AS79" s="263"/>
      <c r="AT79" s="263"/>
      <c r="AU79" s="263"/>
      <c r="AV79" s="263"/>
      <c r="AW79" s="263"/>
      <c r="AX79" s="262"/>
      <c r="AY79" s="262"/>
      <c r="AZ79" s="262"/>
      <c r="BA79" s="262"/>
      <c r="BB79" s="262"/>
      <c r="BC79" s="262"/>
      <c r="BD79" s="262"/>
      <c r="BE79" s="262"/>
      <c r="BF79" s="262"/>
      <c r="BG79" s="262"/>
      <c r="BH79" s="262"/>
      <c r="BI79" s="262"/>
      <c r="BJ79" s="262"/>
      <c r="BK79" s="262"/>
      <c r="BL79" s="262"/>
      <c r="BM79" s="262"/>
      <c r="BN79" s="262"/>
      <c r="BO79" s="262"/>
      <c r="BP79" s="262"/>
      <c r="BQ79" s="247"/>
      <c r="BR79" s="265"/>
      <c r="BS79" s="22"/>
    </row>
    <row r="80" spans="1:71" ht="15.6" hidden="1" customHeight="1">
      <c r="A80" s="22"/>
      <c r="B80" s="22"/>
      <c r="C80" s="260"/>
      <c r="D80" s="278"/>
      <c r="E80" s="278"/>
      <c r="F80" s="278"/>
      <c r="G80" s="278"/>
      <c r="H80" s="278"/>
      <c r="I80" s="278"/>
      <c r="J80" s="278"/>
      <c r="K80" s="278"/>
      <c r="L80" s="278"/>
      <c r="M80" s="278"/>
      <c r="N80" s="278"/>
      <c r="O80" s="278"/>
      <c r="P80" s="278"/>
      <c r="Q80" s="278"/>
      <c r="R80" s="266"/>
      <c r="S80" s="266"/>
      <c r="T80" s="266"/>
      <c r="U80" s="624" t="str">
        <f>IF([1]回答表!X50="●",[1]回答表!E155,IF([1]回答表!AA50="●",[1]回答表!E179,""))</f>
        <v/>
      </c>
      <c r="V80" s="625"/>
      <c r="W80" s="625"/>
      <c r="X80" s="625"/>
      <c r="Y80" s="625"/>
      <c r="Z80" s="625"/>
      <c r="AA80" s="625"/>
      <c r="AB80" s="625"/>
      <c r="AC80" s="625"/>
      <c r="AD80" s="625"/>
      <c r="AE80" s="602" t="s">
        <v>6497</v>
      </c>
      <c r="AF80" s="602"/>
      <c r="AG80" s="602"/>
      <c r="AH80" s="602"/>
      <c r="AI80" s="602"/>
      <c r="AJ80" s="603"/>
      <c r="AK80" s="277"/>
      <c r="AL80" s="277"/>
      <c r="AM80" s="530" t="str">
        <f>IF([1]回答表!X50="●",[1]回答表!B157,IF([1]回答表!AA50="●",[1]回答表!B181,""))</f>
        <v/>
      </c>
      <c r="AN80" s="531"/>
      <c r="AO80" s="531"/>
      <c r="AP80" s="531"/>
      <c r="AQ80" s="531"/>
      <c r="AR80" s="531"/>
      <c r="AS80" s="531"/>
      <c r="AT80" s="531"/>
      <c r="AU80" s="531"/>
      <c r="AV80" s="531"/>
      <c r="AW80" s="531"/>
      <c r="AX80" s="531"/>
      <c r="AY80" s="531"/>
      <c r="AZ80" s="531"/>
      <c r="BA80" s="531"/>
      <c r="BB80" s="531"/>
      <c r="BC80" s="531"/>
      <c r="BD80" s="531"/>
      <c r="BE80" s="531"/>
      <c r="BF80" s="531"/>
      <c r="BG80" s="531"/>
      <c r="BH80" s="531"/>
      <c r="BI80" s="531"/>
      <c r="BJ80" s="531"/>
      <c r="BK80" s="531"/>
      <c r="BL80" s="531"/>
      <c r="BM80" s="531"/>
      <c r="BN80" s="531"/>
      <c r="BO80" s="531"/>
      <c r="BP80" s="531"/>
      <c r="BQ80" s="532"/>
      <c r="BR80" s="265"/>
      <c r="BS80" s="22"/>
    </row>
    <row r="81" spans="1:71" ht="15.6" hidden="1" customHeight="1">
      <c r="A81" s="22"/>
      <c r="B81" s="22"/>
      <c r="C81" s="260"/>
      <c r="D81" s="278"/>
      <c r="E81" s="278"/>
      <c r="F81" s="278"/>
      <c r="G81" s="278"/>
      <c r="H81" s="278"/>
      <c r="I81" s="278"/>
      <c r="J81" s="278"/>
      <c r="K81" s="278"/>
      <c r="L81" s="278"/>
      <c r="M81" s="278"/>
      <c r="N81" s="278"/>
      <c r="O81" s="278"/>
      <c r="P81" s="278"/>
      <c r="Q81" s="278"/>
      <c r="R81" s="266"/>
      <c r="S81" s="266"/>
      <c r="T81" s="266"/>
      <c r="U81" s="626"/>
      <c r="V81" s="627"/>
      <c r="W81" s="627"/>
      <c r="X81" s="627"/>
      <c r="Y81" s="627"/>
      <c r="Z81" s="627"/>
      <c r="AA81" s="627"/>
      <c r="AB81" s="627"/>
      <c r="AC81" s="627"/>
      <c r="AD81" s="627"/>
      <c r="AE81" s="604"/>
      <c r="AF81" s="604"/>
      <c r="AG81" s="604"/>
      <c r="AH81" s="604"/>
      <c r="AI81" s="604"/>
      <c r="AJ81" s="605"/>
      <c r="AK81" s="277"/>
      <c r="AL81" s="277"/>
      <c r="AM81" s="533"/>
      <c r="AN81" s="534"/>
      <c r="AO81" s="534"/>
      <c r="AP81" s="534"/>
      <c r="AQ81" s="534"/>
      <c r="AR81" s="534"/>
      <c r="AS81" s="534"/>
      <c r="AT81" s="534"/>
      <c r="AU81" s="534"/>
      <c r="AV81" s="534"/>
      <c r="AW81" s="534"/>
      <c r="AX81" s="534"/>
      <c r="AY81" s="534"/>
      <c r="AZ81" s="534"/>
      <c r="BA81" s="534"/>
      <c r="BB81" s="534"/>
      <c r="BC81" s="534"/>
      <c r="BD81" s="534"/>
      <c r="BE81" s="534"/>
      <c r="BF81" s="534"/>
      <c r="BG81" s="534"/>
      <c r="BH81" s="534"/>
      <c r="BI81" s="534"/>
      <c r="BJ81" s="534"/>
      <c r="BK81" s="534"/>
      <c r="BL81" s="534"/>
      <c r="BM81" s="534"/>
      <c r="BN81" s="534"/>
      <c r="BO81" s="534"/>
      <c r="BP81" s="534"/>
      <c r="BQ81" s="535"/>
      <c r="BR81" s="265"/>
      <c r="BS81" s="22"/>
    </row>
    <row r="82" spans="1:71" ht="15.6" hidden="1" customHeight="1">
      <c r="A82" s="22"/>
      <c r="B82" s="22"/>
      <c r="C82" s="260"/>
      <c r="D82" s="278"/>
      <c r="E82" s="278"/>
      <c r="F82" s="278"/>
      <c r="G82" s="278"/>
      <c r="H82" s="278"/>
      <c r="I82" s="278"/>
      <c r="J82" s="278"/>
      <c r="K82" s="278"/>
      <c r="L82" s="278"/>
      <c r="M82" s="278"/>
      <c r="N82" s="278"/>
      <c r="O82" s="278"/>
      <c r="P82" s="278"/>
      <c r="Q82" s="278"/>
      <c r="R82" s="266"/>
      <c r="S82" s="266"/>
      <c r="T82" s="266"/>
      <c r="U82" s="266"/>
      <c r="V82" s="266"/>
      <c r="W82" s="266"/>
      <c r="X82" s="266"/>
      <c r="Y82" s="266"/>
      <c r="Z82" s="266"/>
      <c r="AA82" s="266"/>
      <c r="AB82" s="266"/>
      <c r="AC82" s="266"/>
      <c r="AD82" s="266"/>
      <c r="AE82" s="266"/>
      <c r="AF82" s="266"/>
      <c r="AG82" s="266"/>
      <c r="AH82" s="266"/>
      <c r="AI82" s="266"/>
      <c r="AJ82" s="266"/>
      <c r="AK82" s="277"/>
      <c r="AL82" s="277"/>
      <c r="AM82" s="533"/>
      <c r="AN82" s="534"/>
      <c r="AO82" s="534"/>
      <c r="AP82" s="534"/>
      <c r="AQ82" s="534"/>
      <c r="AR82" s="534"/>
      <c r="AS82" s="534"/>
      <c r="AT82" s="534"/>
      <c r="AU82" s="534"/>
      <c r="AV82" s="534"/>
      <c r="AW82" s="534"/>
      <c r="AX82" s="534"/>
      <c r="AY82" s="534"/>
      <c r="AZ82" s="534"/>
      <c r="BA82" s="534"/>
      <c r="BB82" s="534"/>
      <c r="BC82" s="534"/>
      <c r="BD82" s="534"/>
      <c r="BE82" s="534"/>
      <c r="BF82" s="534"/>
      <c r="BG82" s="534"/>
      <c r="BH82" s="534"/>
      <c r="BI82" s="534"/>
      <c r="BJ82" s="534"/>
      <c r="BK82" s="534"/>
      <c r="BL82" s="534"/>
      <c r="BM82" s="534"/>
      <c r="BN82" s="534"/>
      <c r="BO82" s="534"/>
      <c r="BP82" s="534"/>
      <c r="BQ82" s="535"/>
      <c r="BR82" s="265"/>
      <c r="BS82" s="22"/>
    </row>
    <row r="83" spans="1:71" ht="15.6" hidden="1" customHeight="1">
      <c r="A83" s="22"/>
      <c r="B83" s="22"/>
      <c r="C83" s="260"/>
      <c r="D83" s="278"/>
      <c r="E83" s="278"/>
      <c r="F83" s="278"/>
      <c r="G83" s="278"/>
      <c r="H83" s="278"/>
      <c r="I83" s="278"/>
      <c r="J83" s="278"/>
      <c r="K83" s="278"/>
      <c r="L83" s="278"/>
      <c r="M83" s="278"/>
      <c r="N83" s="278"/>
      <c r="O83" s="278"/>
      <c r="P83" s="278"/>
      <c r="Q83" s="278"/>
      <c r="R83" s="266"/>
      <c r="S83" s="266"/>
      <c r="T83" s="266"/>
      <c r="U83" s="266"/>
      <c r="V83" s="266"/>
      <c r="W83" s="266"/>
      <c r="X83" s="266"/>
      <c r="Y83" s="266"/>
      <c r="Z83" s="266"/>
      <c r="AA83" s="266"/>
      <c r="AB83" s="266"/>
      <c r="AC83" s="266"/>
      <c r="AD83" s="266"/>
      <c r="AE83" s="266"/>
      <c r="AF83" s="266"/>
      <c r="AG83" s="266"/>
      <c r="AH83" s="266"/>
      <c r="AI83" s="266"/>
      <c r="AJ83" s="266"/>
      <c r="AK83" s="277"/>
      <c r="AL83" s="277"/>
      <c r="AM83" s="533"/>
      <c r="AN83" s="534"/>
      <c r="AO83" s="534"/>
      <c r="AP83" s="534"/>
      <c r="AQ83" s="534"/>
      <c r="AR83" s="534"/>
      <c r="AS83" s="534"/>
      <c r="AT83" s="534"/>
      <c r="AU83" s="534"/>
      <c r="AV83" s="534"/>
      <c r="AW83" s="534"/>
      <c r="AX83" s="534"/>
      <c r="AY83" s="534"/>
      <c r="AZ83" s="534"/>
      <c r="BA83" s="534"/>
      <c r="BB83" s="534"/>
      <c r="BC83" s="534"/>
      <c r="BD83" s="534"/>
      <c r="BE83" s="534"/>
      <c r="BF83" s="534"/>
      <c r="BG83" s="534"/>
      <c r="BH83" s="534"/>
      <c r="BI83" s="534"/>
      <c r="BJ83" s="534"/>
      <c r="BK83" s="534"/>
      <c r="BL83" s="534"/>
      <c r="BM83" s="534"/>
      <c r="BN83" s="534"/>
      <c r="BO83" s="534"/>
      <c r="BP83" s="534"/>
      <c r="BQ83" s="535"/>
      <c r="BR83" s="265"/>
      <c r="BS83" s="22"/>
    </row>
    <row r="84" spans="1:71" ht="15.6" hidden="1" customHeight="1">
      <c r="A84" s="22"/>
      <c r="B84" s="22"/>
      <c r="C84" s="260"/>
      <c r="D84" s="278"/>
      <c r="E84" s="278"/>
      <c r="F84" s="278"/>
      <c r="G84" s="278"/>
      <c r="H84" s="278"/>
      <c r="I84" s="278"/>
      <c r="J84" s="278"/>
      <c r="K84" s="278"/>
      <c r="L84" s="278"/>
      <c r="M84" s="278"/>
      <c r="N84" s="278"/>
      <c r="O84" s="278"/>
      <c r="P84" s="278"/>
      <c r="Q84" s="278"/>
      <c r="R84" s="266"/>
      <c r="S84" s="266"/>
      <c r="T84" s="266"/>
      <c r="U84" s="266"/>
      <c r="V84" s="266"/>
      <c r="W84" s="266"/>
      <c r="X84" s="266"/>
      <c r="Y84" s="266"/>
      <c r="Z84" s="266"/>
      <c r="AA84" s="266"/>
      <c r="AB84" s="266"/>
      <c r="AC84" s="266"/>
      <c r="AD84" s="266"/>
      <c r="AE84" s="266"/>
      <c r="AF84" s="266"/>
      <c r="AG84" s="266"/>
      <c r="AH84" s="266"/>
      <c r="AI84" s="266"/>
      <c r="AJ84" s="266"/>
      <c r="AK84" s="277"/>
      <c r="AL84" s="277"/>
      <c r="AM84" s="536"/>
      <c r="AN84" s="537"/>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8"/>
      <c r="BR84" s="265"/>
      <c r="BS84" s="22"/>
    </row>
    <row r="85" spans="1:71" ht="15.6" hidden="1" customHeight="1">
      <c r="C85" s="260"/>
      <c r="D85" s="278"/>
      <c r="E85" s="278"/>
      <c r="F85" s="278"/>
      <c r="G85" s="278"/>
      <c r="H85" s="278"/>
      <c r="I85" s="278"/>
      <c r="J85" s="278"/>
      <c r="K85" s="278"/>
      <c r="L85" s="278"/>
      <c r="M85" s="278"/>
      <c r="N85" s="248"/>
      <c r="O85" s="248"/>
      <c r="P85" s="248"/>
      <c r="Q85" s="248"/>
      <c r="R85" s="266"/>
      <c r="S85" s="266"/>
      <c r="T85" s="266"/>
      <c r="U85" s="266"/>
      <c r="V85" s="266"/>
      <c r="W85" s="266"/>
      <c r="X85" s="247"/>
      <c r="Y85" s="247"/>
      <c r="Z85" s="247"/>
      <c r="AA85" s="263"/>
      <c r="AB85" s="263"/>
      <c r="AC85" s="263"/>
      <c r="AD85" s="263"/>
      <c r="AE85" s="263"/>
      <c r="AF85" s="263"/>
      <c r="AG85" s="263"/>
      <c r="AH85" s="263"/>
      <c r="AI85" s="263"/>
      <c r="AJ85" s="247"/>
      <c r="AK85" s="247"/>
      <c r="AL85" s="247"/>
      <c r="AM85" s="262"/>
      <c r="AN85" s="262"/>
      <c r="AO85" s="262"/>
      <c r="AP85" s="262"/>
      <c r="AQ85" s="262"/>
      <c r="AR85" s="262"/>
      <c r="AS85" s="262"/>
      <c r="AT85" s="262"/>
      <c r="AU85" s="262"/>
      <c r="AV85" s="262"/>
      <c r="AW85" s="262"/>
      <c r="AX85" s="262"/>
      <c r="AY85" s="262"/>
      <c r="AZ85" s="262"/>
      <c r="BA85" s="262"/>
      <c r="BB85" s="262"/>
      <c r="BC85" s="247"/>
      <c r="BD85" s="247"/>
      <c r="BE85" s="247"/>
      <c r="BF85" s="247"/>
      <c r="BG85" s="247"/>
      <c r="BH85" s="247"/>
      <c r="BI85" s="247"/>
      <c r="BJ85" s="247"/>
      <c r="BK85" s="247"/>
      <c r="BL85" s="247"/>
      <c r="BM85" s="247"/>
      <c r="BN85" s="247"/>
      <c r="BO85" s="247"/>
      <c r="BP85" s="247"/>
      <c r="BQ85" s="247"/>
      <c r="BR85" s="265"/>
      <c r="BS85" s="22"/>
    </row>
    <row r="86" spans="1:71" ht="18.600000000000001" hidden="1" customHeight="1">
      <c r="C86" s="260"/>
      <c r="D86" s="278"/>
      <c r="E86" s="278"/>
      <c r="F86" s="278"/>
      <c r="G86" s="278"/>
      <c r="H86" s="278"/>
      <c r="I86" s="278"/>
      <c r="J86" s="278"/>
      <c r="K86" s="278"/>
      <c r="L86" s="278"/>
      <c r="M86" s="278"/>
      <c r="N86" s="248"/>
      <c r="O86" s="248"/>
      <c r="P86" s="248"/>
      <c r="Q86" s="248"/>
      <c r="R86" s="266"/>
      <c r="S86" s="266"/>
      <c r="T86" s="266"/>
      <c r="U86" s="270" t="s">
        <v>41</v>
      </c>
      <c r="V86" s="266"/>
      <c r="W86" s="266"/>
      <c r="X86" s="266"/>
      <c r="Y86" s="266"/>
      <c r="Z86" s="266"/>
      <c r="AA86" s="263"/>
      <c r="AB86" s="271"/>
      <c r="AC86" s="263"/>
      <c r="AD86" s="263"/>
      <c r="AE86" s="263"/>
      <c r="AF86" s="263"/>
      <c r="AG86" s="263"/>
      <c r="AH86" s="263"/>
      <c r="AI86" s="263"/>
      <c r="AJ86" s="263"/>
      <c r="AK86" s="263"/>
      <c r="AL86" s="263"/>
      <c r="AM86" s="270" t="s">
        <v>7</v>
      </c>
      <c r="AN86" s="263"/>
      <c r="AO86" s="263"/>
      <c r="AP86" s="263"/>
      <c r="AQ86" s="263"/>
      <c r="AR86" s="263"/>
      <c r="AS86" s="263"/>
      <c r="AT86" s="263"/>
      <c r="AU86" s="263"/>
      <c r="AV86" s="263"/>
      <c r="AW86" s="263"/>
      <c r="AX86" s="262"/>
      <c r="AY86" s="262"/>
      <c r="AZ86" s="262"/>
      <c r="BA86" s="262"/>
      <c r="BB86" s="262"/>
      <c r="BC86" s="262"/>
      <c r="BD86" s="262"/>
      <c r="BE86" s="262"/>
      <c r="BF86" s="262"/>
      <c r="BG86" s="262"/>
      <c r="BH86" s="262"/>
      <c r="BI86" s="262"/>
      <c r="BJ86" s="262"/>
      <c r="BK86" s="262"/>
      <c r="BL86" s="262"/>
      <c r="BM86" s="262"/>
      <c r="BN86" s="262"/>
      <c r="BO86" s="262"/>
      <c r="BP86" s="262"/>
      <c r="BQ86" s="247"/>
      <c r="BR86" s="265"/>
      <c r="BS86" s="22"/>
    </row>
    <row r="87" spans="1:71" ht="15.6" hidden="1" customHeight="1">
      <c r="C87" s="260"/>
      <c r="D87" s="606" t="s">
        <v>6</v>
      </c>
      <c r="E87" s="607"/>
      <c r="F87" s="607"/>
      <c r="G87" s="607"/>
      <c r="H87" s="607"/>
      <c r="I87" s="607"/>
      <c r="J87" s="607"/>
      <c r="K87" s="607"/>
      <c r="L87" s="607"/>
      <c r="M87" s="608"/>
      <c r="N87" s="521" t="str">
        <f>IF([1]回答表!AD50="●","●","")</f>
        <v/>
      </c>
      <c r="O87" s="522"/>
      <c r="P87" s="522"/>
      <c r="Q87" s="523"/>
      <c r="R87" s="266"/>
      <c r="S87" s="266"/>
      <c r="T87" s="266"/>
      <c r="U87" s="530" t="str">
        <f>IF([1]回答表!AD50="●",[1]回答表!B192,"")</f>
        <v/>
      </c>
      <c r="V87" s="531"/>
      <c r="W87" s="531"/>
      <c r="X87" s="531"/>
      <c r="Y87" s="531"/>
      <c r="Z87" s="531"/>
      <c r="AA87" s="531"/>
      <c r="AB87" s="531"/>
      <c r="AC87" s="531"/>
      <c r="AD87" s="531"/>
      <c r="AE87" s="531"/>
      <c r="AF87" s="531"/>
      <c r="AG87" s="531"/>
      <c r="AH87" s="531"/>
      <c r="AI87" s="531"/>
      <c r="AJ87" s="532"/>
      <c r="AK87" s="283"/>
      <c r="AL87" s="283"/>
      <c r="AM87" s="530" t="str">
        <f>IF([1]回答表!AD50="●",[1]回答表!B198,"")</f>
        <v/>
      </c>
      <c r="AN87" s="531"/>
      <c r="AO87" s="531"/>
      <c r="AP87" s="531"/>
      <c r="AQ87" s="531"/>
      <c r="AR87" s="531"/>
      <c r="AS87" s="531"/>
      <c r="AT87" s="531"/>
      <c r="AU87" s="531"/>
      <c r="AV87" s="531"/>
      <c r="AW87" s="531"/>
      <c r="AX87" s="531"/>
      <c r="AY87" s="531"/>
      <c r="AZ87" s="531"/>
      <c r="BA87" s="531"/>
      <c r="BB87" s="531"/>
      <c r="BC87" s="531"/>
      <c r="BD87" s="531"/>
      <c r="BE87" s="531"/>
      <c r="BF87" s="531"/>
      <c r="BG87" s="531"/>
      <c r="BH87" s="531"/>
      <c r="BI87" s="531"/>
      <c r="BJ87" s="531"/>
      <c r="BK87" s="531"/>
      <c r="BL87" s="531"/>
      <c r="BM87" s="531"/>
      <c r="BN87" s="531"/>
      <c r="BO87" s="531"/>
      <c r="BP87" s="531"/>
      <c r="BQ87" s="532"/>
      <c r="BR87" s="265"/>
      <c r="BS87" s="22"/>
    </row>
    <row r="88" spans="1:71" ht="15.6" hidden="1" customHeight="1">
      <c r="C88" s="260"/>
      <c r="D88" s="609"/>
      <c r="E88" s="610"/>
      <c r="F88" s="610"/>
      <c r="G88" s="610"/>
      <c r="H88" s="610"/>
      <c r="I88" s="610"/>
      <c r="J88" s="610"/>
      <c r="K88" s="610"/>
      <c r="L88" s="610"/>
      <c r="M88" s="611"/>
      <c r="N88" s="524"/>
      <c r="O88" s="525"/>
      <c r="P88" s="525"/>
      <c r="Q88" s="526"/>
      <c r="R88" s="266"/>
      <c r="S88" s="266"/>
      <c r="T88" s="266"/>
      <c r="U88" s="533"/>
      <c r="V88" s="534"/>
      <c r="W88" s="534"/>
      <c r="X88" s="534"/>
      <c r="Y88" s="534"/>
      <c r="Z88" s="534"/>
      <c r="AA88" s="534"/>
      <c r="AB88" s="534"/>
      <c r="AC88" s="534"/>
      <c r="AD88" s="534"/>
      <c r="AE88" s="534"/>
      <c r="AF88" s="534"/>
      <c r="AG88" s="534"/>
      <c r="AH88" s="534"/>
      <c r="AI88" s="534"/>
      <c r="AJ88" s="535"/>
      <c r="AK88" s="283"/>
      <c r="AL88" s="283"/>
      <c r="AM88" s="533"/>
      <c r="AN88" s="534"/>
      <c r="AO88" s="534"/>
      <c r="AP88" s="534"/>
      <c r="AQ88" s="534"/>
      <c r="AR88" s="534"/>
      <c r="AS88" s="534"/>
      <c r="AT88" s="534"/>
      <c r="AU88" s="534"/>
      <c r="AV88" s="534"/>
      <c r="AW88" s="534"/>
      <c r="AX88" s="534"/>
      <c r="AY88" s="534"/>
      <c r="AZ88" s="534"/>
      <c r="BA88" s="534"/>
      <c r="BB88" s="534"/>
      <c r="BC88" s="534"/>
      <c r="BD88" s="534"/>
      <c r="BE88" s="534"/>
      <c r="BF88" s="534"/>
      <c r="BG88" s="534"/>
      <c r="BH88" s="534"/>
      <c r="BI88" s="534"/>
      <c r="BJ88" s="534"/>
      <c r="BK88" s="534"/>
      <c r="BL88" s="534"/>
      <c r="BM88" s="534"/>
      <c r="BN88" s="534"/>
      <c r="BO88" s="534"/>
      <c r="BP88" s="534"/>
      <c r="BQ88" s="535"/>
      <c r="BR88" s="265"/>
      <c r="BS88" s="22"/>
    </row>
    <row r="89" spans="1:71" ht="15.6" hidden="1" customHeight="1">
      <c r="C89" s="260"/>
      <c r="D89" s="609"/>
      <c r="E89" s="610"/>
      <c r="F89" s="610"/>
      <c r="G89" s="610"/>
      <c r="H89" s="610"/>
      <c r="I89" s="610"/>
      <c r="J89" s="610"/>
      <c r="K89" s="610"/>
      <c r="L89" s="610"/>
      <c r="M89" s="611"/>
      <c r="N89" s="524"/>
      <c r="O89" s="525"/>
      <c r="P89" s="525"/>
      <c r="Q89" s="526"/>
      <c r="R89" s="266"/>
      <c r="S89" s="266"/>
      <c r="T89" s="266"/>
      <c r="U89" s="533"/>
      <c r="V89" s="534"/>
      <c r="W89" s="534"/>
      <c r="X89" s="534"/>
      <c r="Y89" s="534"/>
      <c r="Z89" s="534"/>
      <c r="AA89" s="534"/>
      <c r="AB89" s="534"/>
      <c r="AC89" s="534"/>
      <c r="AD89" s="534"/>
      <c r="AE89" s="534"/>
      <c r="AF89" s="534"/>
      <c r="AG89" s="534"/>
      <c r="AH89" s="534"/>
      <c r="AI89" s="534"/>
      <c r="AJ89" s="535"/>
      <c r="AK89" s="283"/>
      <c r="AL89" s="283"/>
      <c r="AM89" s="533"/>
      <c r="AN89" s="534"/>
      <c r="AO89" s="534"/>
      <c r="AP89" s="534"/>
      <c r="AQ89" s="534"/>
      <c r="AR89" s="534"/>
      <c r="AS89" s="534"/>
      <c r="AT89" s="534"/>
      <c r="AU89" s="534"/>
      <c r="AV89" s="534"/>
      <c r="AW89" s="534"/>
      <c r="AX89" s="534"/>
      <c r="AY89" s="534"/>
      <c r="AZ89" s="534"/>
      <c r="BA89" s="534"/>
      <c r="BB89" s="534"/>
      <c r="BC89" s="534"/>
      <c r="BD89" s="534"/>
      <c r="BE89" s="534"/>
      <c r="BF89" s="534"/>
      <c r="BG89" s="534"/>
      <c r="BH89" s="534"/>
      <c r="BI89" s="534"/>
      <c r="BJ89" s="534"/>
      <c r="BK89" s="534"/>
      <c r="BL89" s="534"/>
      <c r="BM89" s="534"/>
      <c r="BN89" s="534"/>
      <c r="BO89" s="534"/>
      <c r="BP89" s="534"/>
      <c r="BQ89" s="535"/>
      <c r="BR89" s="265"/>
      <c r="BS89" s="22"/>
    </row>
    <row r="90" spans="1:71" ht="15.6" hidden="1" customHeight="1">
      <c r="C90" s="260"/>
      <c r="D90" s="612"/>
      <c r="E90" s="613"/>
      <c r="F90" s="613"/>
      <c r="G90" s="613"/>
      <c r="H90" s="613"/>
      <c r="I90" s="613"/>
      <c r="J90" s="613"/>
      <c r="K90" s="613"/>
      <c r="L90" s="613"/>
      <c r="M90" s="614"/>
      <c r="N90" s="527"/>
      <c r="O90" s="528"/>
      <c r="P90" s="528"/>
      <c r="Q90" s="529"/>
      <c r="R90" s="266"/>
      <c r="S90" s="266"/>
      <c r="T90" s="266"/>
      <c r="U90" s="536"/>
      <c r="V90" s="537"/>
      <c r="W90" s="537"/>
      <c r="X90" s="537"/>
      <c r="Y90" s="537"/>
      <c r="Z90" s="537"/>
      <c r="AA90" s="537"/>
      <c r="AB90" s="537"/>
      <c r="AC90" s="537"/>
      <c r="AD90" s="537"/>
      <c r="AE90" s="537"/>
      <c r="AF90" s="537"/>
      <c r="AG90" s="537"/>
      <c r="AH90" s="537"/>
      <c r="AI90" s="537"/>
      <c r="AJ90" s="538"/>
      <c r="AK90" s="283"/>
      <c r="AL90" s="283"/>
      <c r="AM90" s="536"/>
      <c r="AN90" s="537"/>
      <c r="AO90" s="537"/>
      <c r="AP90" s="537"/>
      <c r="AQ90" s="537"/>
      <c r="AR90" s="537"/>
      <c r="AS90" s="537"/>
      <c r="AT90" s="537"/>
      <c r="AU90" s="537"/>
      <c r="AV90" s="537"/>
      <c r="AW90" s="537"/>
      <c r="AX90" s="537"/>
      <c r="AY90" s="537"/>
      <c r="AZ90" s="537"/>
      <c r="BA90" s="537"/>
      <c r="BB90" s="537"/>
      <c r="BC90" s="537"/>
      <c r="BD90" s="537"/>
      <c r="BE90" s="537"/>
      <c r="BF90" s="537"/>
      <c r="BG90" s="537"/>
      <c r="BH90" s="537"/>
      <c r="BI90" s="537"/>
      <c r="BJ90" s="537"/>
      <c r="BK90" s="537"/>
      <c r="BL90" s="537"/>
      <c r="BM90" s="537"/>
      <c r="BN90" s="537"/>
      <c r="BO90" s="537"/>
      <c r="BP90" s="537"/>
      <c r="BQ90" s="538"/>
      <c r="BR90" s="265"/>
      <c r="BS90" s="22"/>
    </row>
    <row r="91" spans="1:71" ht="15.6" hidden="1" customHeight="1">
      <c r="C91" s="284"/>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6"/>
      <c r="BS91" s="22"/>
    </row>
    <row r="92" spans="1:71" ht="15.6" hidden="1" customHeight="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row>
    <row r="93" spans="1:71" ht="15.6" hidden="1" customHeight="1">
      <c r="C93" s="254"/>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581"/>
      <c r="AS93" s="581"/>
      <c r="AT93" s="581"/>
      <c r="AU93" s="581"/>
      <c r="AV93" s="581"/>
      <c r="AW93" s="581"/>
      <c r="AX93" s="581"/>
      <c r="AY93" s="581"/>
      <c r="AZ93" s="581"/>
      <c r="BA93" s="581"/>
      <c r="BB93" s="581"/>
      <c r="BC93" s="256"/>
      <c r="BD93" s="257"/>
      <c r="BE93" s="257"/>
      <c r="BF93" s="257"/>
      <c r="BG93" s="257"/>
      <c r="BH93" s="257"/>
      <c r="BI93" s="257"/>
      <c r="BJ93" s="257"/>
      <c r="BK93" s="257"/>
      <c r="BL93" s="257"/>
      <c r="BM93" s="257"/>
      <c r="BN93" s="257"/>
      <c r="BO93" s="257"/>
      <c r="BP93" s="257"/>
      <c r="BQ93" s="257"/>
      <c r="BR93" s="258"/>
    </row>
    <row r="94" spans="1:71" ht="15.6" hidden="1" customHeight="1">
      <c r="C94" s="260"/>
      <c r="D94" s="503" t="s">
        <v>20</v>
      </c>
      <c r="E94" s="504"/>
      <c r="F94" s="504"/>
      <c r="G94" s="504"/>
      <c r="H94" s="504"/>
      <c r="I94" s="504"/>
      <c r="J94" s="504"/>
      <c r="K94" s="504"/>
      <c r="L94" s="504"/>
      <c r="M94" s="504"/>
      <c r="N94" s="504"/>
      <c r="O94" s="504"/>
      <c r="P94" s="504"/>
      <c r="Q94" s="505"/>
      <c r="R94" s="606" t="s">
        <v>6783</v>
      </c>
      <c r="S94" s="607"/>
      <c r="T94" s="607"/>
      <c r="U94" s="607"/>
      <c r="V94" s="607"/>
      <c r="W94" s="607"/>
      <c r="X94" s="607"/>
      <c r="Y94" s="607"/>
      <c r="Z94" s="607"/>
      <c r="AA94" s="607"/>
      <c r="AB94" s="607"/>
      <c r="AC94" s="607"/>
      <c r="AD94" s="607"/>
      <c r="AE94" s="607"/>
      <c r="AF94" s="607"/>
      <c r="AG94" s="607"/>
      <c r="AH94" s="607"/>
      <c r="AI94" s="607"/>
      <c r="AJ94" s="607"/>
      <c r="AK94" s="607"/>
      <c r="AL94" s="607"/>
      <c r="AM94" s="607"/>
      <c r="AN94" s="607"/>
      <c r="AO94" s="607"/>
      <c r="AP94" s="607"/>
      <c r="AQ94" s="607"/>
      <c r="AR94" s="607"/>
      <c r="AS94" s="607"/>
      <c r="AT94" s="607"/>
      <c r="AU94" s="607"/>
      <c r="AV94" s="607"/>
      <c r="AW94" s="607"/>
      <c r="AX94" s="607"/>
      <c r="AY94" s="607"/>
      <c r="AZ94" s="607"/>
      <c r="BA94" s="607"/>
      <c r="BB94" s="608"/>
      <c r="BC94" s="261"/>
      <c r="BD94" s="262"/>
      <c r="BE94" s="262"/>
      <c r="BF94" s="262"/>
      <c r="BG94" s="262"/>
      <c r="BH94" s="262"/>
      <c r="BI94" s="262"/>
      <c r="BJ94" s="262"/>
      <c r="BK94" s="262"/>
      <c r="BL94" s="262"/>
      <c r="BM94" s="262"/>
      <c r="BN94" s="263"/>
      <c r="BO94" s="263"/>
      <c r="BP94" s="263"/>
      <c r="BQ94" s="264"/>
      <c r="BR94" s="265"/>
    </row>
    <row r="95" spans="1:71" ht="15.6" hidden="1" customHeight="1">
      <c r="C95" s="260"/>
      <c r="D95" s="506"/>
      <c r="E95" s="507"/>
      <c r="F95" s="507"/>
      <c r="G95" s="507"/>
      <c r="H95" s="507"/>
      <c r="I95" s="507"/>
      <c r="J95" s="507"/>
      <c r="K95" s="507"/>
      <c r="L95" s="507"/>
      <c r="M95" s="507"/>
      <c r="N95" s="507"/>
      <c r="O95" s="507"/>
      <c r="P95" s="507"/>
      <c r="Q95" s="508"/>
      <c r="R95" s="612"/>
      <c r="S95" s="613"/>
      <c r="T95" s="613"/>
      <c r="U95" s="613"/>
      <c r="V95" s="613"/>
      <c r="W95" s="613"/>
      <c r="X95" s="613"/>
      <c r="Y95" s="613"/>
      <c r="Z95" s="613"/>
      <c r="AA95" s="613"/>
      <c r="AB95" s="613"/>
      <c r="AC95" s="613"/>
      <c r="AD95" s="613"/>
      <c r="AE95" s="613"/>
      <c r="AF95" s="613"/>
      <c r="AG95" s="613"/>
      <c r="AH95" s="613"/>
      <c r="AI95" s="613"/>
      <c r="AJ95" s="613"/>
      <c r="AK95" s="613"/>
      <c r="AL95" s="613"/>
      <c r="AM95" s="613"/>
      <c r="AN95" s="613"/>
      <c r="AO95" s="613"/>
      <c r="AP95" s="613"/>
      <c r="AQ95" s="613"/>
      <c r="AR95" s="613"/>
      <c r="AS95" s="613"/>
      <c r="AT95" s="613"/>
      <c r="AU95" s="613"/>
      <c r="AV95" s="613"/>
      <c r="AW95" s="613"/>
      <c r="AX95" s="613"/>
      <c r="AY95" s="613"/>
      <c r="AZ95" s="613"/>
      <c r="BA95" s="613"/>
      <c r="BB95" s="614"/>
      <c r="BC95" s="261"/>
      <c r="BD95" s="262"/>
      <c r="BE95" s="262"/>
      <c r="BF95" s="262"/>
      <c r="BG95" s="262"/>
      <c r="BH95" s="262"/>
      <c r="BI95" s="262"/>
      <c r="BJ95" s="262"/>
      <c r="BK95" s="262"/>
      <c r="BL95" s="262"/>
      <c r="BM95" s="262"/>
      <c r="BN95" s="263"/>
      <c r="BO95" s="263"/>
      <c r="BP95" s="263"/>
      <c r="BQ95" s="264"/>
      <c r="BR95" s="265"/>
    </row>
    <row r="96" spans="1:71" ht="15.6" hidden="1" customHeight="1">
      <c r="C96" s="260"/>
      <c r="D96" s="266"/>
      <c r="E96" s="266"/>
      <c r="F96" s="266"/>
      <c r="G96" s="266"/>
      <c r="H96" s="266"/>
      <c r="I96" s="266"/>
      <c r="J96" s="266"/>
      <c r="K96" s="266"/>
      <c r="L96" s="266"/>
      <c r="M96" s="266"/>
      <c r="N96" s="266"/>
      <c r="O96" s="266"/>
      <c r="P96" s="266"/>
      <c r="Q96" s="266"/>
      <c r="R96" s="266"/>
      <c r="S96" s="266"/>
      <c r="T96" s="266"/>
      <c r="U96" s="266"/>
      <c r="V96" s="266"/>
      <c r="W96" s="266"/>
      <c r="X96" s="247"/>
      <c r="Y96" s="247"/>
      <c r="Z96" s="247"/>
      <c r="AA96" s="262"/>
      <c r="AB96" s="267"/>
      <c r="AC96" s="267"/>
      <c r="AD96" s="267"/>
      <c r="AE96" s="267"/>
      <c r="AF96" s="267"/>
      <c r="AG96" s="267"/>
      <c r="AH96" s="267"/>
      <c r="AI96" s="267"/>
      <c r="AJ96" s="267"/>
      <c r="AK96" s="267"/>
      <c r="AL96" s="267"/>
      <c r="AM96" s="267"/>
      <c r="AN96" s="264"/>
      <c r="AO96" s="267"/>
      <c r="AP96" s="268"/>
      <c r="AQ96" s="268"/>
      <c r="AR96" s="269"/>
      <c r="AS96" s="269"/>
      <c r="AT96" s="269"/>
      <c r="AU96" s="269"/>
      <c r="AV96" s="269"/>
      <c r="AW96" s="269"/>
      <c r="AX96" s="269"/>
      <c r="AY96" s="269"/>
      <c r="AZ96" s="269"/>
      <c r="BA96" s="269"/>
      <c r="BB96" s="269"/>
      <c r="BC96" s="261"/>
      <c r="BD96" s="262"/>
      <c r="BE96" s="262"/>
      <c r="BF96" s="262"/>
      <c r="BG96" s="262"/>
      <c r="BH96" s="262"/>
      <c r="BI96" s="262"/>
      <c r="BJ96" s="262"/>
      <c r="BK96" s="262"/>
      <c r="BL96" s="262"/>
      <c r="BM96" s="262"/>
      <c r="BN96" s="263"/>
      <c r="BO96" s="263"/>
      <c r="BP96" s="263"/>
      <c r="BQ96" s="264"/>
      <c r="BR96" s="265"/>
    </row>
    <row r="97" spans="1:71" ht="19.350000000000001" hidden="1" customHeight="1">
      <c r="A97" s="22"/>
      <c r="B97" s="22"/>
      <c r="C97" s="260"/>
      <c r="D97" s="266"/>
      <c r="E97" s="266"/>
      <c r="F97" s="266"/>
      <c r="G97" s="266"/>
      <c r="H97" s="266"/>
      <c r="I97" s="266"/>
      <c r="J97" s="266"/>
      <c r="K97" s="266"/>
      <c r="L97" s="266"/>
      <c r="M97" s="266"/>
      <c r="N97" s="266"/>
      <c r="O97" s="266"/>
      <c r="P97" s="266"/>
      <c r="Q97" s="266"/>
      <c r="R97" s="266"/>
      <c r="S97" s="266"/>
      <c r="T97" s="266"/>
      <c r="U97" s="270" t="s">
        <v>41</v>
      </c>
      <c r="V97" s="266"/>
      <c r="W97" s="266"/>
      <c r="X97" s="266"/>
      <c r="Y97" s="266"/>
      <c r="Z97" s="266"/>
      <c r="AA97" s="263"/>
      <c r="AB97" s="271"/>
      <c r="AC97" s="271"/>
      <c r="AD97" s="271"/>
      <c r="AE97" s="271"/>
      <c r="AF97" s="271"/>
      <c r="AG97" s="271"/>
      <c r="AH97" s="271"/>
      <c r="AI97" s="271"/>
      <c r="AJ97" s="271"/>
      <c r="AK97" s="271"/>
      <c r="AL97" s="271"/>
      <c r="AM97" s="270" t="s">
        <v>28</v>
      </c>
      <c r="AN97" s="272"/>
      <c r="AO97" s="271"/>
      <c r="AP97" s="273"/>
      <c r="AQ97" s="273"/>
      <c r="AR97" s="274"/>
      <c r="AS97" s="274"/>
      <c r="AT97" s="274"/>
      <c r="AU97" s="274"/>
      <c r="AV97" s="274"/>
      <c r="AW97" s="274"/>
      <c r="AX97" s="274"/>
      <c r="AY97" s="274"/>
      <c r="AZ97" s="274"/>
      <c r="BA97" s="274"/>
      <c r="BB97" s="274"/>
      <c r="BC97" s="275"/>
      <c r="BD97" s="263"/>
      <c r="BE97" s="263"/>
      <c r="BF97" s="276" t="s">
        <v>22</v>
      </c>
      <c r="BG97" s="287"/>
      <c r="BH97" s="287"/>
      <c r="BI97" s="287"/>
      <c r="BJ97" s="287"/>
      <c r="BK97" s="287"/>
      <c r="BL97" s="287"/>
      <c r="BM97" s="263"/>
      <c r="BN97" s="263"/>
      <c r="BO97" s="263"/>
      <c r="BP97" s="263"/>
      <c r="BQ97" s="272"/>
      <c r="BR97" s="265"/>
      <c r="BS97" s="22"/>
    </row>
    <row r="98" spans="1:71" ht="15.6" hidden="1" customHeight="1">
      <c r="A98" s="22"/>
      <c r="B98" s="22"/>
      <c r="C98" s="260"/>
      <c r="D98" s="606" t="s">
        <v>23</v>
      </c>
      <c r="E98" s="607"/>
      <c r="F98" s="607"/>
      <c r="G98" s="607"/>
      <c r="H98" s="607"/>
      <c r="I98" s="607"/>
      <c r="J98" s="607"/>
      <c r="K98" s="607"/>
      <c r="L98" s="607"/>
      <c r="M98" s="608"/>
      <c r="N98" s="521" t="str">
        <f>IF([1]回答表!X51="●","●","")</f>
        <v/>
      </c>
      <c r="O98" s="522"/>
      <c r="P98" s="522"/>
      <c r="Q98" s="523"/>
      <c r="R98" s="266"/>
      <c r="S98" s="266"/>
      <c r="T98" s="266"/>
      <c r="U98" s="530" t="str">
        <f>IF([1]回答表!X51="●",[1]回答表!B209,IF([1]回答表!AA51="●",[1]回答表!B237,""))</f>
        <v/>
      </c>
      <c r="V98" s="531"/>
      <c r="W98" s="531"/>
      <c r="X98" s="531"/>
      <c r="Y98" s="531"/>
      <c r="Z98" s="531"/>
      <c r="AA98" s="531"/>
      <c r="AB98" s="531"/>
      <c r="AC98" s="531"/>
      <c r="AD98" s="531"/>
      <c r="AE98" s="531"/>
      <c r="AF98" s="531"/>
      <c r="AG98" s="531"/>
      <c r="AH98" s="531"/>
      <c r="AI98" s="531"/>
      <c r="AJ98" s="532"/>
      <c r="AK98" s="277"/>
      <c r="AL98" s="277"/>
      <c r="AM98" s="633" t="s">
        <v>29</v>
      </c>
      <c r="AN98" s="634"/>
      <c r="AO98" s="634"/>
      <c r="AP98" s="634"/>
      <c r="AQ98" s="634"/>
      <c r="AR98" s="634"/>
      <c r="AS98" s="634"/>
      <c r="AT98" s="635"/>
      <c r="AU98" s="633" t="s">
        <v>30</v>
      </c>
      <c r="AV98" s="634"/>
      <c r="AW98" s="634"/>
      <c r="AX98" s="634"/>
      <c r="AY98" s="634"/>
      <c r="AZ98" s="634"/>
      <c r="BA98" s="634"/>
      <c r="BB98" s="635"/>
      <c r="BC98" s="267"/>
      <c r="BD98" s="262"/>
      <c r="BE98" s="262"/>
      <c r="BF98" s="516" t="str">
        <f>IF([1]回答表!X51="●",[1]回答表!B219,IF([1]回答表!AA51="●",[1]回答表!B247,""))</f>
        <v/>
      </c>
      <c r="BG98" s="517"/>
      <c r="BH98" s="517"/>
      <c r="BI98" s="517"/>
      <c r="BJ98" s="516"/>
      <c r="BK98" s="517"/>
      <c r="BL98" s="517"/>
      <c r="BM98" s="517"/>
      <c r="BN98" s="516"/>
      <c r="BO98" s="517"/>
      <c r="BP98" s="517"/>
      <c r="BQ98" s="518"/>
      <c r="BR98" s="265"/>
      <c r="BS98" s="22"/>
    </row>
    <row r="99" spans="1:71" ht="15.6" hidden="1" customHeight="1">
      <c r="A99" s="22"/>
      <c r="B99" s="22"/>
      <c r="C99" s="260"/>
      <c r="D99" s="609"/>
      <c r="E99" s="610"/>
      <c r="F99" s="610"/>
      <c r="G99" s="610"/>
      <c r="H99" s="610"/>
      <c r="I99" s="610"/>
      <c r="J99" s="610"/>
      <c r="K99" s="610"/>
      <c r="L99" s="610"/>
      <c r="M99" s="611"/>
      <c r="N99" s="524"/>
      <c r="O99" s="525"/>
      <c r="P99" s="525"/>
      <c r="Q99" s="526"/>
      <c r="R99" s="266"/>
      <c r="S99" s="266"/>
      <c r="T99" s="266"/>
      <c r="U99" s="533"/>
      <c r="V99" s="534"/>
      <c r="W99" s="534"/>
      <c r="X99" s="534"/>
      <c r="Y99" s="534"/>
      <c r="Z99" s="534"/>
      <c r="AA99" s="534"/>
      <c r="AB99" s="534"/>
      <c r="AC99" s="534"/>
      <c r="AD99" s="534"/>
      <c r="AE99" s="534"/>
      <c r="AF99" s="534"/>
      <c r="AG99" s="534"/>
      <c r="AH99" s="534"/>
      <c r="AI99" s="534"/>
      <c r="AJ99" s="535"/>
      <c r="AK99" s="277"/>
      <c r="AL99" s="277"/>
      <c r="AM99" s="636"/>
      <c r="AN99" s="637"/>
      <c r="AO99" s="637"/>
      <c r="AP99" s="637"/>
      <c r="AQ99" s="637"/>
      <c r="AR99" s="637"/>
      <c r="AS99" s="637"/>
      <c r="AT99" s="638"/>
      <c r="AU99" s="636"/>
      <c r="AV99" s="637"/>
      <c r="AW99" s="637"/>
      <c r="AX99" s="637"/>
      <c r="AY99" s="637"/>
      <c r="AZ99" s="637"/>
      <c r="BA99" s="637"/>
      <c r="BB99" s="638"/>
      <c r="BC99" s="267"/>
      <c r="BD99" s="262"/>
      <c r="BE99" s="262"/>
      <c r="BF99" s="509"/>
      <c r="BG99" s="510"/>
      <c r="BH99" s="510"/>
      <c r="BI99" s="510"/>
      <c r="BJ99" s="509"/>
      <c r="BK99" s="510"/>
      <c r="BL99" s="510"/>
      <c r="BM99" s="510"/>
      <c r="BN99" s="509"/>
      <c r="BO99" s="510"/>
      <c r="BP99" s="510"/>
      <c r="BQ99" s="511"/>
      <c r="BR99" s="265"/>
      <c r="BS99" s="22"/>
    </row>
    <row r="100" spans="1:71" ht="15.6" hidden="1" customHeight="1">
      <c r="A100" s="22"/>
      <c r="B100" s="22"/>
      <c r="C100" s="260"/>
      <c r="D100" s="609"/>
      <c r="E100" s="610"/>
      <c r="F100" s="610"/>
      <c r="G100" s="610"/>
      <c r="H100" s="610"/>
      <c r="I100" s="610"/>
      <c r="J100" s="610"/>
      <c r="K100" s="610"/>
      <c r="L100" s="610"/>
      <c r="M100" s="611"/>
      <c r="N100" s="524"/>
      <c r="O100" s="525"/>
      <c r="P100" s="525"/>
      <c r="Q100" s="526"/>
      <c r="R100" s="266"/>
      <c r="S100" s="266"/>
      <c r="T100" s="266"/>
      <c r="U100" s="533"/>
      <c r="V100" s="534"/>
      <c r="W100" s="534"/>
      <c r="X100" s="534"/>
      <c r="Y100" s="534"/>
      <c r="Z100" s="534"/>
      <c r="AA100" s="534"/>
      <c r="AB100" s="534"/>
      <c r="AC100" s="534"/>
      <c r="AD100" s="534"/>
      <c r="AE100" s="534"/>
      <c r="AF100" s="534"/>
      <c r="AG100" s="534"/>
      <c r="AH100" s="534"/>
      <c r="AI100" s="534"/>
      <c r="AJ100" s="535"/>
      <c r="AK100" s="277"/>
      <c r="AL100" s="277"/>
      <c r="AM100" s="553" t="str">
        <f>IF([1]回答表!X51="●",[1]回答表!G215,IF([1]回答表!AA51="●",[1]回答表!G243,""))</f>
        <v/>
      </c>
      <c r="AN100" s="554"/>
      <c r="AO100" s="554"/>
      <c r="AP100" s="554"/>
      <c r="AQ100" s="554"/>
      <c r="AR100" s="554"/>
      <c r="AS100" s="554"/>
      <c r="AT100" s="555"/>
      <c r="AU100" s="553" t="str">
        <f>IF([1]回答表!X51="●",[1]回答表!G216,IF([1]回答表!AA51="●",[1]回答表!G244,""))</f>
        <v/>
      </c>
      <c r="AV100" s="554"/>
      <c r="AW100" s="554"/>
      <c r="AX100" s="554"/>
      <c r="AY100" s="554"/>
      <c r="AZ100" s="554"/>
      <c r="BA100" s="554"/>
      <c r="BB100" s="555"/>
      <c r="BC100" s="267"/>
      <c r="BD100" s="262"/>
      <c r="BE100" s="262"/>
      <c r="BF100" s="509"/>
      <c r="BG100" s="510"/>
      <c r="BH100" s="510"/>
      <c r="BI100" s="510"/>
      <c r="BJ100" s="509"/>
      <c r="BK100" s="510"/>
      <c r="BL100" s="510"/>
      <c r="BM100" s="510"/>
      <c r="BN100" s="509"/>
      <c r="BO100" s="510"/>
      <c r="BP100" s="510"/>
      <c r="BQ100" s="511"/>
      <c r="BR100" s="265"/>
      <c r="BS100" s="22"/>
    </row>
    <row r="101" spans="1:71" ht="15.6" hidden="1" customHeight="1">
      <c r="A101" s="22"/>
      <c r="B101" s="22"/>
      <c r="C101" s="260"/>
      <c r="D101" s="612"/>
      <c r="E101" s="613"/>
      <c r="F101" s="613"/>
      <c r="G101" s="613"/>
      <c r="H101" s="613"/>
      <c r="I101" s="613"/>
      <c r="J101" s="613"/>
      <c r="K101" s="613"/>
      <c r="L101" s="613"/>
      <c r="M101" s="614"/>
      <c r="N101" s="527"/>
      <c r="O101" s="528"/>
      <c r="P101" s="528"/>
      <c r="Q101" s="529"/>
      <c r="R101" s="266"/>
      <c r="S101" s="266"/>
      <c r="T101" s="266"/>
      <c r="U101" s="533"/>
      <c r="V101" s="534"/>
      <c r="W101" s="534"/>
      <c r="X101" s="534"/>
      <c r="Y101" s="534"/>
      <c r="Z101" s="534"/>
      <c r="AA101" s="534"/>
      <c r="AB101" s="534"/>
      <c r="AC101" s="534"/>
      <c r="AD101" s="534"/>
      <c r="AE101" s="534"/>
      <c r="AF101" s="534"/>
      <c r="AG101" s="534"/>
      <c r="AH101" s="534"/>
      <c r="AI101" s="534"/>
      <c r="AJ101" s="535"/>
      <c r="AK101" s="277"/>
      <c r="AL101" s="277"/>
      <c r="AM101" s="556"/>
      <c r="AN101" s="557"/>
      <c r="AO101" s="557"/>
      <c r="AP101" s="557"/>
      <c r="AQ101" s="557"/>
      <c r="AR101" s="557"/>
      <c r="AS101" s="557"/>
      <c r="AT101" s="558"/>
      <c r="AU101" s="556"/>
      <c r="AV101" s="557"/>
      <c r="AW101" s="557"/>
      <c r="AX101" s="557"/>
      <c r="AY101" s="557"/>
      <c r="AZ101" s="557"/>
      <c r="BA101" s="557"/>
      <c r="BB101" s="558"/>
      <c r="BC101" s="267"/>
      <c r="BD101" s="262"/>
      <c r="BE101" s="262"/>
      <c r="BF101" s="509" t="str">
        <f>IF([1]回答表!X51="●",[1]回答表!E219,IF([1]回答表!AA51="●",[1]回答表!E247,""))</f>
        <v/>
      </c>
      <c r="BG101" s="510"/>
      <c r="BH101" s="510"/>
      <c r="BI101" s="510"/>
      <c r="BJ101" s="509" t="str">
        <f>IF([1]回答表!X51="●",[1]回答表!E220,IF([1]回答表!AA51="●",[1]回答表!E248,""))</f>
        <v/>
      </c>
      <c r="BK101" s="510"/>
      <c r="BL101" s="510"/>
      <c r="BM101" s="511"/>
      <c r="BN101" s="509" t="str">
        <f>IF([1]回答表!X51="●",[1]回答表!E221,IF([1]回答表!AA51="●",[1]回答表!E249,""))</f>
        <v/>
      </c>
      <c r="BO101" s="510"/>
      <c r="BP101" s="510"/>
      <c r="BQ101" s="511"/>
      <c r="BR101" s="265"/>
      <c r="BS101" s="22"/>
    </row>
    <row r="102" spans="1:71" ht="15.6" hidden="1" customHeight="1">
      <c r="A102" s="22"/>
      <c r="B102" s="22"/>
      <c r="C102" s="260"/>
      <c r="D102" s="278"/>
      <c r="E102" s="278"/>
      <c r="F102" s="278"/>
      <c r="G102" s="278"/>
      <c r="H102" s="278"/>
      <c r="I102" s="278"/>
      <c r="J102" s="278"/>
      <c r="K102" s="278"/>
      <c r="L102" s="278"/>
      <c r="M102" s="278"/>
      <c r="N102" s="280"/>
      <c r="O102" s="280"/>
      <c r="P102" s="280"/>
      <c r="Q102" s="280"/>
      <c r="R102" s="280"/>
      <c r="S102" s="280"/>
      <c r="T102" s="280"/>
      <c r="U102" s="533"/>
      <c r="V102" s="534"/>
      <c r="W102" s="534"/>
      <c r="X102" s="534"/>
      <c r="Y102" s="534"/>
      <c r="Z102" s="534"/>
      <c r="AA102" s="534"/>
      <c r="AB102" s="534"/>
      <c r="AC102" s="534"/>
      <c r="AD102" s="534"/>
      <c r="AE102" s="534"/>
      <c r="AF102" s="534"/>
      <c r="AG102" s="534"/>
      <c r="AH102" s="534"/>
      <c r="AI102" s="534"/>
      <c r="AJ102" s="535"/>
      <c r="AK102" s="277"/>
      <c r="AL102" s="277"/>
      <c r="AM102" s="559"/>
      <c r="AN102" s="560"/>
      <c r="AO102" s="560"/>
      <c r="AP102" s="560"/>
      <c r="AQ102" s="560"/>
      <c r="AR102" s="560"/>
      <c r="AS102" s="560"/>
      <c r="AT102" s="561"/>
      <c r="AU102" s="559"/>
      <c r="AV102" s="560"/>
      <c r="AW102" s="560"/>
      <c r="AX102" s="560"/>
      <c r="AY102" s="560"/>
      <c r="AZ102" s="560"/>
      <c r="BA102" s="560"/>
      <c r="BB102" s="561"/>
      <c r="BC102" s="267"/>
      <c r="BD102" s="267"/>
      <c r="BE102" s="267"/>
      <c r="BF102" s="509"/>
      <c r="BG102" s="510"/>
      <c r="BH102" s="510"/>
      <c r="BI102" s="510"/>
      <c r="BJ102" s="509"/>
      <c r="BK102" s="510"/>
      <c r="BL102" s="510"/>
      <c r="BM102" s="511"/>
      <c r="BN102" s="509"/>
      <c r="BO102" s="510"/>
      <c r="BP102" s="510"/>
      <c r="BQ102" s="511"/>
      <c r="BR102" s="265"/>
      <c r="BS102" s="22"/>
    </row>
    <row r="103" spans="1:71" ht="15.6" hidden="1" customHeight="1">
      <c r="A103" s="22"/>
      <c r="B103" s="22"/>
      <c r="C103" s="260"/>
      <c r="D103" s="278"/>
      <c r="E103" s="278"/>
      <c r="F103" s="278"/>
      <c r="G103" s="278"/>
      <c r="H103" s="278"/>
      <c r="I103" s="278"/>
      <c r="J103" s="278"/>
      <c r="K103" s="278"/>
      <c r="L103" s="278"/>
      <c r="M103" s="278"/>
      <c r="N103" s="280"/>
      <c r="O103" s="280"/>
      <c r="P103" s="280"/>
      <c r="Q103" s="280"/>
      <c r="R103" s="280"/>
      <c r="S103" s="280"/>
      <c r="T103" s="280"/>
      <c r="U103" s="533"/>
      <c r="V103" s="534"/>
      <c r="W103" s="534"/>
      <c r="X103" s="534"/>
      <c r="Y103" s="534"/>
      <c r="Z103" s="534"/>
      <c r="AA103" s="534"/>
      <c r="AB103" s="534"/>
      <c r="AC103" s="534"/>
      <c r="AD103" s="534"/>
      <c r="AE103" s="534"/>
      <c r="AF103" s="534"/>
      <c r="AG103" s="534"/>
      <c r="AH103" s="534"/>
      <c r="AI103" s="534"/>
      <c r="AJ103" s="535"/>
      <c r="AK103" s="277"/>
      <c r="AL103" s="277"/>
      <c r="AM103" s="262"/>
      <c r="AN103" s="262"/>
      <c r="AO103" s="262"/>
      <c r="AP103" s="262"/>
      <c r="AQ103" s="262"/>
      <c r="AR103" s="262"/>
      <c r="AS103" s="262"/>
      <c r="AT103" s="262"/>
      <c r="AU103" s="262"/>
      <c r="AV103" s="262"/>
      <c r="AW103" s="262"/>
      <c r="AX103" s="262"/>
      <c r="AY103" s="262"/>
      <c r="AZ103" s="262"/>
      <c r="BA103" s="262"/>
      <c r="BB103" s="262"/>
      <c r="BC103" s="267"/>
      <c r="BD103" s="262"/>
      <c r="BE103" s="262"/>
      <c r="BF103" s="509"/>
      <c r="BG103" s="510"/>
      <c r="BH103" s="510"/>
      <c r="BI103" s="510"/>
      <c r="BJ103" s="509"/>
      <c r="BK103" s="510"/>
      <c r="BL103" s="510"/>
      <c r="BM103" s="511"/>
      <c r="BN103" s="509"/>
      <c r="BO103" s="510"/>
      <c r="BP103" s="510"/>
      <c r="BQ103" s="511"/>
      <c r="BR103" s="265"/>
      <c r="BS103" s="22"/>
    </row>
    <row r="104" spans="1:71" ht="15.6" hidden="1" customHeight="1">
      <c r="A104" s="22"/>
      <c r="B104" s="22"/>
      <c r="C104" s="260"/>
      <c r="D104" s="615" t="s">
        <v>9</v>
      </c>
      <c r="E104" s="616"/>
      <c r="F104" s="616"/>
      <c r="G104" s="616"/>
      <c r="H104" s="616"/>
      <c r="I104" s="616"/>
      <c r="J104" s="616"/>
      <c r="K104" s="616"/>
      <c r="L104" s="616"/>
      <c r="M104" s="617"/>
      <c r="N104" s="521" t="str">
        <f>IF([1]回答表!AA51="●","●","")</f>
        <v/>
      </c>
      <c r="O104" s="522"/>
      <c r="P104" s="522"/>
      <c r="Q104" s="523"/>
      <c r="R104" s="266"/>
      <c r="S104" s="266"/>
      <c r="T104" s="266"/>
      <c r="U104" s="533"/>
      <c r="V104" s="534"/>
      <c r="W104" s="534"/>
      <c r="X104" s="534"/>
      <c r="Y104" s="534"/>
      <c r="Z104" s="534"/>
      <c r="AA104" s="534"/>
      <c r="AB104" s="534"/>
      <c r="AC104" s="534"/>
      <c r="AD104" s="534"/>
      <c r="AE104" s="534"/>
      <c r="AF104" s="534"/>
      <c r="AG104" s="534"/>
      <c r="AH104" s="534"/>
      <c r="AI104" s="534"/>
      <c r="AJ104" s="535"/>
      <c r="AK104" s="277"/>
      <c r="AL104" s="277"/>
      <c r="AM104" s="262"/>
      <c r="AN104" s="262"/>
      <c r="AO104" s="262"/>
      <c r="AP104" s="262"/>
      <c r="AQ104" s="262"/>
      <c r="AR104" s="262"/>
      <c r="AS104" s="262"/>
      <c r="AT104" s="262"/>
      <c r="AU104" s="262"/>
      <c r="AV104" s="262"/>
      <c r="AW104" s="262"/>
      <c r="AX104" s="262"/>
      <c r="AY104" s="262"/>
      <c r="AZ104" s="262"/>
      <c r="BA104" s="262"/>
      <c r="BB104" s="262"/>
      <c r="BC104" s="267"/>
      <c r="BD104" s="281"/>
      <c r="BE104" s="281"/>
      <c r="BF104" s="509"/>
      <c r="BG104" s="510"/>
      <c r="BH104" s="510"/>
      <c r="BI104" s="510"/>
      <c r="BJ104" s="509"/>
      <c r="BK104" s="510"/>
      <c r="BL104" s="510"/>
      <c r="BM104" s="511"/>
      <c r="BN104" s="509"/>
      <c r="BO104" s="510"/>
      <c r="BP104" s="510"/>
      <c r="BQ104" s="511"/>
      <c r="BR104" s="265"/>
      <c r="BS104" s="22"/>
    </row>
    <row r="105" spans="1:71" ht="15.6" hidden="1" customHeight="1">
      <c r="A105" s="22"/>
      <c r="B105" s="22"/>
      <c r="C105" s="260"/>
      <c r="D105" s="618"/>
      <c r="E105" s="619"/>
      <c r="F105" s="619"/>
      <c r="G105" s="619"/>
      <c r="H105" s="619"/>
      <c r="I105" s="619"/>
      <c r="J105" s="619"/>
      <c r="K105" s="619"/>
      <c r="L105" s="619"/>
      <c r="M105" s="620"/>
      <c r="N105" s="524"/>
      <c r="O105" s="525"/>
      <c r="P105" s="525"/>
      <c r="Q105" s="526"/>
      <c r="R105" s="266"/>
      <c r="S105" s="266"/>
      <c r="T105" s="266"/>
      <c r="U105" s="533"/>
      <c r="V105" s="534"/>
      <c r="W105" s="534"/>
      <c r="X105" s="534"/>
      <c r="Y105" s="534"/>
      <c r="Z105" s="534"/>
      <c r="AA105" s="534"/>
      <c r="AB105" s="534"/>
      <c r="AC105" s="534"/>
      <c r="AD105" s="534"/>
      <c r="AE105" s="534"/>
      <c r="AF105" s="534"/>
      <c r="AG105" s="534"/>
      <c r="AH105" s="534"/>
      <c r="AI105" s="534"/>
      <c r="AJ105" s="535"/>
      <c r="AK105" s="277"/>
      <c r="AL105" s="277"/>
      <c r="AM105" s="262"/>
      <c r="AN105" s="262"/>
      <c r="AO105" s="262"/>
      <c r="AP105" s="262"/>
      <c r="AQ105" s="262"/>
      <c r="AR105" s="262"/>
      <c r="AS105" s="262"/>
      <c r="AT105" s="262"/>
      <c r="AU105" s="262"/>
      <c r="AV105" s="262"/>
      <c r="AW105" s="262"/>
      <c r="AX105" s="262"/>
      <c r="AY105" s="262"/>
      <c r="AZ105" s="262"/>
      <c r="BA105" s="262"/>
      <c r="BB105" s="262"/>
      <c r="BC105" s="267"/>
      <c r="BD105" s="281"/>
      <c r="BE105" s="281"/>
      <c r="BF105" s="509" t="s">
        <v>1</v>
      </c>
      <c r="BG105" s="510"/>
      <c r="BH105" s="510"/>
      <c r="BI105" s="510"/>
      <c r="BJ105" s="509" t="s">
        <v>2</v>
      </c>
      <c r="BK105" s="510"/>
      <c r="BL105" s="510"/>
      <c r="BM105" s="510"/>
      <c r="BN105" s="509" t="s">
        <v>3</v>
      </c>
      <c r="BO105" s="510"/>
      <c r="BP105" s="510"/>
      <c r="BQ105" s="511"/>
      <c r="BR105" s="265"/>
      <c r="BS105" s="22"/>
    </row>
    <row r="106" spans="1:71" ht="15.6" hidden="1" customHeight="1">
      <c r="A106" s="22"/>
      <c r="B106" s="22"/>
      <c r="C106" s="260"/>
      <c r="D106" s="618"/>
      <c r="E106" s="619"/>
      <c r="F106" s="619"/>
      <c r="G106" s="619"/>
      <c r="H106" s="619"/>
      <c r="I106" s="619"/>
      <c r="J106" s="619"/>
      <c r="K106" s="619"/>
      <c r="L106" s="619"/>
      <c r="M106" s="620"/>
      <c r="N106" s="524"/>
      <c r="O106" s="525"/>
      <c r="P106" s="525"/>
      <c r="Q106" s="526"/>
      <c r="R106" s="266"/>
      <c r="S106" s="266"/>
      <c r="T106" s="266"/>
      <c r="U106" s="533"/>
      <c r="V106" s="534"/>
      <c r="W106" s="534"/>
      <c r="X106" s="534"/>
      <c r="Y106" s="534"/>
      <c r="Z106" s="534"/>
      <c r="AA106" s="534"/>
      <c r="AB106" s="534"/>
      <c r="AC106" s="534"/>
      <c r="AD106" s="534"/>
      <c r="AE106" s="534"/>
      <c r="AF106" s="534"/>
      <c r="AG106" s="534"/>
      <c r="AH106" s="534"/>
      <c r="AI106" s="534"/>
      <c r="AJ106" s="535"/>
      <c r="AK106" s="277"/>
      <c r="AL106" s="277"/>
      <c r="AM106" s="262"/>
      <c r="AN106" s="262"/>
      <c r="AO106" s="262"/>
      <c r="AP106" s="262"/>
      <c r="AQ106" s="262"/>
      <c r="AR106" s="262"/>
      <c r="AS106" s="262"/>
      <c r="AT106" s="262"/>
      <c r="AU106" s="262"/>
      <c r="AV106" s="262"/>
      <c r="AW106" s="262"/>
      <c r="AX106" s="262"/>
      <c r="AY106" s="262"/>
      <c r="AZ106" s="262"/>
      <c r="BA106" s="262"/>
      <c r="BB106" s="262"/>
      <c r="BC106" s="267"/>
      <c r="BD106" s="281"/>
      <c r="BE106" s="281"/>
      <c r="BF106" s="509"/>
      <c r="BG106" s="510"/>
      <c r="BH106" s="510"/>
      <c r="BI106" s="510"/>
      <c r="BJ106" s="509"/>
      <c r="BK106" s="510"/>
      <c r="BL106" s="510"/>
      <c r="BM106" s="510"/>
      <c r="BN106" s="509"/>
      <c r="BO106" s="510"/>
      <c r="BP106" s="510"/>
      <c r="BQ106" s="511"/>
      <c r="BR106" s="265"/>
      <c r="BS106" s="22"/>
    </row>
    <row r="107" spans="1:71" ht="15.6" hidden="1" customHeight="1">
      <c r="A107" s="22"/>
      <c r="B107" s="22"/>
      <c r="C107" s="260"/>
      <c r="D107" s="621"/>
      <c r="E107" s="622"/>
      <c r="F107" s="622"/>
      <c r="G107" s="622"/>
      <c r="H107" s="622"/>
      <c r="I107" s="622"/>
      <c r="J107" s="622"/>
      <c r="K107" s="622"/>
      <c r="L107" s="622"/>
      <c r="M107" s="623"/>
      <c r="N107" s="527"/>
      <c r="O107" s="528"/>
      <c r="P107" s="528"/>
      <c r="Q107" s="529"/>
      <c r="R107" s="266"/>
      <c r="S107" s="266"/>
      <c r="T107" s="266"/>
      <c r="U107" s="536"/>
      <c r="V107" s="537"/>
      <c r="W107" s="537"/>
      <c r="X107" s="537"/>
      <c r="Y107" s="537"/>
      <c r="Z107" s="537"/>
      <c r="AA107" s="537"/>
      <c r="AB107" s="537"/>
      <c r="AC107" s="537"/>
      <c r="AD107" s="537"/>
      <c r="AE107" s="537"/>
      <c r="AF107" s="537"/>
      <c r="AG107" s="537"/>
      <c r="AH107" s="537"/>
      <c r="AI107" s="537"/>
      <c r="AJ107" s="538"/>
      <c r="AK107" s="277"/>
      <c r="AL107" s="277"/>
      <c r="AM107" s="262"/>
      <c r="AN107" s="262"/>
      <c r="AO107" s="262"/>
      <c r="AP107" s="262"/>
      <c r="AQ107" s="262"/>
      <c r="AR107" s="262"/>
      <c r="AS107" s="262"/>
      <c r="AT107" s="262"/>
      <c r="AU107" s="262"/>
      <c r="AV107" s="262"/>
      <c r="AW107" s="262"/>
      <c r="AX107" s="262"/>
      <c r="AY107" s="262"/>
      <c r="AZ107" s="262"/>
      <c r="BA107" s="262"/>
      <c r="BB107" s="262"/>
      <c r="BC107" s="267"/>
      <c r="BD107" s="281"/>
      <c r="BE107" s="281"/>
      <c r="BF107" s="512"/>
      <c r="BG107" s="513"/>
      <c r="BH107" s="513"/>
      <c r="BI107" s="513"/>
      <c r="BJ107" s="512"/>
      <c r="BK107" s="513"/>
      <c r="BL107" s="513"/>
      <c r="BM107" s="513"/>
      <c r="BN107" s="512"/>
      <c r="BO107" s="513"/>
      <c r="BP107" s="513"/>
      <c r="BQ107" s="514"/>
      <c r="BR107" s="265"/>
      <c r="BS107" s="22"/>
    </row>
    <row r="108" spans="1:71" ht="15.6" hidden="1" customHeight="1">
      <c r="A108" s="22"/>
      <c r="B108" s="22"/>
      <c r="C108" s="260"/>
      <c r="D108" s="278"/>
      <c r="E108" s="278"/>
      <c r="F108" s="278"/>
      <c r="G108" s="278"/>
      <c r="H108" s="278"/>
      <c r="I108" s="278"/>
      <c r="J108" s="278"/>
      <c r="K108" s="278"/>
      <c r="L108" s="278"/>
      <c r="M108" s="278"/>
      <c r="N108" s="278"/>
      <c r="O108" s="278"/>
      <c r="P108" s="278"/>
      <c r="Q108" s="278"/>
      <c r="R108" s="266"/>
      <c r="S108" s="266"/>
      <c r="T108" s="266"/>
      <c r="U108" s="266"/>
      <c r="V108" s="266"/>
      <c r="W108" s="266"/>
      <c r="X108" s="266"/>
      <c r="Y108" s="266"/>
      <c r="Z108" s="266"/>
      <c r="AA108" s="266"/>
      <c r="AB108" s="266"/>
      <c r="AC108" s="266"/>
      <c r="AD108" s="266"/>
      <c r="AE108" s="266"/>
      <c r="AF108" s="266"/>
      <c r="AG108" s="266"/>
      <c r="AH108" s="266"/>
      <c r="AI108" s="266"/>
      <c r="AJ108" s="266"/>
      <c r="AK108" s="277"/>
      <c r="AL108" s="277"/>
      <c r="AM108" s="288"/>
      <c r="AN108" s="288"/>
      <c r="AO108" s="288"/>
      <c r="AP108" s="288"/>
      <c r="AQ108" s="288"/>
      <c r="AR108" s="288"/>
      <c r="AS108" s="288"/>
      <c r="AT108" s="288"/>
      <c r="AU108" s="288"/>
      <c r="AV108" s="288"/>
      <c r="AW108" s="288"/>
      <c r="AX108" s="288"/>
      <c r="AY108" s="288"/>
      <c r="AZ108" s="288"/>
      <c r="BA108" s="288"/>
      <c r="BB108" s="288"/>
      <c r="BC108" s="267"/>
      <c r="BD108" s="281"/>
      <c r="BE108" s="281"/>
      <c r="BF108" s="247"/>
      <c r="BG108" s="247"/>
      <c r="BH108" s="247"/>
      <c r="BI108" s="247"/>
      <c r="BJ108" s="247"/>
      <c r="BK108" s="247"/>
      <c r="BL108" s="247"/>
      <c r="BM108" s="247"/>
      <c r="BN108" s="247"/>
      <c r="BO108" s="247"/>
      <c r="BP108" s="247"/>
      <c r="BQ108" s="247"/>
      <c r="BR108" s="265"/>
      <c r="BS108" s="22"/>
    </row>
    <row r="109" spans="1:71" ht="15.6" hidden="1" customHeight="1">
      <c r="A109" s="22"/>
      <c r="B109" s="22"/>
      <c r="C109" s="260"/>
      <c r="D109" s="278"/>
      <c r="E109" s="278"/>
      <c r="F109" s="278"/>
      <c r="G109" s="278"/>
      <c r="H109" s="278"/>
      <c r="I109" s="278"/>
      <c r="J109" s="278"/>
      <c r="K109" s="278"/>
      <c r="L109" s="278"/>
      <c r="M109" s="278"/>
      <c r="N109" s="278"/>
      <c r="O109" s="278"/>
      <c r="P109" s="278"/>
      <c r="Q109" s="278"/>
      <c r="R109" s="266"/>
      <c r="S109" s="266"/>
      <c r="T109" s="266"/>
      <c r="U109" s="270" t="s">
        <v>6496</v>
      </c>
      <c r="V109" s="266"/>
      <c r="W109" s="266"/>
      <c r="X109" s="266"/>
      <c r="Y109" s="266"/>
      <c r="Z109" s="266"/>
      <c r="AA109" s="266"/>
      <c r="AB109" s="266"/>
      <c r="AC109" s="266"/>
      <c r="AD109" s="266"/>
      <c r="AE109" s="266"/>
      <c r="AF109" s="266"/>
      <c r="AG109" s="266"/>
      <c r="AH109" s="266"/>
      <c r="AI109" s="266"/>
      <c r="AJ109" s="266"/>
      <c r="AK109" s="277"/>
      <c r="AL109" s="277"/>
      <c r="AM109" s="270" t="s">
        <v>6498</v>
      </c>
      <c r="AN109" s="263"/>
      <c r="AO109" s="263"/>
      <c r="AP109" s="263"/>
      <c r="AQ109" s="263"/>
      <c r="AR109" s="263"/>
      <c r="AS109" s="263"/>
      <c r="AT109" s="263"/>
      <c r="AU109" s="263"/>
      <c r="AV109" s="263"/>
      <c r="AW109" s="263"/>
      <c r="AX109" s="262"/>
      <c r="AY109" s="262"/>
      <c r="AZ109" s="262"/>
      <c r="BA109" s="262"/>
      <c r="BB109" s="262"/>
      <c r="BC109" s="262"/>
      <c r="BD109" s="262"/>
      <c r="BE109" s="262"/>
      <c r="BF109" s="262"/>
      <c r="BG109" s="262"/>
      <c r="BH109" s="262"/>
      <c r="BI109" s="262"/>
      <c r="BJ109" s="262"/>
      <c r="BK109" s="262"/>
      <c r="BL109" s="262"/>
      <c r="BM109" s="262"/>
      <c r="BN109" s="262"/>
      <c r="BO109" s="262"/>
      <c r="BP109" s="262"/>
      <c r="BQ109" s="247"/>
      <c r="BR109" s="265"/>
      <c r="BS109" s="22"/>
    </row>
    <row r="110" spans="1:71" ht="15.6" hidden="1" customHeight="1">
      <c r="A110" s="22"/>
      <c r="B110" s="22"/>
      <c r="C110" s="260"/>
      <c r="D110" s="278"/>
      <c r="E110" s="278"/>
      <c r="F110" s="278"/>
      <c r="G110" s="278"/>
      <c r="H110" s="278"/>
      <c r="I110" s="278"/>
      <c r="J110" s="278"/>
      <c r="K110" s="278"/>
      <c r="L110" s="278"/>
      <c r="M110" s="278"/>
      <c r="N110" s="278"/>
      <c r="O110" s="278"/>
      <c r="P110" s="278"/>
      <c r="Q110" s="278"/>
      <c r="R110" s="266"/>
      <c r="S110" s="266"/>
      <c r="T110" s="266"/>
      <c r="U110" s="624" t="str">
        <f>IF([1]回答表!X51="●",[1]回答表!E224,IF([1]回答表!AA51="●",[1]回答表!E252,""))</f>
        <v/>
      </c>
      <c r="V110" s="625"/>
      <c r="W110" s="625"/>
      <c r="X110" s="625"/>
      <c r="Y110" s="625"/>
      <c r="Z110" s="625"/>
      <c r="AA110" s="625"/>
      <c r="AB110" s="625"/>
      <c r="AC110" s="625"/>
      <c r="AD110" s="625"/>
      <c r="AE110" s="602" t="s">
        <v>6497</v>
      </c>
      <c r="AF110" s="602"/>
      <c r="AG110" s="602"/>
      <c r="AH110" s="602"/>
      <c r="AI110" s="602"/>
      <c r="AJ110" s="603"/>
      <c r="AK110" s="277"/>
      <c r="AL110" s="277"/>
      <c r="AM110" s="530" t="str">
        <f>IF([1]回答表!X51="●",[1]回答表!B226,IF([1]回答表!AA51="●",[1]回答表!B254,""))</f>
        <v/>
      </c>
      <c r="AN110" s="531"/>
      <c r="AO110" s="531"/>
      <c r="AP110" s="531"/>
      <c r="AQ110" s="531"/>
      <c r="AR110" s="531"/>
      <c r="AS110" s="531"/>
      <c r="AT110" s="531"/>
      <c r="AU110" s="531"/>
      <c r="AV110" s="531"/>
      <c r="AW110" s="531"/>
      <c r="AX110" s="531"/>
      <c r="AY110" s="531"/>
      <c r="AZ110" s="531"/>
      <c r="BA110" s="531"/>
      <c r="BB110" s="531"/>
      <c r="BC110" s="531"/>
      <c r="BD110" s="531"/>
      <c r="BE110" s="531"/>
      <c r="BF110" s="531"/>
      <c r="BG110" s="531"/>
      <c r="BH110" s="531"/>
      <c r="BI110" s="531"/>
      <c r="BJ110" s="531"/>
      <c r="BK110" s="531"/>
      <c r="BL110" s="531"/>
      <c r="BM110" s="531"/>
      <c r="BN110" s="531"/>
      <c r="BO110" s="531"/>
      <c r="BP110" s="531"/>
      <c r="BQ110" s="532"/>
      <c r="BR110" s="265"/>
      <c r="BS110" s="22"/>
    </row>
    <row r="111" spans="1:71" ht="15.6" hidden="1" customHeight="1">
      <c r="A111" s="22"/>
      <c r="B111" s="22"/>
      <c r="C111" s="260"/>
      <c r="D111" s="278"/>
      <c r="E111" s="278"/>
      <c r="F111" s="278"/>
      <c r="G111" s="278"/>
      <c r="H111" s="278"/>
      <c r="I111" s="278"/>
      <c r="J111" s="278"/>
      <c r="K111" s="278"/>
      <c r="L111" s="278"/>
      <c r="M111" s="278"/>
      <c r="N111" s="278"/>
      <c r="O111" s="278"/>
      <c r="P111" s="278"/>
      <c r="Q111" s="278"/>
      <c r="R111" s="266"/>
      <c r="S111" s="266"/>
      <c r="T111" s="266"/>
      <c r="U111" s="626"/>
      <c r="V111" s="627"/>
      <c r="W111" s="627"/>
      <c r="X111" s="627"/>
      <c r="Y111" s="627"/>
      <c r="Z111" s="627"/>
      <c r="AA111" s="627"/>
      <c r="AB111" s="627"/>
      <c r="AC111" s="627"/>
      <c r="AD111" s="627"/>
      <c r="AE111" s="604"/>
      <c r="AF111" s="604"/>
      <c r="AG111" s="604"/>
      <c r="AH111" s="604"/>
      <c r="AI111" s="604"/>
      <c r="AJ111" s="605"/>
      <c r="AK111" s="277"/>
      <c r="AL111" s="277"/>
      <c r="AM111" s="533"/>
      <c r="AN111" s="534"/>
      <c r="AO111" s="534"/>
      <c r="AP111" s="534"/>
      <c r="AQ111" s="534"/>
      <c r="AR111" s="534"/>
      <c r="AS111" s="534"/>
      <c r="AT111" s="534"/>
      <c r="AU111" s="534"/>
      <c r="AV111" s="534"/>
      <c r="AW111" s="534"/>
      <c r="AX111" s="534"/>
      <c r="AY111" s="534"/>
      <c r="AZ111" s="534"/>
      <c r="BA111" s="534"/>
      <c r="BB111" s="534"/>
      <c r="BC111" s="534"/>
      <c r="BD111" s="534"/>
      <c r="BE111" s="534"/>
      <c r="BF111" s="534"/>
      <c r="BG111" s="534"/>
      <c r="BH111" s="534"/>
      <c r="BI111" s="534"/>
      <c r="BJ111" s="534"/>
      <c r="BK111" s="534"/>
      <c r="BL111" s="534"/>
      <c r="BM111" s="534"/>
      <c r="BN111" s="534"/>
      <c r="BO111" s="534"/>
      <c r="BP111" s="534"/>
      <c r="BQ111" s="535"/>
      <c r="BR111" s="265"/>
      <c r="BS111" s="22"/>
    </row>
    <row r="112" spans="1:71" ht="15.6" hidden="1" customHeight="1">
      <c r="A112" s="22"/>
      <c r="B112" s="22"/>
      <c r="C112" s="260"/>
      <c r="D112" s="278"/>
      <c r="E112" s="278"/>
      <c r="F112" s="278"/>
      <c r="G112" s="278"/>
      <c r="H112" s="278"/>
      <c r="I112" s="278"/>
      <c r="J112" s="278"/>
      <c r="K112" s="278"/>
      <c r="L112" s="278"/>
      <c r="M112" s="278"/>
      <c r="N112" s="278"/>
      <c r="O112" s="278"/>
      <c r="P112" s="278"/>
      <c r="Q112" s="278"/>
      <c r="R112" s="266"/>
      <c r="S112" s="266"/>
      <c r="T112" s="266"/>
      <c r="U112" s="266"/>
      <c r="V112" s="266"/>
      <c r="W112" s="266"/>
      <c r="X112" s="266"/>
      <c r="Y112" s="266"/>
      <c r="Z112" s="266"/>
      <c r="AA112" s="266"/>
      <c r="AB112" s="266"/>
      <c r="AC112" s="266"/>
      <c r="AD112" s="266"/>
      <c r="AE112" s="266"/>
      <c r="AF112" s="266"/>
      <c r="AG112" s="266"/>
      <c r="AH112" s="266"/>
      <c r="AI112" s="266"/>
      <c r="AJ112" s="266"/>
      <c r="AK112" s="277"/>
      <c r="AL112" s="277"/>
      <c r="AM112" s="533"/>
      <c r="AN112" s="534"/>
      <c r="AO112" s="534"/>
      <c r="AP112" s="534"/>
      <c r="AQ112" s="534"/>
      <c r="AR112" s="534"/>
      <c r="AS112" s="534"/>
      <c r="AT112" s="534"/>
      <c r="AU112" s="534"/>
      <c r="AV112" s="534"/>
      <c r="AW112" s="534"/>
      <c r="AX112" s="534"/>
      <c r="AY112" s="534"/>
      <c r="AZ112" s="534"/>
      <c r="BA112" s="534"/>
      <c r="BB112" s="534"/>
      <c r="BC112" s="534"/>
      <c r="BD112" s="534"/>
      <c r="BE112" s="534"/>
      <c r="BF112" s="534"/>
      <c r="BG112" s="534"/>
      <c r="BH112" s="534"/>
      <c r="BI112" s="534"/>
      <c r="BJ112" s="534"/>
      <c r="BK112" s="534"/>
      <c r="BL112" s="534"/>
      <c r="BM112" s="534"/>
      <c r="BN112" s="534"/>
      <c r="BO112" s="534"/>
      <c r="BP112" s="534"/>
      <c r="BQ112" s="535"/>
      <c r="BR112" s="265"/>
      <c r="BS112" s="22"/>
    </row>
    <row r="113" spans="1:71" ht="15.6" hidden="1" customHeight="1">
      <c r="A113" s="22"/>
      <c r="B113" s="22"/>
      <c r="C113" s="260"/>
      <c r="D113" s="278"/>
      <c r="E113" s="278"/>
      <c r="F113" s="278"/>
      <c r="G113" s="278"/>
      <c r="H113" s="278"/>
      <c r="I113" s="278"/>
      <c r="J113" s="278"/>
      <c r="K113" s="278"/>
      <c r="L113" s="278"/>
      <c r="M113" s="278"/>
      <c r="N113" s="278"/>
      <c r="O113" s="278"/>
      <c r="P113" s="278"/>
      <c r="Q113" s="278"/>
      <c r="R113" s="266"/>
      <c r="S113" s="266"/>
      <c r="T113" s="266"/>
      <c r="U113" s="266"/>
      <c r="V113" s="266"/>
      <c r="W113" s="266"/>
      <c r="X113" s="266"/>
      <c r="Y113" s="266"/>
      <c r="Z113" s="266"/>
      <c r="AA113" s="266"/>
      <c r="AB113" s="266"/>
      <c r="AC113" s="266"/>
      <c r="AD113" s="266"/>
      <c r="AE113" s="266"/>
      <c r="AF113" s="266"/>
      <c r="AG113" s="266"/>
      <c r="AH113" s="266"/>
      <c r="AI113" s="266"/>
      <c r="AJ113" s="266"/>
      <c r="AK113" s="277"/>
      <c r="AL113" s="277"/>
      <c r="AM113" s="533"/>
      <c r="AN113" s="534"/>
      <c r="AO113" s="534"/>
      <c r="AP113" s="534"/>
      <c r="AQ113" s="534"/>
      <c r="AR113" s="534"/>
      <c r="AS113" s="534"/>
      <c r="AT113" s="534"/>
      <c r="AU113" s="534"/>
      <c r="AV113" s="534"/>
      <c r="AW113" s="534"/>
      <c r="AX113" s="534"/>
      <c r="AY113" s="534"/>
      <c r="AZ113" s="534"/>
      <c r="BA113" s="534"/>
      <c r="BB113" s="534"/>
      <c r="BC113" s="534"/>
      <c r="BD113" s="534"/>
      <c r="BE113" s="534"/>
      <c r="BF113" s="534"/>
      <c r="BG113" s="534"/>
      <c r="BH113" s="534"/>
      <c r="BI113" s="534"/>
      <c r="BJ113" s="534"/>
      <c r="BK113" s="534"/>
      <c r="BL113" s="534"/>
      <c r="BM113" s="534"/>
      <c r="BN113" s="534"/>
      <c r="BO113" s="534"/>
      <c r="BP113" s="534"/>
      <c r="BQ113" s="535"/>
      <c r="BR113" s="265"/>
      <c r="BS113" s="22"/>
    </row>
    <row r="114" spans="1:71" ht="15.6" hidden="1" customHeight="1">
      <c r="A114" s="22"/>
      <c r="B114" s="22"/>
      <c r="C114" s="260"/>
      <c r="D114" s="278"/>
      <c r="E114" s="278"/>
      <c r="F114" s="278"/>
      <c r="G114" s="278"/>
      <c r="H114" s="278"/>
      <c r="I114" s="278"/>
      <c r="J114" s="278"/>
      <c r="K114" s="278"/>
      <c r="L114" s="278"/>
      <c r="M114" s="278"/>
      <c r="N114" s="278"/>
      <c r="O114" s="278"/>
      <c r="P114" s="278"/>
      <c r="Q114" s="278"/>
      <c r="R114" s="266"/>
      <c r="S114" s="266"/>
      <c r="T114" s="266"/>
      <c r="U114" s="266"/>
      <c r="V114" s="266"/>
      <c r="W114" s="266"/>
      <c r="X114" s="266"/>
      <c r="Y114" s="266"/>
      <c r="Z114" s="266"/>
      <c r="AA114" s="266"/>
      <c r="AB114" s="266"/>
      <c r="AC114" s="266"/>
      <c r="AD114" s="266"/>
      <c r="AE114" s="266"/>
      <c r="AF114" s="266"/>
      <c r="AG114" s="266"/>
      <c r="AH114" s="266"/>
      <c r="AI114" s="266"/>
      <c r="AJ114" s="266"/>
      <c r="AK114" s="277"/>
      <c r="AL114" s="277"/>
      <c r="AM114" s="536"/>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c r="BJ114" s="537"/>
      <c r="BK114" s="537"/>
      <c r="BL114" s="537"/>
      <c r="BM114" s="537"/>
      <c r="BN114" s="537"/>
      <c r="BO114" s="537"/>
      <c r="BP114" s="537"/>
      <c r="BQ114" s="538"/>
      <c r="BR114" s="265"/>
      <c r="BS114" s="22"/>
    </row>
    <row r="115" spans="1:71" ht="15.6" hidden="1" customHeight="1">
      <c r="A115" s="22"/>
      <c r="B115" s="22"/>
      <c r="C115" s="260"/>
      <c r="D115" s="278"/>
      <c r="E115" s="278"/>
      <c r="F115" s="278"/>
      <c r="G115" s="278"/>
      <c r="H115" s="278"/>
      <c r="I115" s="278"/>
      <c r="J115" s="278"/>
      <c r="K115" s="278"/>
      <c r="L115" s="278"/>
      <c r="M115" s="278"/>
      <c r="N115" s="266"/>
      <c r="O115" s="266"/>
      <c r="P115" s="266"/>
      <c r="Q115" s="266"/>
      <c r="R115" s="266"/>
      <c r="S115" s="266"/>
      <c r="T115" s="266"/>
      <c r="U115" s="266"/>
      <c r="V115" s="266"/>
      <c r="W115" s="266"/>
      <c r="X115" s="247"/>
      <c r="Y115" s="247"/>
      <c r="Z115" s="247"/>
      <c r="AA115" s="263"/>
      <c r="AB115" s="263"/>
      <c r="AC115" s="263"/>
      <c r="AD115" s="263"/>
      <c r="AE115" s="263"/>
      <c r="AF115" s="263"/>
      <c r="AG115" s="263"/>
      <c r="AH115" s="263"/>
      <c r="AI115" s="263"/>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65"/>
      <c r="BS115" s="22"/>
    </row>
    <row r="116" spans="1:71" ht="19.350000000000001" hidden="1" customHeight="1">
      <c r="A116" s="22"/>
      <c r="B116" s="22"/>
      <c r="C116" s="260"/>
      <c r="D116" s="278"/>
      <c r="E116" s="278"/>
      <c r="F116" s="278"/>
      <c r="G116" s="278"/>
      <c r="H116" s="278"/>
      <c r="I116" s="278"/>
      <c r="J116" s="278"/>
      <c r="K116" s="278"/>
      <c r="L116" s="278"/>
      <c r="M116" s="278"/>
      <c r="N116" s="266"/>
      <c r="O116" s="266"/>
      <c r="P116" s="266"/>
      <c r="Q116" s="266"/>
      <c r="R116" s="266"/>
      <c r="S116" s="266"/>
      <c r="T116" s="266"/>
      <c r="U116" s="270" t="s">
        <v>41</v>
      </c>
      <c r="V116" s="266"/>
      <c r="W116" s="266"/>
      <c r="X116" s="266"/>
      <c r="Y116" s="266"/>
      <c r="Z116" s="266"/>
      <c r="AA116" s="263"/>
      <c r="AB116" s="271"/>
      <c r="AC116" s="263"/>
      <c r="AD116" s="263"/>
      <c r="AE116" s="263"/>
      <c r="AF116" s="263"/>
      <c r="AG116" s="263"/>
      <c r="AH116" s="263"/>
      <c r="AI116" s="263"/>
      <c r="AJ116" s="263"/>
      <c r="AK116" s="263"/>
      <c r="AL116" s="263"/>
      <c r="AM116" s="270" t="s">
        <v>7</v>
      </c>
      <c r="AN116" s="263"/>
      <c r="AO116" s="263"/>
      <c r="AP116" s="263"/>
      <c r="AQ116" s="263"/>
      <c r="AR116" s="263"/>
      <c r="AS116" s="263"/>
      <c r="AT116" s="263"/>
      <c r="AU116" s="263"/>
      <c r="AV116" s="263"/>
      <c r="AW116" s="263"/>
      <c r="AX116" s="263"/>
      <c r="AY116" s="263"/>
      <c r="AZ116" s="263"/>
      <c r="BA116" s="262"/>
      <c r="BB116" s="262"/>
      <c r="BC116" s="262"/>
      <c r="BD116" s="262"/>
      <c r="BE116" s="262"/>
      <c r="BF116" s="262"/>
      <c r="BG116" s="262"/>
      <c r="BH116" s="262"/>
      <c r="BI116" s="262"/>
      <c r="BJ116" s="262"/>
      <c r="BK116" s="262"/>
      <c r="BL116" s="262"/>
      <c r="BM116" s="262"/>
      <c r="BN116" s="262"/>
      <c r="BO116" s="262"/>
      <c r="BP116" s="262"/>
      <c r="BQ116" s="247"/>
      <c r="BR116" s="265"/>
      <c r="BS116" s="22"/>
    </row>
    <row r="117" spans="1:71" ht="15.6" hidden="1" customHeight="1">
      <c r="A117" s="22"/>
      <c r="B117" s="22"/>
      <c r="C117" s="260"/>
      <c r="D117" s="606" t="s">
        <v>6</v>
      </c>
      <c r="E117" s="607"/>
      <c r="F117" s="607"/>
      <c r="G117" s="607"/>
      <c r="H117" s="607"/>
      <c r="I117" s="607"/>
      <c r="J117" s="607"/>
      <c r="K117" s="607"/>
      <c r="L117" s="607"/>
      <c r="M117" s="608"/>
      <c r="N117" s="521" t="str">
        <f>IF([1]回答表!AD51="●","●","")</f>
        <v/>
      </c>
      <c r="O117" s="522"/>
      <c r="P117" s="522"/>
      <c r="Q117" s="523"/>
      <c r="R117" s="266"/>
      <c r="S117" s="266"/>
      <c r="T117" s="266"/>
      <c r="U117" s="530" t="str">
        <f>IF([1]回答表!AD51="●",[1]回答表!B265,"")</f>
        <v/>
      </c>
      <c r="V117" s="531"/>
      <c r="W117" s="531"/>
      <c r="X117" s="531"/>
      <c r="Y117" s="531"/>
      <c r="Z117" s="531"/>
      <c r="AA117" s="531"/>
      <c r="AB117" s="531"/>
      <c r="AC117" s="531"/>
      <c r="AD117" s="531"/>
      <c r="AE117" s="531"/>
      <c r="AF117" s="531"/>
      <c r="AG117" s="531"/>
      <c r="AH117" s="531"/>
      <c r="AI117" s="531"/>
      <c r="AJ117" s="532"/>
      <c r="AK117" s="277"/>
      <c r="AL117" s="277"/>
      <c r="AM117" s="530" t="str">
        <f>IF([1]回答表!AD51="●",[1]回答表!B271,"")</f>
        <v/>
      </c>
      <c r="AN117" s="531"/>
      <c r="AO117" s="531"/>
      <c r="AP117" s="531"/>
      <c r="AQ117" s="531"/>
      <c r="AR117" s="531"/>
      <c r="AS117" s="531"/>
      <c r="AT117" s="531"/>
      <c r="AU117" s="531"/>
      <c r="AV117" s="531"/>
      <c r="AW117" s="531"/>
      <c r="AX117" s="531"/>
      <c r="AY117" s="531"/>
      <c r="AZ117" s="531"/>
      <c r="BA117" s="531"/>
      <c r="BB117" s="531"/>
      <c r="BC117" s="531"/>
      <c r="BD117" s="531"/>
      <c r="BE117" s="531"/>
      <c r="BF117" s="531"/>
      <c r="BG117" s="531"/>
      <c r="BH117" s="531"/>
      <c r="BI117" s="531"/>
      <c r="BJ117" s="531"/>
      <c r="BK117" s="531"/>
      <c r="BL117" s="531"/>
      <c r="BM117" s="531"/>
      <c r="BN117" s="531"/>
      <c r="BO117" s="531"/>
      <c r="BP117" s="531"/>
      <c r="BQ117" s="532"/>
      <c r="BR117" s="265"/>
      <c r="BS117" s="22"/>
    </row>
    <row r="118" spans="1:71" ht="15.6" hidden="1" customHeight="1">
      <c r="A118" s="22"/>
      <c r="B118" s="22"/>
      <c r="C118" s="260"/>
      <c r="D118" s="609"/>
      <c r="E118" s="610"/>
      <c r="F118" s="610"/>
      <c r="G118" s="610"/>
      <c r="H118" s="610"/>
      <c r="I118" s="610"/>
      <c r="J118" s="610"/>
      <c r="K118" s="610"/>
      <c r="L118" s="610"/>
      <c r="M118" s="611"/>
      <c r="N118" s="524"/>
      <c r="O118" s="525"/>
      <c r="P118" s="525"/>
      <c r="Q118" s="526"/>
      <c r="R118" s="266"/>
      <c r="S118" s="266"/>
      <c r="T118" s="266"/>
      <c r="U118" s="533"/>
      <c r="V118" s="534"/>
      <c r="W118" s="534"/>
      <c r="X118" s="534"/>
      <c r="Y118" s="534"/>
      <c r="Z118" s="534"/>
      <c r="AA118" s="534"/>
      <c r="AB118" s="534"/>
      <c r="AC118" s="534"/>
      <c r="AD118" s="534"/>
      <c r="AE118" s="534"/>
      <c r="AF118" s="534"/>
      <c r="AG118" s="534"/>
      <c r="AH118" s="534"/>
      <c r="AI118" s="534"/>
      <c r="AJ118" s="535"/>
      <c r="AK118" s="277"/>
      <c r="AL118" s="277"/>
      <c r="AM118" s="533"/>
      <c r="AN118" s="534"/>
      <c r="AO118" s="534"/>
      <c r="AP118" s="534"/>
      <c r="AQ118" s="534"/>
      <c r="AR118" s="534"/>
      <c r="AS118" s="534"/>
      <c r="AT118" s="534"/>
      <c r="AU118" s="534"/>
      <c r="AV118" s="534"/>
      <c r="AW118" s="534"/>
      <c r="AX118" s="534"/>
      <c r="AY118" s="534"/>
      <c r="AZ118" s="534"/>
      <c r="BA118" s="534"/>
      <c r="BB118" s="534"/>
      <c r="BC118" s="534"/>
      <c r="BD118" s="534"/>
      <c r="BE118" s="534"/>
      <c r="BF118" s="534"/>
      <c r="BG118" s="534"/>
      <c r="BH118" s="534"/>
      <c r="BI118" s="534"/>
      <c r="BJ118" s="534"/>
      <c r="BK118" s="534"/>
      <c r="BL118" s="534"/>
      <c r="BM118" s="534"/>
      <c r="BN118" s="534"/>
      <c r="BO118" s="534"/>
      <c r="BP118" s="534"/>
      <c r="BQ118" s="535"/>
      <c r="BR118" s="265"/>
      <c r="BS118" s="22"/>
    </row>
    <row r="119" spans="1:71" ht="15.6" hidden="1" customHeight="1">
      <c r="A119" s="22"/>
      <c r="B119" s="22"/>
      <c r="C119" s="260"/>
      <c r="D119" s="609"/>
      <c r="E119" s="610"/>
      <c r="F119" s="610"/>
      <c r="G119" s="610"/>
      <c r="H119" s="610"/>
      <c r="I119" s="610"/>
      <c r="J119" s="610"/>
      <c r="K119" s="610"/>
      <c r="L119" s="610"/>
      <c r="M119" s="611"/>
      <c r="N119" s="524"/>
      <c r="O119" s="525"/>
      <c r="P119" s="525"/>
      <c r="Q119" s="526"/>
      <c r="R119" s="266"/>
      <c r="S119" s="266"/>
      <c r="T119" s="266"/>
      <c r="U119" s="533"/>
      <c r="V119" s="534"/>
      <c r="W119" s="534"/>
      <c r="X119" s="534"/>
      <c r="Y119" s="534"/>
      <c r="Z119" s="534"/>
      <c r="AA119" s="534"/>
      <c r="AB119" s="534"/>
      <c r="AC119" s="534"/>
      <c r="AD119" s="534"/>
      <c r="AE119" s="534"/>
      <c r="AF119" s="534"/>
      <c r="AG119" s="534"/>
      <c r="AH119" s="534"/>
      <c r="AI119" s="534"/>
      <c r="AJ119" s="535"/>
      <c r="AK119" s="277"/>
      <c r="AL119" s="277"/>
      <c r="AM119" s="533"/>
      <c r="AN119" s="534"/>
      <c r="AO119" s="534"/>
      <c r="AP119" s="534"/>
      <c r="AQ119" s="534"/>
      <c r="AR119" s="534"/>
      <c r="AS119" s="534"/>
      <c r="AT119" s="534"/>
      <c r="AU119" s="534"/>
      <c r="AV119" s="534"/>
      <c r="AW119" s="534"/>
      <c r="AX119" s="534"/>
      <c r="AY119" s="534"/>
      <c r="AZ119" s="534"/>
      <c r="BA119" s="534"/>
      <c r="BB119" s="534"/>
      <c r="BC119" s="534"/>
      <c r="BD119" s="534"/>
      <c r="BE119" s="534"/>
      <c r="BF119" s="534"/>
      <c r="BG119" s="534"/>
      <c r="BH119" s="534"/>
      <c r="BI119" s="534"/>
      <c r="BJ119" s="534"/>
      <c r="BK119" s="534"/>
      <c r="BL119" s="534"/>
      <c r="BM119" s="534"/>
      <c r="BN119" s="534"/>
      <c r="BO119" s="534"/>
      <c r="BP119" s="534"/>
      <c r="BQ119" s="535"/>
      <c r="BR119" s="265"/>
      <c r="BS119" s="22"/>
    </row>
    <row r="120" spans="1:71" ht="15.6" hidden="1" customHeight="1">
      <c r="C120" s="260"/>
      <c r="D120" s="612"/>
      <c r="E120" s="613"/>
      <c r="F120" s="613"/>
      <c r="G120" s="613"/>
      <c r="H120" s="613"/>
      <c r="I120" s="613"/>
      <c r="J120" s="613"/>
      <c r="K120" s="613"/>
      <c r="L120" s="613"/>
      <c r="M120" s="614"/>
      <c r="N120" s="527"/>
      <c r="O120" s="528"/>
      <c r="P120" s="528"/>
      <c r="Q120" s="529"/>
      <c r="R120" s="266"/>
      <c r="S120" s="266"/>
      <c r="T120" s="266"/>
      <c r="U120" s="536"/>
      <c r="V120" s="537"/>
      <c r="W120" s="537"/>
      <c r="X120" s="537"/>
      <c r="Y120" s="537"/>
      <c r="Z120" s="537"/>
      <c r="AA120" s="537"/>
      <c r="AB120" s="537"/>
      <c r="AC120" s="537"/>
      <c r="AD120" s="537"/>
      <c r="AE120" s="537"/>
      <c r="AF120" s="537"/>
      <c r="AG120" s="537"/>
      <c r="AH120" s="537"/>
      <c r="AI120" s="537"/>
      <c r="AJ120" s="538"/>
      <c r="AK120" s="277"/>
      <c r="AL120" s="277"/>
      <c r="AM120" s="536"/>
      <c r="AN120" s="537"/>
      <c r="AO120" s="537"/>
      <c r="AP120" s="537"/>
      <c r="AQ120" s="537"/>
      <c r="AR120" s="537"/>
      <c r="AS120" s="537"/>
      <c r="AT120" s="537"/>
      <c r="AU120" s="537"/>
      <c r="AV120" s="537"/>
      <c r="AW120" s="537"/>
      <c r="AX120" s="537"/>
      <c r="AY120" s="537"/>
      <c r="AZ120" s="537"/>
      <c r="BA120" s="537"/>
      <c r="BB120" s="537"/>
      <c r="BC120" s="537"/>
      <c r="BD120" s="537"/>
      <c r="BE120" s="537"/>
      <c r="BF120" s="537"/>
      <c r="BG120" s="537"/>
      <c r="BH120" s="537"/>
      <c r="BI120" s="537"/>
      <c r="BJ120" s="537"/>
      <c r="BK120" s="537"/>
      <c r="BL120" s="537"/>
      <c r="BM120" s="537"/>
      <c r="BN120" s="537"/>
      <c r="BO120" s="537"/>
      <c r="BP120" s="537"/>
      <c r="BQ120" s="538"/>
      <c r="BR120" s="265"/>
    </row>
    <row r="121" spans="1:71" ht="15.6" hidden="1" customHeight="1">
      <c r="C121" s="284"/>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6"/>
    </row>
    <row r="122" spans="1:71" ht="15.6" hidden="1"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row>
    <row r="123" spans="1:71" ht="15.6" hidden="1" customHeight="1">
      <c r="C123" s="254"/>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563"/>
      <c r="AS123" s="563"/>
      <c r="AT123" s="563"/>
      <c r="AU123" s="563"/>
      <c r="AV123" s="563"/>
      <c r="AW123" s="563"/>
      <c r="AX123" s="563"/>
      <c r="AY123" s="563"/>
      <c r="AZ123" s="563"/>
      <c r="BA123" s="563"/>
      <c r="BB123" s="563"/>
      <c r="BC123" s="256"/>
      <c r="BD123" s="257"/>
      <c r="BE123" s="257"/>
      <c r="BF123" s="257"/>
      <c r="BG123" s="257"/>
      <c r="BH123" s="257"/>
      <c r="BI123" s="257"/>
      <c r="BJ123" s="257"/>
      <c r="BK123" s="257"/>
      <c r="BL123" s="257"/>
      <c r="BM123" s="257"/>
      <c r="BN123" s="257"/>
      <c r="BO123" s="257"/>
      <c r="BP123" s="257"/>
      <c r="BQ123" s="257"/>
      <c r="BR123" s="258"/>
    </row>
    <row r="124" spans="1:71" ht="15.6" hidden="1" customHeight="1">
      <c r="C124" s="260"/>
      <c r="D124" s="266"/>
      <c r="E124" s="266"/>
      <c r="F124" s="266"/>
      <c r="G124" s="266"/>
      <c r="H124" s="266"/>
      <c r="I124" s="266"/>
      <c r="J124" s="266"/>
      <c r="K124" s="266"/>
      <c r="L124" s="266"/>
      <c r="M124" s="266"/>
      <c r="N124" s="266"/>
      <c r="O124" s="266"/>
      <c r="P124" s="266"/>
      <c r="Q124" s="266"/>
      <c r="R124" s="266"/>
      <c r="S124" s="266"/>
      <c r="T124" s="266"/>
      <c r="U124" s="266"/>
      <c r="V124" s="266"/>
      <c r="W124" s="266"/>
      <c r="X124" s="247"/>
      <c r="Y124" s="247"/>
      <c r="Z124" s="247"/>
      <c r="AA124" s="262"/>
      <c r="AB124" s="267"/>
      <c r="AC124" s="267"/>
      <c r="AD124" s="267"/>
      <c r="AE124" s="267"/>
      <c r="AF124" s="267"/>
      <c r="AG124" s="267"/>
      <c r="AH124" s="267"/>
      <c r="AI124" s="267"/>
      <c r="AJ124" s="267"/>
      <c r="AK124" s="267"/>
      <c r="AL124" s="267"/>
      <c r="AM124" s="267"/>
      <c r="AN124" s="264"/>
      <c r="AO124" s="267"/>
      <c r="AP124" s="268"/>
      <c r="AQ124" s="268"/>
      <c r="AR124" s="564"/>
      <c r="AS124" s="564"/>
      <c r="AT124" s="564"/>
      <c r="AU124" s="564"/>
      <c r="AV124" s="564"/>
      <c r="AW124" s="564"/>
      <c r="AX124" s="564"/>
      <c r="AY124" s="564"/>
      <c r="AZ124" s="564"/>
      <c r="BA124" s="564"/>
      <c r="BB124" s="564"/>
      <c r="BC124" s="261"/>
      <c r="BD124" s="262"/>
      <c r="BE124" s="262"/>
      <c r="BF124" s="262"/>
      <c r="BG124" s="262"/>
      <c r="BH124" s="262"/>
      <c r="BI124" s="262"/>
      <c r="BJ124" s="262"/>
      <c r="BK124" s="262"/>
      <c r="BL124" s="262"/>
      <c r="BM124" s="262"/>
      <c r="BN124" s="263"/>
      <c r="BO124" s="263"/>
      <c r="BP124" s="263"/>
      <c r="BQ124" s="264"/>
      <c r="BR124" s="265"/>
    </row>
    <row r="125" spans="1:71" ht="15.6" hidden="1" customHeight="1">
      <c r="C125" s="260"/>
      <c r="D125" s="503" t="s">
        <v>20</v>
      </c>
      <c r="E125" s="504"/>
      <c r="F125" s="504"/>
      <c r="G125" s="504"/>
      <c r="H125" s="504"/>
      <c r="I125" s="504"/>
      <c r="J125" s="504"/>
      <c r="K125" s="504"/>
      <c r="L125" s="504"/>
      <c r="M125" s="504"/>
      <c r="N125" s="504"/>
      <c r="O125" s="504"/>
      <c r="P125" s="504"/>
      <c r="Q125" s="505"/>
      <c r="R125" s="606" t="s">
        <v>42</v>
      </c>
      <c r="S125" s="607"/>
      <c r="T125" s="607"/>
      <c r="U125" s="607"/>
      <c r="V125" s="607"/>
      <c r="W125" s="607"/>
      <c r="X125" s="607"/>
      <c r="Y125" s="607"/>
      <c r="Z125" s="607"/>
      <c r="AA125" s="607"/>
      <c r="AB125" s="607"/>
      <c r="AC125" s="607"/>
      <c r="AD125" s="607"/>
      <c r="AE125" s="607"/>
      <c r="AF125" s="607"/>
      <c r="AG125" s="607"/>
      <c r="AH125" s="607"/>
      <c r="AI125" s="607"/>
      <c r="AJ125" s="607"/>
      <c r="AK125" s="607"/>
      <c r="AL125" s="607"/>
      <c r="AM125" s="607"/>
      <c r="AN125" s="607"/>
      <c r="AO125" s="607"/>
      <c r="AP125" s="607"/>
      <c r="AQ125" s="607"/>
      <c r="AR125" s="607"/>
      <c r="AS125" s="607"/>
      <c r="AT125" s="607"/>
      <c r="AU125" s="607"/>
      <c r="AV125" s="607"/>
      <c r="AW125" s="607"/>
      <c r="AX125" s="607"/>
      <c r="AY125" s="607"/>
      <c r="AZ125" s="607"/>
      <c r="BA125" s="607"/>
      <c r="BB125" s="608"/>
      <c r="BC125" s="261"/>
      <c r="BD125" s="262"/>
      <c r="BE125" s="262"/>
      <c r="BF125" s="262"/>
      <c r="BG125" s="262"/>
      <c r="BH125" s="262"/>
      <c r="BI125" s="262"/>
      <c r="BJ125" s="262"/>
      <c r="BK125" s="262"/>
      <c r="BL125" s="262"/>
      <c r="BM125" s="262"/>
      <c r="BN125" s="263"/>
      <c r="BO125" s="263"/>
      <c r="BP125" s="263"/>
      <c r="BQ125" s="264"/>
      <c r="BR125" s="265"/>
    </row>
    <row r="126" spans="1:71" ht="15.6" hidden="1" customHeight="1">
      <c r="C126" s="260"/>
      <c r="D126" s="506"/>
      <c r="E126" s="507"/>
      <c r="F126" s="507"/>
      <c r="G126" s="507"/>
      <c r="H126" s="507"/>
      <c r="I126" s="507"/>
      <c r="J126" s="507"/>
      <c r="K126" s="507"/>
      <c r="L126" s="507"/>
      <c r="M126" s="507"/>
      <c r="N126" s="507"/>
      <c r="O126" s="507"/>
      <c r="P126" s="507"/>
      <c r="Q126" s="508"/>
      <c r="R126" s="612"/>
      <c r="S126" s="613"/>
      <c r="T126" s="613"/>
      <c r="U126" s="613"/>
      <c r="V126" s="613"/>
      <c r="W126" s="613"/>
      <c r="X126" s="613"/>
      <c r="Y126" s="613"/>
      <c r="Z126" s="613"/>
      <c r="AA126" s="613"/>
      <c r="AB126" s="613"/>
      <c r="AC126" s="613"/>
      <c r="AD126" s="613"/>
      <c r="AE126" s="613"/>
      <c r="AF126" s="613"/>
      <c r="AG126" s="613"/>
      <c r="AH126" s="613"/>
      <c r="AI126" s="613"/>
      <c r="AJ126" s="613"/>
      <c r="AK126" s="613"/>
      <c r="AL126" s="613"/>
      <c r="AM126" s="613"/>
      <c r="AN126" s="613"/>
      <c r="AO126" s="613"/>
      <c r="AP126" s="613"/>
      <c r="AQ126" s="613"/>
      <c r="AR126" s="613"/>
      <c r="AS126" s="613"/>
      <c r="AT126" s="613"/>
      <c r="AU126" s="613"/>
      <c r="AV126" s="613"/>
      <c r="AW126" s="613"/>
      <c r="AX126" s="613"/>
      <c r="AY126" s="613"/>
      <c r="AZ126" s="613"/>
      <c r="BA126" s="613"/>
      <c r="BB126" s="614"/>
      <c r="BC126" s="261"/>
      <c r="BD126" s="262"/>
      <c r="BE126" s="262"/>
      <c r="BF126" s="262"/>
      <c r="BG126" s="262"/>
      <c r="BH126" s="262"/>
      <c r="BI126" s="262"/>
      <c r="BJ126" s="262"/>
      <c r="BK126" s="262"/>
      <c r="BL126" s="262"/>
      <c r="BM126" s="262"/>
      <c r="BN126" s="263"/>
      <c r="BO126" s="263"/>
      <c r="BP126" s="263"/>
      <c r="BQ126" s="264"/>
      <c r="BR126" s="265"/>
    </row>
    <row r="127" spans="1:71" ht="15.6" hidden="1" customHeight="1">
      <c r="C127" s="260"/>
      <c r="D127" s="266"/>
      <c r="E127" s="266"/>
      <c r="F127" s="266"/>
      <c r="G127" s="266"/>
      <c r="H127" s="266"/>
      <c r="I127" s="266"/>
      <c r="J127" s="266"/>
      <c r="K127" s="266"/>
      <c r="L127" s="266"/>
      <c r="M127" s="266"/>
      <c r="N127" s="266"/>
      <c r="O127" s="266"/>
      <c r="P127" s="266"/>
      <c r="Q127" s="266"/>
      <c r="R127" s="266"/>
      <c r="S127" s="266"/>
      <c r="T127" s="266"/>
      <c r="U127" s="266"/>
      <c r="V127" s="266"/>
      <c r="W127" s="266"/>
      <c r="X127" s="247"/>
      <c r="Y127" s="247"/>
      <c r="Z127" s="247"/>
      <c r="AA127" s="262"/>
      <c r="AB127" s="267"/>
      <c r="AC127" s="267"/>
      <c r="AD127" s="267"/>
      <c r="AE127" s="267"/>
      <c r="AF127" s="267"/>
      <c r="AG127" s="267"/>
      <c r="AH127" s="267"/>
      <c r="AI127" s="267"/>
      <c r="AJ127" s="267"/>
      <c r="AK127" s="267"/>
      <c r="AL127" s="267"/>
      <c r="AM127" s="267"/>
      <c r="AN127" s="264"/>
      <c r="AO127" s="267"/>
      <c r="AP127" s="268"/>
      <c r="AQ127" s="268"/>
      <c r="AR127" s="269"/>
      <c r="AS127" s="269"/>
      <c r="AT127" s="269"/>
      <c r="AU127" s="269"/>
      <c r="AV127" s="269"/>
      <c r="AW127" s="269"/>
      <c r="AX127" s="269"/>
      <c r="AY127" s="269"/>
      <c r="AZ127" s="269"/>
      <c r="BA127" s="269"/>
      <c r="BB127" s="269"/>
      <c r="BC127" s="261"/>
      <c r="BD127" s="262"/>
      <c r="BE127" s="262"/>
      <c r="BF127" s="262"/>
      <c r="BG127" s="262"/>
      <c r="BH127" s="262"/>
      <c r="BI127" s="262"/>
      <c r="BJ127" s="262"/>
      <c r="BK127" s="262"/>
      <c r="BL127" s="262"/>
      <c r="BM127" s="262"/>
      <c r="BN127" s="263"/>
      <c r="BO127" s="263"/>
      <c r="BP127" s="263"/>
      <c r="BQ127" s="264"/>
      <c r="BR127" s="265"/>
    </row>
    <row r="128" spans="1:71" ht="18.75" hidden="1">
      <c r="C128" s="260"/>
      <c r="D128" s="266"/>
      <c r="E128" s="266"/>
      <c r="F128" s="266"/>
      <c r="G128" s="266"/>
      <c r="H128" s="266"/>
      <c r="I128" s="266"/>
      <c r="J128" s="266"/>
      <c r="K128" s="266"/>
      <c r="L128" s="266"/>
      <c r="M128" s="266"/>
      <c r="N128" s="266"/>
      <c r="O128" s="266"/>
      <c r="P128" s="266"/>
      <c r="Q128" s="266"/>
      <c r="R128" s="266"/>
      <c r="S128" s="266"/>
      <c r="T128" s="266"/>
      <c r="U128" s="270" t="s">
        <v>37</v>
      </c>
      <c r="V128" s="272"/>
      <c r="W128" s="271"/>
      <c r="X128" s="273"/>
      <c r="Y128" s="273"/>
      <c r="Z128" s="274"/>
      <c r="AA128" s="274"/>
      <c r="AB128" s="274"/>
      <c r="AC128" s="274"/>
      <c r="AD128" s="274"/>
      <c r="AE128" s="274"/>
      <c r="AF128" s="274"/>
      <c r="AG128" s="274"/>
      <c r="AH128" s="274"/>
      <c r="AI128" s="274"/>
      <c r="AJ128" s="274"/>
      <c r="AK128" s="271"/>
      <c r="AL128" s="271"/>
      <c r="AM128" s="270" t="s">
        <v>41</v>
      </c>
      <c r="AN128" s="266"/>
      <c r="AO128" s="266"/>
      <c r="AP128" s="266"/>
      <c r="AQ128" s="266"/>
      <c r="AR128" s="266"/>
      <c r="AS128" s="263"/>
      <c r="AT128" s="271"/>
      <c r="AU128" s="271"/>
      <c r="AV128" s="271"/>
      <c r="AW128" s="271"/>
      <c r="AX128" s="271"/>
      <c r="AY128" s="271"/>
      <c r="AZ128" s="271"/>
      <c r="BA128" s="271"/>
      <c r="BB128" s="271"/>
      <c r="BC128" s="275"/>
      <c r="BD128" s="263"/>
      <c r="BE128" s="263"/>
      <c r="BF128" s="276" t="s">
        <v>22</v>
      </c>
      <c r="BG128" s="287"/>
      <c r="BH128" s="287"/>
      <c r="BI128" s="287"/>
      <c r="BJ128" s="287"/>
      <c r="BK128" s="287"/>
      <c r="BL128" s="287"/>
      <c r="BM128" s="263"/>
      <c r="BN128" s="263"/>
      <c r="BO128" s="263"/>
      <c r="BP128" s="263"/>
      <c r="BQ128" s="264"/>
      <c r="BR128" s="265"/>
    </row>
    <row r="129" spans="1:71" ht="19.350000000000001" hidden="1" customHeight="1">
      <c r="C129" s="260"/>
      <c r="D129" s="519" t="s">
        <v>23</v>
      </c>
      <c r="E129" s="519"/>
      <c r="F129" s="519"/>
      <c r="G129" s="519"/>
      <c r="H129" s="519"/>
      <c r="I129" s="519"/>
      <c r="J129" s="519"/>
      <c r="K129" s="519"/>
      <c r="L129" s="519"/>
      <c r="M129" s="519"/>
      <c r="N129" s="521" t="str">
        <f>IF([1]回答表!F18="水道事業",IF([1]回答表!X52="●","●",""),"")</f>
        <v/>
      </c>
      <c r="O129" s="522"/>
      <c r="P129" s="522"/>
      <c r="Q129" s="523"/>
      <c r="R129" s="266"/>
      <c r="S129" s="266"/>
      <c r="T129" s="266"/>
      <c r="U129" s="628" t="s">
        <v>6409</v>
      </c>
      <c r="V129" s="629"/>
      <c r="W129" s="629"/>
      <c r="X129" s="629"/>
      <c r="Y129" s="629"/>
      <c r="Z129" s="629"/>
      <c r="AA129" s="629"/>
      <c r="AB129" s="629"/>
      <c r="AC129" s="539" t="s">
        <v>6410</v>
      </c>
      <c r="AD129" s="540"/>
      <c r="AE129" s="540"/>
      <c r="AF129" s="540"/>
      <c r="AG129" s="540"/>
      <c r="AH129" s="540"/>
      <c r="AI129" s="540"/>
      <c r="AJ129" s="543"/>
      <c r="AK129" s="277"/>
      <c r="AL129" s="277"/>
      <c r="AM129" s="530" t="str">
        <f>IF([1]回答表!F18="水道事業",IF([1]回答表!X52="●",[1]回答表!B282,IF([1]回答表!AA52="●",[1]回答表!B352,"")),"")</f>
        <v/>
      </c>
      <c r="AN129" s="531"/>
      <c r="AO129" s="531"/>
      <c r="AP129" s="531"/>
      <c r="AQ129" s="531"/>
      <c r="AR129" s="531"/>
      <c r="AS129" s="531"/>
      <c r="AT129" s="531"/>
      <c r="AU129" s="531"/>
      <c r="AV129" s="531"/>
      <c r="AW129" s="531"/>
      <c r="AX129" s="531"/>
      <c r="AY129" s="531"/>
      <c r="AZ129" s="531"/>
      <c r="BA129" s="531"/>
      <c r="BB129" s="531"/>
      <c r="BC129" s="532"/>
      <c r="BD129" s="262"/>
      <c r="BE129" s="262"/>
      <c r="BF129" s="516" t="str">
        <f>IF([1]回答表!F18="水道事業",IF([1]回答表!X52="●",[1]回答表!B330,IF([1]回答表!AA52="●",[1]回答表!B399,"")),"")</f>
        <v/>
      </c>
      <c r="BG129" s="517"/>
      <c r="BH129" s="517"/>
      <c r="BI129" s="517"/>
      <c r="BJ129" s="516"/>
      <c r="BK129" s="517"/>
      <c r="BL129" s="517"/>
      <c r="BM129" s="517"/>
      <c r="BN129" s="516"/>
      <c r="BO129" s="517"/>
      <c r="BP129" s="517"/>
      <c r="BQ129" s="518"/>
      <c r="BR129" s="265"/>
    </row>
    <row r="130" spans="1:71" ht="19.350000000000001" hidden="1" customHeight="1">
      <c r="C130" s="260"/>
      <c r="D130" s="519"/>
      <c r="E130" s="519"/>
      <c r="F130" s="519"/>
      <c r="G130" s="519"/>
      <c r="H130" s="519"/>
      <c r="I130" s="519"/>
      <c r="J130" s="519"/>
      <c r="K130" s="519"/>
      <c r="L130" s="519"/>
      <c r="M130" s="519"/>
      <c r="N130" s="524"/>
      <c r="O130" s="525"/>
      <c r="P130" s="525"/>
      <c r="Q130" s="526"/>
      <c r="R130" s="266"/>
      <c r="S130" s="266"/>
      <c r="T130" s="266"/>
      <c r="U130" s="630"/>
      <c r="V130" s="631"/>
      <c r="W130" s="631"/>
      <c r="X130" s="631"/>
      <c r="Y130" s="631"/>
      <c r="Z130" s="631"/>
      <c r="AA130" s="631"/>
      <c r="AB130" s="631"/>
      <c r="AC130" s="541"/>
      <c r="AD130" s="542"/>
      <c r="AE130" s="542"/>
      <c r="AF130" s="542"/>
      <c r="AG130" s="542"/>
      <c r="AH130" s="542"/>
      <c r="AI130" s="542"/>
      <c r="AJ130" s="632"/>
      <c r="AK130" s="277"/>
      <c r="AL130" s="277"/>
      <c r="AM130" s="533"/>
      <c r="AN130" s="534"/>
      <c r="AO130" s="534"/>
      <c r="AP130" s="534"/>
      <c r="AQ130" s="534"/>
      <c r="AR130" s="534"/>
      <c r="AS130" s="534"/>
      <c r="AT130" s="534"/>
      <c r="AU130" s="534"/>
      <c r="AV130" s="534"/>
      <c r="AW130" s="534"/>
      <c r="AX130" s="534"/>
      <c r="AY130" s="534"/>
      <c r="AZ130" s="534"/>
      <c r="BA130" s="534"/>
      <c r="BB130" s="534"/>
      <c r="BC130" s="535"/>
      <c r="BD130" s="262"/>
      <c r="BE130" s="262"/>
      <c r="BF130" s="509"/>
      <c r="BG130" s="510"/>
      <c r="BH130" s="510"/>
      <c r="BI130" s="510"/>
      <c r="BJ130" s="509"/>
      <c r="BK130" s="510"/>
      <c r="BL130" s="510"/>
      <c r="BM130" s="510"/>
      <c r="BN130" s="509"/>
      <c r="BO130" s="510"/>
      <c r="BP130" s="510"/>
      <c r="BQ130" s="511"/>
      <c r="BR130" s="265"/>
    </row>
    <row r="131" spans="1:71" ht="15.6" hidden="1" customHeight="1">
      <c r="C131" s="260"/>
      <c r="D131" s="519"/>
      <c r="E131" s="519"/>
      <c r="F131" s="519"/>
      <c r="G131" s="519"/>
      <c r="H131" s="519"/>
      <c r="I131" s="519"/>
      <c r="J131" s="519"/>
      <c r="K131" s="519"/>
      <c r="L131" s="519"/>
      <c r="M131" s="519"/>
      <c r="N131" s="524"/>
      <c r="O131" s="525"/>
      <c r="P131" s="525"/>
      <c r="Q131" s="526"/>
      <c r="R131" s="266"/>
      <c r="S131" s="266"/>
      <c r="T131" s="266"/>
      <c r="U131" s="553" t="str">
        <f>IF([1]回答表!F18="水道事業",IF([1]回答表!X52="●",[1]回答表!J290,IF([1]回答表!AA52="●",[1]回答表!J360,"")),"")</f>
        <v/>
      </c>
      <c r="V131" s="554"/>
      <c r="W131" s="554"/>
      <c r="X131" s="554"/>
      <c r="Y131" s="554"/>
      <c r="Z131" s="554"/>
      <c r="AA131" s="554"/>
      <c r="AB131" s="555"/>
      <c r="AC131" s="553" t="str">
        <f>IF([1]回答表!F18="水道事業",IF([1]回答表!X52="●",[1]回答表!J292,IF([1]回答表!AA52="●",[1]回答表!J362,"")),"")</f>
        <v/>
      </c>
      <c r="AD131" s="554"/>
      <c r="AE131" s="554"/>
      <c r="AF131" s="554"/>
      <c r="AG131" s="554"/>
      <c r="AH131" s="554"/>
      <c r="AI131" s="554"/>
      <c r="AJ131" s="555"/>
      <c r="AK131" s="277"/>
      <c r="AL131" s="277"/>
      <c r="AM131" s="533"/>
      <c r="AN131" s="534"/>
      <c r="AO131" s="534"/>
      <c r="AP131" s="534"/>
      <c r="AQ131" s="534"/>
      <c r="AR131" s="534"/>
      <c r="AS131" s="534"/>
      <c r="AT131" s="534"/>
      <c r="AU131" s="534"/>
      <c r="AV131" s="534"/>
      <c r="AW131" s="534"/>
      <c r="AX131" s="534"/>
      <c r="AY131" s="534"/>
      <c r="AZ131" s="534"/>
      <c r="BA131" s="534"/>
      <c r="BB131" s="534"/>
      <c r="BC131" s="535"/>
      <c r="BD131" s="262"/>
      <c r="BE131" s="262"/>
      <c r="BF131" s="509"/>
      <c r="BG131" s="510"/>
      <c r="BH131" s="510"/>
      <c r="BI131" s="510"/>
      <c r="BJ131" s="509"/>
      <c r="BK131" s="510"/>
      <c r="BL131" s="510"/>
      <c r="BM131" s="510"/>
      <c r="BN131" s="509"/>
      <c r="BO131" s="510"/>
      <c r="BP131" s="510"/>
      <c r="BQ131" s="511"/>
      <c r="BR131" s="265"/>
    </row>
    <row r="132" spans="1:71" ht="15.6" hidden="1" customHeight="1">
      <c r="C132" s="260"/>
      <c r="D132" s="519"/>
      <c r="E132" s="519"/>
      <c r="F132" s="519"/>
      <c r="G132" s="519"/>
      <c r="H132" s="519"/>
      <c r="I132" s="519"/>
      <c r="J132" s="519"/>
      <c r="K132" s="519"/>
      <c r="L132" s="519"/>
      <c r="M132" s="519"/>
      <c r="N132" s="527"/>
      <c r="O132" s="528"/>
      <c r="P132" s="528"/>
      <c r="Q132" s="529"/>
      <c r="R132" s="266"/>
      <c r="S132" s="266"/>
      <c r="T132" s="266"/>
      <c r="U132" s="556"/>
      <c r="V132" s="557"/>
      <c r="W132" s="557"/>
      <c r="X132" s="557"/>
      <c r="Y132" s="557"/>
      <c r="Z132" s="557"/>
      <c r="AA132" s="557"/>
      <c r="AB132" s="558"/>
      <c r="AC132" s="556"/>
      <c r="AD132" s="557"/>
      <c r="AE132" s="557"/>
      <c r="AF132" s="557"/>
      <c r="AG132" s="557"/>
      <c r="AH132" s="557"/>
      <c r="AI132" s="557"/>
      <c r="AJ132" s="558"/>
      <c r="AK132" s="277"/>
      <c r="AL132" s="277"/>
      <c r="AM132" s="533"/>
      <c r="AN132" s="534"/>
      <c r="AO132" s="534"/>
      <c r="AP132" s="534"/>
      <c r="AQ132" s="534"/>
      <c r="AR132" s="534"/>
      <c r="AS132" s="534"/>
      <c r="AT132" s="534"/>
      <c r="AU132" s="534"/>
      <c r="AV132" s="534"/>
      <c r="AW132" s="534"/>
      <c r="AX132" s="534"/>
      <c r="AY132" s="534"/>
      <c r="AZ132" s="534"/>
      <c r="BA132" s="534"/>
      <c r="BB132" s="534"/>
      <c r="BC132" s="535"/>
      <c r="BD132" s="262"/>
      <c r="BE132" s="262"/>
      <c r="BF132" s="509" t="str">
        <f>IF([1]回答表!F18="水道事業",IF([1]回答表!X52="●",[1]回答表!E330,IF([1]回答表!AA52="●",[1]回答表!E399,"")),"")</f>
        <v/>
      </c>
      <c r="BG132" s="510"/>
      <c r="BH132" s="510"/>
      <c r="BI132" s="510"/>
      <c r="BJ132" s="509" t="str">
        <f>IF([1]回答表!F18="水道事業",IF([1]回答表!X52="●",[1]回答表!E331,IF([1]回答表!AA52="●",[1]回答表!E400,"")),"")</f>
        <v/>
      </c>
      <c r="BK132" s="510"/>
      <c r="BL132" s="510"/>
      <c r="BM132" s="510"/>
      <c r="BN132" s="509" t="str">
        <f>IF([1]回答表!F18="水道事業",IF([1]回答表!X52="●",[1]回答表!E332,IF([1]回答表!AA52="●",[1]回答表!E401,"")),"")</f>
        <v/>
      </c>
      <c r="BO132" s="510"/>
      <c r="BP132" s="510"/>
      <c r="BQ132" s="511"/>
      <c r="BR132" s="265"/>
    </row>
    <row r="133" spans="1:71" ht="15.6" hidden="1" customHeight="1">
      <c r="C133" s="260"/>
      <c r="D133" s="278"/>
      <c r="E133" s="278"/>
      <c r="F133" s="278"/>
      <c r="G133" s="278"/>
      <c r="H133" s="278"/>
      <c r="I133" s="278"/>
      <c r="J133" s="278"/>
      <c r="K133" s="278"/>
      <c r="L133" s="278"/>
      <c r="M133" s="278"/>
      <c r="N133" s="279"/>
      <c r="O133" s="279"/>
      <c r="P133" s="279"/>
      <c r="Q133" s="279"/>
      <c r="R133" s="280"/>
      <c r="S133" s="280"/>
      <c r="T133" s="280"/>
      <c r="U133" s="559"/>
      <c r="V133" s="560"/>
      <c r="W133" s="560"/>
      <c r="X133" s="560"/>
      <c r="Y133" s="560"/>
      <c r="Z133" s="560"/>
      <c r="AA133" s="560"/>
      <c r="AB133" s="561"/>
      <c r="AC133" s="559"/>
      <c r="AD133" s="560"/>
      <c r="AE133" s="560"/>
      <c r="AF133" s="560"/>
      <c r="AG133" s="560"/>
      <c r="AH133" s="560"/>
      <c r="AI133" s="560"/>
      <c r="AJ133" s="561"/>
      <c r="AK133" s="277"/>
      <c r="AL133" s="277"/>
      <c r="AM133" s="533"/>
      <c r="AN133" s="534"/>
      <c r="AO133" s="534"/>
      <c r="AP133" s="534"/>
      <c r="AQ133" s="534"/>
      <c r="AR133" s="534"/>
      <c r="AS133" s="534"/>
      <c r="AT133" s="534"/>
      <c r="AU133" s="534"/>
      <c r="AV133" s="534"/>
      <c r="AW133" s="534"/>
      <c r="AX133" s="534"/>
      <c r="AY133" s="534"/>
      <c r="AZ133" s="534"/>
      <c r="BA133" s="534"/>
      <c r="BB133" s="534"/>
      <c r="BC133" s="535"/>
      <c r="BD133" s="267"/>
      <c r="BE133" s="267"/>
      <c r="BF133" s="509"/>
      <c r="BG133" s="510"/>
      <c r="BH133" s="510"/>
      <c r="BI133" s="510"/>
      <c r="BJ133" s="509"/>
      <c r="BK133" s="510"/>
      <c r="BL133" s="510"/>
      <c r="BM133" s="510"/>
      <c r="BN133" s="509"/>
      <c r="BO133" s="510"/>
      <c r="BP133" s="510"/>
      <c r="BQ133" s="511"/>
      <c r="BR133" s="265"/>
    </row>
    <row r="134" spans="1:71" ht="19.350000000000001" hidden="1" customHeight="1">
      <c r="C134" s="260"/>
      <c r="D134" s="278"/>
      <c r="E134" s="278"/>
      <c r="F134" s="278"/>
      <c r="G134" s="278"/>
      <c r="H134" s="278"/>
      <c r="I134" s="278"/>
      <c r="J134" s="278"/>
      <c r="K134" s="278"/>
      <c r="L134" s="278"/>
      <c r="M134" s="278"/>
      <c r="N134" s="279"/>
      <c r="O134" s="279"/>
      <c r="P134" s="279"/>
      <c r="Q134" s="279"/>
      <c r="R134" s="280"/>
      <c r="S134" s="280"/>
      <c r="T134" s="280"/>
      <c r="U134" s="628" t="s">
        <v>35</v>
      </c>
      <c r="V134" s="629"/>
      <c r="W134" s="629"/>
      <c r="X134" s="629"/>
      <c r="Y134" s="629"/>
      <c r="Z134" s="629"/>
      <c r="AA134" s="629"/>
      <c r="AB134" s="629"/>
      <c r="AC134" s="628" t="s">
        <v>36</v>
      </c>
      <c r="AD134" s="629"/>
      <c r="AE134" s="629"/>
      <c r="AF134" s="629"/>
      <c r="AG134" s="629"/>
      <c r="AH134" s="629"/>
      <c r="AI134" s="629"/>
      <c r="AJ134" s="672"/>
      <c r="AK134" s="277"/>
      <c r="AL134" s="277"/>
      <c r="AM134" s="533"/>
      <c r="AN134" s="534"/>
      <c r="AO134" s="534"/>
      <c r="AP134" s="534"/>
      <c r="AQ134" s="534"/>
      <c r="AR134" s="534"/>
      <c r="AS134" s="534"/>
      <c r="AT134" s="534"/>
      <c r="AU134" s="534"/>
      <c r="AV134" s="534"/>
      <c r="AW134" s="534"/>
      <c r="AX134" s="534"/>
      <c r="AY134" s="534"/>
      <c r="AZ134" s="534"/>
      <c r="BA134" s="534"/>
      <c r="BB134" s="534"/>
      <c r="BC134" s="535"/>
      <c r="BD134" s="262"/>
      <c r="BE134" s="262"/>
      <c r="BF134" s="509"/>
      <c r="BG134" s="510"/>
      <c r="BH134" s="510"/>
      <c r="BI134" s="510"/>
      <c r="BJ134" s="509"/>
      <c r="BK134" s="510"/>
      <c r="BL134" s="510"/>
      <c r="BM134" s="510"/>
      <c r="BN134" s="509"/>
      <c r="BO134" s="510"/>
      <c r="BP134" s="510"/>
      <c r="BQ134" s="511"/>
      <c r="BR134" s="265"/>
    </row>
    <row r="135" spans="1:71" ht="19.350000000000001" hidden="1" customHeight="1">
      <c r="C135" s="260"/>
      <c r="D135" s="562" t="s">
        <v>9</v>
      </c>
      <c r="E135" s="519"/>
      <c r="F135" s="519"/>
      <c r="G135" s="519"/>
      <c r="H135" s="519"/>
      <c r="I135" s="519"/>
      <c r="J135" s="519"/>
      <c r="K135" s="519"/>
      <c r="L135" s="519"/>
      <c r="M135" s="520"/>
      <c r="N135" s="521" t="str">
        <f>IF([1]回答表!F18="水道事業",IF([1]回答表!AA52="●","●",""),"")</f>
        <v/>
      </c>
      <c r="O135" s="522"/>
      <c r="P135" s="522"/>
      <c r="Q135" s="523"/>
      <c r="R135" s="266"/>
      <c r="S135" s="266"/>
      <c r="T135" s="266"/>
      <c r="U135" s="630"/>
      <c r="V135" s="631"/>
      <c r="W135" s="631"/>
      <c r="X135" s="631"/>
      <c r="Y135" s="631"/>
      <c r="Z135" s="631"/>
      <c r="AA135" s="631"/>
      <c r="AB135" s="631"/>
      <c r="AC135" s="630"/>
      <c r="AD135" s="631"/>
      <c r="AE135" s="631"/>
      <c r="AF135" s="631"/>
      <c r="AG135" s="631"/>
      <c r="AH135" s="631"/>
      <c r="AI135" s="631"/>
      <c r="AJ135" s="676"/>
      <c r="AK135" s="277"/>
      <c r="AL135" s="277"/>
      <c r="AM135" s="533"/>
      <c r="AN135" s="534"/>
      <c r="AO135" s="534"/>
      <c r="AP135" s="534"/>
      <c r="AQ135" s="534"/>
      <c r="AR135" s="534"/>
      <c r="AS135" s="534"/>
      <c r="AT135" s="534"/>
      <c r="AU135" s="534"/>
      <c r="AV135" s="534"/>
      <c r="AW135" s="534"/>
      <c r="AX135" s="534"/>
      <c r="AY135" s="534"/>
      <c r="AZ135" s="534"/>
      <c r="BA135" s="534"/>
      <c r="BB135" s="534"/>
      <c r="BC135" s="535"/>
      <c r="BD135" s="281"/>
      <c r="BE135" s="281"/>
      <c r="BF135" s="509"/>
      <c r="BG135" s="510"/>
      <c r="BH135" s="510"/>
      <c r="BI135" s="510"/>
      <c r="BJ135" s="509"/>
      <c r="BK135" s="510"/>
      <c r="BL135" s="510"/>
      <c r="BM135" s="510"/>
      <c r="BN135" s="509"/>
      <c r="BO135" s="510"/>
      <c r="BP135" s="510"/>
      <c r="BQ135" s="511"/>
      <c r="BR135" s="265"/>
    </row>
    <row r="136" spans="1:71" ht="15.6" hidden="1" customHeight="1">
      <c r="C136" s="260"/>
      <c r="D136" s="519"/>
      <c r="E136" s="519"/>
      <c r="F136" s="519"/>
      <c r="G136" s="519"/>
      <c r="H136" s="519"/>
      <c r="I136" s="519"/>
      <c r="J136" s="519"/>
      <c r="K136" s="519"/>
      <c r="L136" s="519"/>
      <c r="M136" s="520"/>
      <c r="N136" s="524"/>
      <c r="O136" s="525"/>
      <c r="P136" s="525"/>
      <c r="Q136" s="526"/>
      <c r="R136" s="266"/>
      <c r="S136" s="266"/>
      <c r="T136" s="266"/>
      <c r="U136" s="553" t="str">
        <f>IF([1]回答表!F18="水道事業",IF([1]回答表!X52="●",[1]回答表!J294,IF([1]回答表!AA52="●",[1]回答表!J364,"")),"")</f>
        <v/>
      </c>
      <c r="V136" s="554"/>
      <c r="W136" s="554"/>
      <c r="X136" s="554"/>
      <c r="Y136" s="554"/>
      <c r="Z136" s="554"/>
      <c r="AA136" s="554"/>
      <c r="AB136" s="555"/>
      <c r="AC136" s="553" t="str">
        <f>IF([1]回答表!F18="水道事業",IF([1]回答表!X52="●",[1]回答表!J296,IF([1]回答表!AA52="●",[1]回答表!J366,"")),"")</f>
        <v/>
      </c>
      <c r="AD136" s="554"/>
      <c r="AE136" s="554"/>
      <c r="AF136" s="554"/>
      <c r="AG136" s="554"/>
      <c r="AH136" s="554"/>
      <c r="AI136" s="554"/>
      <c r="AJ136" s="555"/>
      <c r="AK136" s="277"/>
      <c r="AL136" s="277"/>
      <c r="AM136" s="533"/>
      <c r="AN136" s="534"/>
      <c r="AO136" s="534"/>
      <c r="AP136" s="534"/>
      <c r="AQ136" s="534"/>
      <c r="AR136" s="534"/>
      <c r="AS136" s="534"/>
      <c r="AT136" s="534"/>
      <c r="AU136" s="534"/>
      <c r="AV136" s="534"/>
      <c r="AW136" s="534"/>
      <c r="AX136" s="534"/>
      <c r="AY136" s="534"/>
      <c r="AZ136" s="534"/>
      <c r="BA136" s="534"/>
      <c r="BB136" s="534"/>
      <c r="BC136" s="535"/>
      <c r="BD136" s="281"/>
      <c r="BE136" s="281"/>
      <c r="BF136" s="509" t="s">
        <v>1</v>
      </c>
      <c r="BG136" s="510"/>
      <c r="BH136" s="510"/>
      <c r="BI136" s="510"/>
      <c r="BJ136" s="509" t="s">
        <v>2</v>
      </c>
      <c r="BK136" s="510"/>
      <c r="BL136" s="510"/>
      <c r="BM136" s="510"/>
      <c r="BN136" s="509" t="s">
        <v>3</v>
      </c>
      <c r="BO136" s="510"/>
      <c r="BP136" s="510"/>
      <c r="BQ136" s="511"/>
      <c r="BR136" s="265"/>
    </row>
    <row r="137" spans="1:71" ht="15.6" hidden="1" customHeight="1">
      <c r="C137" s="260"/>
      <c r="D137" s="519"/>
      <c r="E137" s="519"/>
      <c r="F137" s="519"/>
      <c r="G137" s="519"/>
      <c r="H137" s="519"/>
      <c r="I137" s="519"/>
      <c r="J137" s="519"/>
      <c r="K137" s="519"/>
      <c r="L137" s="519"/>
      <c r="M137" s="520"/>
      <c r="N137" s="524"/>
      <c r="O137" s="525"/>
      <c r="P137" s="525"/>
      <c r="Q137" s="526"/>
      <c r="R137" s="266"/>
      <c r="S137" s="266"/>
      <c r="T137" s="266"/>
      <c r="U137" s="556"/>
      <c r="V137" s="557"/>
      <c r="W137" s="557"/>
      <c r="X137" s="557"/>
      <c r="Y137" s="557"/>
      <c r="Z137" s="557"/>
      <c r="AA137" s="557"/>
      <c r="AB137" s="558"/>
      <c r="AC137" s="556"/>
      <c r="AD137" s="557"/>
      <c r="AE137" s="557"/>
      <c r="AF137" s="557"/>
      <c r="AG137" s="557"/>
      <c r="AH137" s="557"/>
      <c r="AI137" s="557"/>
      <c r="AJ137" s="558"/>
      <c r="AK137" s="277"/>
      <c r="AL137" s="277"/>
      <c r="AM137" s="533"/>
      <c r="AN137" s="534"/>
      <c r="AO137" s="534"/>
      <c r="AP137" s="534"/>
      <c r="AQ137" s="534"/>
      <c r="AR137" s="534"/>
      <c r="AS137" s="534"/>
      <c r="AT137" s="534"/>
      <c r="AU137" s="534"/>
      <c r="AV137" s="534"/>
      <c r="AW137" s="534"/>
      <c r="AX137" s="534"/>
      <c r="AY137" s="534"/>
      <c r="AZ137" s="534"/>
      <c r="BA137" s="534"/>
      <c r="BB137" s="534"/>
      <c r="BC137" s="535"/>
      <c r="BD137" s="281"/>
      <c r="BE137" s="281"/>
      <c r="BF137" s="509"/>
      <c r="BG137" s="510"/>
      <c r="BH137" s="510"/>
      <c r="BI137" s="510"/>
      <c r="BJ137" s="509"/>
      <c r="BK137" s="510"/>
      <c r="BL137" s="510"/>
      <c r="BM137" s="510"/>
      <c r="BN137" s="509"/>
      <c r="BO137" s="510"/>
      <c r="BP137" s="510"/>
      <c r="BQ137" s="511"/>
      <c r="BR137" s="265"/>
    </row>
    <row r="138" spans="1:71" ht="15.6" hidden="1" customHeight="1">
      <c r="C138" s="260"/>
      <c r="D138" s="519"/>
      <c r="E138" s="519"/>
      <c r="F138" s="519"/>
      <c r="G138" s="519"/>
      <c r="H138" s="519"/>
      <c r="I138" s="519"/>
      <c r="J138" s="519"/>
      <c r="K138" s="519"/>
      <c r="L138" s="519"/>
      <c r="M138" s="520"/>
      <c r="N138" s="527"/>
      <c r="O138" s="528"/>
      <c r="P138" s="528"/>
      <c r="Q138" s="529"/>
      <c r="R138" s="266"/>
      <c r="S138" s="266"/>
      <c r="T138" s="266"/>
      <c r="U138" s="559"/>
      <c r="V138" s="560"/>
      <c r="W138" s="560"/>
      <c r="X138" s="560"/>
      <c r="Y138" s="560"/>
      <c r="Z138" s="560"/>
      <c r="AA138" s="560"/>
      <c r="AB138" s="561"/>
      <c r="AC138" s="559"/>
      <c r="AD138" s="560"/>
      <c r="AE138" s="560"/>
      <c r="AF138" s="560"/>
      <c r="AG138" s="560"/>
      <c r="AH138" s="560"/>
      <c r="AI138" s="560"/>
      <c r="AJ138" s="561"/>
      <c r="AK138" s="277"/>
      <c r="AL138" s="277"/>
      <c r="AM138" s="536"/>
      <c r="AN138" s="537"/>
      <c r="AO138" s="537"/>
      <c r="AP138" s="537"/>
      <c r="AQ138" s="537"/>
      <c r="AR138" s="537"/>
      <c r="AS138" s="537"/>
      <c r="AT138" s="537"/>
      <c r="AU138" s="537"/>
      <c r="AV138" s="537"/>
      <c r="AW138" s="537"/>
      <c r="AX138" s="537"/>
      <c r="AY138" s="537"/>
      <c r="AZ138" s="537"/>
      <c r="BA138" s="537"/>
      <c r="BB138" s="537"/>
      <c r="BC138" s="538"/>
      <c r="BD138" s="281"/>
      <c r="BE138" s="281"/>
      <c r="BF138" s="512"/>
      <c r="BG138" s="513"/>
      <c r="BH138" s="513"/>
      <c r="BI138" s="513"/>
      <c r="BJ138" s="512"/>
      <c r="BK138" s="513"/>
      <c r="BL138" s="513"/>
      <c r="BM138" s="513"/>
      <c r="BN138" s="512"/>
      <c r="BO138" s="513"/>
      <c r="BP138" s="513"/>
      <c r="BQ138" s="514"/>
      <c r="BR138" s="265"/>
    </row>
    <row r="139" spans="1:71" ht="15.6" hidden="1" customHeight="1">
      <c r="A139" s="22"/>
      <c r="B139" s="22"/>
      <c r="C139" s="260"/>
      <c r="D139" s="278"/>
      <c r="E139" s="278"/>
      <c r="F139" s="278"/>
      <c r="G139" s="278"/>
      <c r="H139" s="278"/>
      <c r="I139" s="278"/>
      <c r="J139" s="278"/>
      <c r="K139" s="278"/>
      <c r="L139" s="278"/>
      <c r="M139" s="278"/>
      <c r="N139" s="278"/>
      <c r="O139" s="278"/>
      <c r="P139" s="278"/>
      <c r="Q139" s="278"/>
      <c r="R139" s="266"/>
      <c r="S139" s="266"/>
      <c r="T139" s="266"/>
      <c r="U139" s="266"/>
      <c r="V139" s="266"/>
      <c r="W139" s="266"/>
      <c r="X139" s="266"/>
      <c r="Y139" s="266"/>
      <c r="Z139" s="266"/>
      <c r="AA139" s="266"/>
      <c r="AB139" s="266"/>
      <c r="AC139" s="266"/>
      <c r="AD139" s="266"/>
      <c r="AE139" s="266"/>
      <c r="AF139" s="266"/>
      <c r="AG139" s="266"/>
      <c r="AH139" s="266"/>
      <c r="AI139" s="266"/>
      <c r="AJ139" s="266"/>
      <c r="AK139" s="277"/>
      <c r="AL139" s="277"/>
      <c r="AM139" s="288"/>
      <c r="AN139" s="288"/>
      <c r="AO139" s="288"/>
      <c r="AP139" s="288"/>
      <c r="AQ139" s="288"/>
      <c r="AR139" s="288"/>
      <c r="AS139" s="288"/>
      <c r="AT139" s="288"/>
      <c r="AU139" s="288"/>
      <c r="AV139" s="288"/>
      <c r="AW139" s="288"/>
      <c r="AX139" s="288"/>
      <c r="AY139" s="288"/>
      <c r="AZ139" s="288"/>
      <c r="BA139" s="288"/>
      <c r="BB139" s="288"/>
      <c r="BC139" s="267"/>
      <c r="BD139" s="281"/>
      <c r="BE139" s="281"/>
      <c r="BF139" s="247"/>
      <c r="BG139" s="247"/>
      <c r="BH139" s="247"/>
      <c r="BI139" s="247"/>
      <c r="BJ139" s="247"/>
      <c r="BK139" s="247"/>
      <c r="BL139" s="247"/>
      <c r="BM139" s="247"/>
      <c r="BN139" s="247"/>
      <c r="BO139" s="247"/>
      <c r="BP139" s="247"/>
      <c r="BQ139" s="247"/>
      <c r="BR139" s="265"/>
      <c r="BS139" s="22"/>
    </row>
    <row r="140" spans="1:71" ht="15.6" hidden="1" customHeight="1">
      <c r="A140" s="22"/>
      <c r="B140" s="22"/>
      <c r="C140" s="260"/>
      <c r="D140" s="278"/>
      <c r="E140" s="278"/>
      <c r="F140" s="278"/>
      <c r="G140" s="278"/>
      <c r="H140" s="278"/>
      <c r="I140" s="278"/>
      <c r="J140" s="278"/>
      <c r="K140" s="278"/>
      <c r="L140" s="278"/>
      <c r="M140" s="278"/>
      <c r="N140" s="278"/>
      <c r="O140" s="278"/>
      <c r="P140" s="278"/>
      <c r="Q140" s="278"/>
      <c r="R140" s="266"/>
      <c r="S140" s="266"/>
      <c r="T140" s="266"/>
      <c r="U140" s="270" t="s">
        <v>6496</v>
      </c>
      <c r="V140" s="266"/>
      <c r="W140" s="266"/>
      <c r="X140" s="266"/>
      <c r="Y140" s="266"/>
      <c r="Z140" s="266"/>
      <c r="AA140" s="266"/>
      <c r="AB140" s="266"/>
      <c r="AC140" s="266"/>
      <c r="AD140" s="266"/>
      <c r="AE140" s="266"/>
      <c r="AF140" s="266"/>
      <c r="AG140" s="266"/>
      <c r="AH140" s="266"/>
      <c r="AI140" s="266"/>
      <c r="AJ140" s="266"/>
      <c r="AK140" s="277"/>
      <c r="AL140" s="277"/>
      <c r="AM140" s="270" t="s">
        <v>6498</v>
      </c>
      <c r="AN140" s="263"/>
      <c r="AO140" s="263"/>
      <c r="AP140" s="263"/>
      <c r="AQ140" s="263"/>
      <c r="AR140" s="263"/>
      <c r="AS140" s="263"/>
      <c r="AT140" s="263"/>
      <c r="AU140" s="263"/>
      <c r="AV140" s="263"/>
      <c r="AW140" s="263"/>
      <c r="AX140" s="262"/>
      <c r="AY140" s="262"/>
      <c r="AZ140" s="262"/>
      <c r="BA140" s="262"/>
      <c r="BB140" s="262"/>
      <c r="BC140" s="262"/>
      <c r="BD140" s="262"/>
      <c r="BE140" s="262"/>
      <c r="BF140" s="262"/>
      <c r="BG140" s="262"/>
      <c r="BH140" s="262"/>
      <c r="BI140" s="262"/>
      <c r="BJ140" s="262"/>
      <c r="BK140" s="262"/>
      <c r="BL140" s="262"/>
      <c r="BM140" s="262"/>
      <c r="BN140" s="262"/>
      <c r="BO140" s="262"/>
      <c r="BP140" s="262"/>
      <c r="BQ140" s="247"/>
      <c r="BR140" s="265"/>
      <c r="BS140" s="22"/>
    </row>
    <row r="141" spans="1:71" ht="15.6" hidden="1" customHeight="1">
      <c r="A141" s="22"/>
      <c r="B141" s="22"/>
      <c r="C141" s="260"/>
      <c r="D141" s="278"/>
      <c r="E141" s="278"/>
      <c r="F141" s="278"/>
      <c r="G141" s="278"/>
      <c r="H141" s="278"/>
      <c r="I141" s="278"/>
      <c r="J141" s="278"/>
      <c r="K141" s="278"/>
      <c r="L141" s="278"/>
      <c r="M141" s="278"/>
      <c r="N141" s="278"/>
      <c r="O141" s="278"/>
      <c r="P141" s="278"/>
      <c r="Q141" s="278"/>
      <c r="R141" s="266"/>
      <c r="S141" s="266"/>
      <c r="T141" s="266"/>
      <c r="U141" s="624" t="str">
        <f>IF([1]回答表!F18="水道事業",IF([1]回答表!X52="●",[1]回答表!E339,IF([1]回答表!AA52="●",[1]回答表!E408,"")),"")</f>
        <v/>
      </c>
      <c r="V141" s="625"/>
      <c r="W141" s="625"/>
      <c r="X141" s="625"/>
      <c r="Y141" s="625"/>
      <c r="Z141" s="625"/>
      <c r="AA141" s="625"/>
      <c r="AB141" s="625"/>
      <c r="AC141" s="625"/>
      <c r="AD141" s="625"/>
      <c r="AE141" s="602" t="s">
        <v>6497</v>
      </c>
      <c r="AF141" s="602"/>
      <c r="AG141" s="602"/>
      <c r="AH141" s="602"/>
      <c r="AI141" s="602"/>
      <c r="AJ141" s="603"/>
      <c r="AK141" s="277"/>
      <c r="AL141" s="277"/>
      <c r="AM141" s="530" t="str">
        <f>IF([1]回答表!F18="水道事業",IF([1]回答表!X52="●",[1]回答表!B341,IF([1]回答表!AA52="●",[1]回答表!B410,"")),"")</f>
        <v/>
      </c>
      <c r="AN141" s="531"/>
      <c r="AO141" s="531"/>
      <c r="AP141" s="531"/>
      <c r="AQ141" s="531"/>
      <c r="AR141" s="531"/>
      <c r="AS141" s="531"/>
      <c r="AT141" s="531"/>
      <c r="AU141" s="531"/>
      <c r="AV141" s="531"/>
      <c r="AW141" s="531"/>
      <c r="AX141" s="531"/>
      <c r="AY141" s="531"/>
      <c r="AZ141" s="531"/>
      <c r="BA141" s="531"/>
      <c r="BB141" s="531"/>
      <c r="BC141" s="531"/>
      <c r="BD141" s="531"/>
      <c r="BE141" s="531"/>
      <c r="BF141" s="531"/>
      <c r="BG141" s="531"/>
      <c r="BH141" s="531"/>
      <c r="BI141" s="531"/>
      <c r="BJ141" s="531"/>
      <c r="BK141" s="531"/>
      <c r="BL141" s="531"/>
      <c r="BM141" s="531"/>
      <c r="BN141" s="531"/>
      <c r="BO141" s="531"/>
      <c r="BP141" s="531"/>
      <c r="BQ141" s="532"/>
      <c r="BR141" s="265"/>
      <c r="BS141" s="22"/>
    </row>
    <row r="142" spans="1:71" ht="15.6" hidden="1" customHeight="1">
      <c r="A142" s="22"/>
      <c r="B142" s="22"/>
      <c r="C142" s="260"/>
      <c r="D142" s="278"/>
      <c r="E142" s="278"/>
      <c r="F142" s="278"/>
      <c r="G142" s="278"/>
      <c r="H142" s="278"/>
      <c r="I142" s="278"/>
      <c r="J142" s="278"/>
      <c r="K142" s="278"/>
      <c r="L142" s="278"/>
      <c r="M142" s="278"/>
      <c r="N142" s="278"/>
      <c r="O142" s="278"/>
      <c r="P142" s="278"/>
      <c r="Q142" s="278"/>
      <c r="R142" s="266"/>
      <c r="S142" s="266"/>
      <c r="T142" s="266"/>
      <c r="U142" s="626"/>
      <c r="V142" s="627"/>
      <c r="W142" s="627"/>
      <c r="X142" s="627"/>
      <c r="Y142" s="627"/>
      <c r="Z142" s="627"/>
      <c r="AA142" s="627"/>
      <c r="AB142" s="627"/>
      <c r="AC142" s="627"/>
      <c r="AD142" s="627"/>
      <c r="AE142" s="604"/>
      <c r="AF142" s="604"/>
      <c r="AG142" s="604"/>
      <c r="AH142" s="604"/>
      <c r="AI142" s="604"/>
      <c r="AJ142" s="605"/>
      <c r="AK142" s="277"/>
      <c r="AL142" s="277"/>
      <c r="AM142" s="533"/>
      <c r="AN142" s="534"/>
      <c r="AO142" s="534"/>
      <c r="AP142" s="534"/>
      <c r="AQ142" s="534"/>
      <c r="AR142" s="534"/>
      <c r="AS142" s="534"/>
      <c r="AT142" s="534"/>
      <c r="AU142" s="534"/>
      <c r="AV142" s="534"/>
      <c r="AW142" s="534"/>
      <c r="AX142" s="534"/>
      <c r="AY142" s="534"/>
      <c r="AZ142" s="534"/>
      <c r="BA142" s="534"/>
      <c r="BB142" s="534"/>
      <c r="BC142" s="534"/>
      <c r="BD142" s="534"/>
      <c r="BE142" s="534"/>
      <c r="BF142" s="534"/>
      <c r="BG142" s="534"/>
      <c r="BH142" s="534"/>
      <c r="BI142" s="534"/>
      <c r="BJ142" s="534"/>
      <c r="BK142" s="534"/>
      <c r="BL142" s="534"/>
      <c r="BM142" s="534"/>
      <c r="BN142" s="534"/>
      <c r="BO142" s="534"/>
      <c r="BP142" s="534"/>
      <c r="BQ142" s="535"/>
      <c r="BR142" s="265"/>
      <c r="BS142" s="22"/>
    </row>
    <row r="143" spans="1:71" ht="15.6" hidden="1" customHeight="1">
      <c r="A143" s="22"/>
      <c r="B143" s="22"/>
      <c r="C143" s="260"/>
      <c r="D143" s="278"/>
      <c r="E143" s="278"/>
      <c r="F143" s="278"/>
      <c r="G143" s="278"/>
      <c r="H143" s="278"/>
      <c r="I143" s="278"/>
      <c r="J143" s="278"/>
      <c r="K143" s="278"/>
      <c r="L143" s="278"/>
      <c r="M143" s="278"/>
      <c r="N143" s="278"/>
      <c r="O143" s="278"/>
      <c r="P143" s="278"/>
      <c r="Q143" s="278"/>
      <c r="R143" s="266"/>
      <c r="S143" s="266"/>
      <c r="T143" s="266"/>
      <c r="U143" s="266"/>
      <c r="V143" s="266"/>
      <c r="W143" s="266"/>
      <c r="X143" s="266"/>
      <c r="Y143" s="266"/>
      <c r="Z143" s="266"/>
      <c r="AA143" s="266"/>
      <c r="AB143" s="266"/>
      <c r="AC143" s="266"/>
      <c r="AD143" s="266"/>
      <c r="AE143" s="266"/>
      <c r="AF143" s="266"/>
      <c r="AG143" s="266"/>
      <c r="AH143" s="266"/>
      <c r="AI143" s="266"/>
      <c r="AJ143" s="266"/>
      <c r="AK143" s="277"/>
      <c r="AL143" s="277"/>
      <c r="AM143" s="533"/>
      <c r="AN143" s="534"/>
      <c r="AO143" s="534"/>
      <c r="AP143" s="534"/>
      <c r="AQ143" s="534"/>
      <c r="AR143" s="534"/>
      <c r="AS143" s="534"/>
      <c r="AT143" s="534"/>
      <c r="AU143" s="534"/>
      <c r="AV143" s="534"/>
      <c r="AW143" s="534"/>
      <c r="AX143" s="534"/>
      <c r="AY143" s="534"/>
      <c r="AZ143" s="534"/>
      <c r="BA143" s="534"/>
      <c r="BB143" s="534"/>
      <c r="BC143" s="534"/>
      <c r="BD143" s="534"/>
      <c r="BE143" s="534"/>
      <c r="BF143" s="534"/>
      <c r="BG143" s="534"/>
      <c r="BH143" s="534"/>
      <c r="BI143" s="534"/>
      <c r="BJ143" s="534"/>
      <c r="BK143" s="534"/>
      <c r="BL143" s="534"/>
      <c r="BM143" s="534"/>
      <c r="BN143" s="534"/>
      <c r="BO143" s="534"/>
      <c r="BP143" s="534"/>
      <c r="BQ143" s="535"/>
      <c r="BR143" s="265"/>
      <c r="BS143" s="22"/>
    </row>
    <row r="144" spans="1:71" ht="15.6" hidden="1" customHeight="1">
      <c r="A144" s="22"/>
      <c r="B144" s="22"/>
      <c r="C144" s="260"/>
      <c r="D144" s="278"/>
      <c r="E144" s="278"/>
      <c r="F144" s="278"/>
      <c r="G144" s="278"/>
      <c r="H144" s="278"/>
      <c r="I144" s="278"/>
      <c r="J144" s="278"/>
      <c r="K144" s="278"/>
      <c r="L144" s="278"/>
      <c r="M144" s="278"/>
      <c r="N144" s="278"/>
      <c r="O144" s="278"/>
      <c r="P144" s="278"/>
      <c r="Q144" s="278"/>
      <c r="R144" s="266"/>
      <c r="S144" s="266"/>
      <c r="T144" s="266"/>
      <c r="U144" s="266"/>
      <c r="V144" s="266"/>
      <c r="W144" s="266"/>
      <c r="X144" s="266"/>
      <c r="Y144" s="266"/>
      <c r="Z144" s="266"/>
      <c r="AA144" s="266"/>
      <c r="AB144" s="266"/>
      <c r="AC144" s="266"/>
      <c r="AD144" s="266"/>
      <c r="AE144" s="266"/>
      <c r="AF144" s="266"/>
      <c r="AG144" s="266"/>
      <c r="AH144" s="266"/>
      <c r="AI144" s="266"/>
      <c r="AJ144" s="266"/>
      <c r="AK144" s="277"/>
      <c r="AL144" s="277"/>
      <c r="AM144" s="533"/>
      <c r="AN144" s="534"/>
      <c r="AO144" s="534"/>
      <c r="AP144" s="534"/>
      <c r="AQ144" s="534"/>
      <c r="AR144" s="534"/>
      <c r="AS144" s="534"/>
      <c r="AT144" s="534"/>
      <c r="AU144" s="534"/>
      <c r="AV144" s="534"/>
      <c r="AW144" s="534"/>
      <c r="AX144" s="534"/>
      <c r="AY144" s="534"/>
      <c r="AZ144" s="534"/>
      <c r="BA144" s="534"/>
      <c r="BB144" s="534"/>
      <c r="BC144" s="534"/>
      <c r="BD144" s="534"/>
      <c r="BE144" s="534"/>
      <c r="BF144" s="534"/>
      <c r="BG144" s="534"/>
      <c r="BH144" s="534"/>
      <c r="BI144" s="534"/>
      <c r="BJ144" s="534"/>
      <c r="BK144" s="534"/>
      <c r="BL144" s="534"/>
      <c r="BM144" s="534"/>
      <c r="BN144" s="534"/>
      <c r="BO144" s="534"/>
      <c r="BP144" s="534"/>
      <c r="BQ144" s="535"/>
      <c r="BR144" s="265"/>
      <c r="BS144" s="22"/>
    </row>
    <row r="145" spans="1:71" ht="15.6" hidden="1" customHeight="1">
      <c r="A145" s="22"/>
      <c r="B145" s="22"/>
      <c r="C145" s="260"/>
      <c r="D145" s="278"/>
      <c r="E145" s="278"/>
      <c r="F145" s="278"/>
      <c r="G145" s="278"/>
      <c r="H145" s="278"/>
      <c r="I145" s="278"/>
      <c r="J145" s="278"/>
      <c r="K145" s="278"/>
      <c r="L145" s="278"/>
      <c r="M145" s="278"/>
      <c r="N145" s="278"/>
      <c r="O145" s="278"/>
      <c r="P145" s="278"/>
      <c r="Q145" s="278"/>
      <c r="R145" s="266"/>
      <c r="S145" s="266"/>
      <c r="T145" s="266"/>
      <c r="U145" s="266"/>
      <c r="V145" s="266"/>
      <c r="W145" s="266"/>
      <c r="X145" s="266"/>
      <c r="Y145" s="266"/>
      <c r="Z145" s="266"/>
      <c r="AA145" s="266"/>
      <c r="AB145" s="266"/>
      <c r="AC145" s="266"/>
      <c r="AD145" s="266"/>
      <c r="AE145" s="266"/>
      <c r="AF145" s="266"/>
      <c r="AG145" s="266"/>
      <c r="AH145" s="266"/>
      <c r="AI145" s="266"/>
      <c r="AJ145" s="266"/>
      <c r="AK145" s="277"/>
      <c r="AL145" s="277"/>
      <c r="AM145" s="536"/>
      <c r="AN145" s="537"/>
      <c r="AO145" s="537"/>
      <c r="AP145" s="537"/>
      <c r="AQ145" s="537"/>
      <c r="AR145" s="537"/>
      <c r="AS145" s="537"/>
      <c r="AT145" s="537"/>
      <c r="AU145" s="537"/>
      <c r="AV145" s="537"/>
      <c r="AW145" s="537"/>
      <c r="AX145" s="537"/>
      <c r="AY145" s="537"/>
      <c r="AZ145" s="537"/>
      <c r="BA145" s="537"/>
      <c r="BB145" s="537"/>
      <c r="BC145" s="537"/>
      <c r="BD145" s="537"/>
      <c r="BE145" s="537"/>
      <c r="BF145" s="537"/>
      <c r="BG145" s="537"/>
      <c r="BH145" s="537"/>
      <c r="BI145" s="537"/>
      <c r="BJ145" s="537"/>
      <c r="BK145" s="537"/>
      <c r="BL145" s="537"/>
      <c r="BM145" s="537"/>
      <c r="BN145" s="537"/>
      <c r="BO145" s="537"/>
      <c r="BP145" s="537"/>
      <c r="BQ145" s="538"/>
      <c r="BR145" s="265"/>
      <c r="BS145" s="22"/>
    </row>
    <row r="146" spans="1:71" ht="15.6" hidden="1" customHeight="1">
      <c r="C146" s="260"/>
      <c r="D146" s="278"/>
      <c r="E146" s="278"/>
      <c r="F146" s="278"/>
      <c r="G146" s="278"/>
      <c r="H146" s="278"/>
      <c r="I146" s="278"/>
      <c r="J146" s="278"/>
      <c r="K146" s="278"/>
      <c r="L146" s="278"/>
      <c r="M146" s="278"/>
      <c r="N146" s="248"/>
      <c r="O146" s="248"/>
      <c r="P146" s="248"/>
      <c r="Q146" s="248"/>
      <c r="R146" s="266"/>
      <c r="S146" s="266"/>
      <c r="T146" s="266"/>
      <c r="U146" s="266"/>
      <c r="V146" s="266"/>
      <c r="W146" s="266"/>
      <c r="X146" s="247"/>
      <c r="Y146" s="247"/>
      <c r="Z146" s="247"/>
      <c r="AA146" s="263"/>
      <c r="AB146" s="263"/>
      <c r="AC146" s="263"/>
      <c r="AD146" s="263"/>
      <c r="AE146" s="263"/>
      <c r="AF146" s="263"/>
      <c r="AG146" s="263"/>
      <c r="AH146" s="263"/>
      <c r="AI146" s="263"/>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65"/>
    </row>
    <row r="147" spans="1:71" ht="18.600000000000001" hidden="1" customHeight="1">
      <c r="C147" s="260"/>
      <c r="D147" s="278"/>
      <c r="E147" s="278"/>
      <c r="F147" s="278"/>
      <c r="G147" s="278"/>
      <c r="H147" s="278"/>
      <c r="I147" s="278"/>
      <c r="J147" s="278"/>
      <c r="K147" s="278"/>
      <c r="L147" s="278"/>
      <c r="M147" s="278"/>
      <c r="N147" s="248"/>
      <c r="O147" s="248"/>
      <c r="P147" s="248"/>
      <c r="Q147" s="248"/>
      <c r="R147" s="266"/>
      <c r="S147" s="266"/>
      <c r="T147" s="266"/>
      <c r="U147" s="270" t="s">
        <v>41</v>
      </c>
      <c r="V147" s="266"/>
      <c r="W147" s="266"/>
      <c r="X147" s="266"/>
      <c r="Y147" s="266"/>
      <c r="Z147" s="266"/>
      <c r="AA147" s="263"/>
      <c r="AB147" s="271"/>
      <c r="AC147" s="263"/>
      <c r="AD147" s="263"/>
      <c r="AE147" s="263"/>
      <c r="AF147" s="263"/>
      <c r="AG147" s="263"/>
      <c r="AH147" s="263"/>
      <c r="AI147" s="263"/>
      <c r="AJ147" s="263"/>
      <c r="AK147" s="263"/>
      <c r="AL147" s="263"/>
      <c r="AM147" s="270" t="s">
        <v>7</v>
      </c>
      <c r="AN147" s="263"/>
      <c r="AO147" s="263"/>
      <c r="AP147" s="263"/>
      <c r="AQ147" s="263"/>
      <c r="AR147" s="263"/>
      <c r="AS147" s="263"/>
      <c r="AT147" s="263"/>
      <c r="AU147" s="263"/>
      <c r="AV147" s="263"/>
      <c r="AW147" s="263"/>
      <c r="AX147" s="263"/>
      <c r="AY147" s="262"/>
      <c r="AZ147" s="262"/>
      <c r="BA147" s="262"/>
      <c r="BB147" s="262"/>
      <c r="BC147" s="262"/>
      <c r="BD147" s="262"/>
      <c r="BE147" s="262"/>
      <c r="BF147" s="262"/>
      <c r="BG147" s="262"/>
      <c r="BH147" s="262"/>
      <c r="BI147" s="262"/>
      <c r="BJ147" s="262"/>
      <c r="BK147" s="262"/>
      <c r="BL147" s="262"/>
      <c r="BM147" s="262"/>
      <c r="BN147" s="262"/>
      <c r="BO147" s="262"/>
      <c r="BP147" s="262"/>
      <c r="BQ147" s="247"/>
      <c r="BR147" s="265"/>
    </row>
    <row r="148" spans="1:71" ht="15.6" hidden="1" customHeight="1">
      <c r="C148" s="260"/>
      <c r="D148" s="519" t="s">
        <v>6</v>
      </c>
      <c r="E148" s="519"/>
      <c r="F148" s="519"/>
      <c r="G148" s="519"/>
      <c r="H148" s="519"/>
      <c r="I148" s="519"/>
      <c r="J148" s="519"/>
      <c r="K148" s="519"/>
      <c r="L148" s="519"/>
      <c r="M148" s="520"/>
      <c r="N148" s="521" t="str">
        <f>IF([1]回答表!F18="水道事業",IF([1]回答表!AD52="●","●",""),"")</f>
        <v/>
      </c>
      <c r="O148" s="522"/>
      <c r="P148" s="522"/>
      <c r="Q148" s="523"/>
      <c r="R148" s="266"/>
      <c r="S148" s="266"/>
      <c r="T148" s="266"/>
      <c r="U148" s="530" t="str">
        <f>IF([1]回答表!F18="水道事業",IF([1]回答表!AD52="●",[1]回答表!B421,""),"")</f>
        <v/>
      </c>
      <c r="V148" s="531"/>
      <c r="W148" s="531"/>
      <c r="X148" s="531"/>
      <c r="Y148" s="531"/>
      <c r="Z148" s="531"/>
      <c r="AA148" s="531"/>
      <c r="AB148" s="531"/>
      <c r="AC148" s="531"/>
      <c r="AD148" s="531"/>
      <c r="AE148" s="531"/>
      <c r="AF148" s="531"/>
      <c r="AG148" s="531"/>
      <c r="AH148" s="531"/>
      <c r="AI148" s="531"/>
      <c r="AJ148" s="532"/>
      <c r="AK148" s="283"/>
      <c r="AL148" s="283"/>
      <c r="AM148" s="530" t="str">
        <f>IF([1]回答表!F18="水道事業",IF([1]回答表!AD52="●",[1]回答表!B427,""),"")</f>
        <v/>
      </c>
      <c r="AN148" s="531"/>
      <c r="AO148" s="531"/>
      <c r="AP148" s="531"/>
      <c r="AQ148" s="531"/>
      <c r="AR148" s="531"/>
      <c r="AS148" s="531"/>
      <c r="AT148" s="531"/>
      <c r="AU148" s="531"/>
      <c r="AV148" s="531"/>
      <c r="AW148" s="531"/>
      <c r="AX148" s="531"/>
      <c r="AY148" s="531"/>
      <c r="AZ148" s="531"/>
      <c r="BA148" s="531"/>
      <c r="BB148" s="531"/>
      <c r="BC148" s="531"/>
      <c r="BD148" s="531"/>
      <c r="BE148" s="531"/>
      <c r="BF148" s="531"/>
      <c r="BG148" s="531"/>
      <c r="BH148" s="531"/>
      <c r="BI148" s="531"/>
      <c r="BJ148" s="531"/>
      <c r="BK148" s="531"/>
      <c r="BL148" s="531"/>
      <c r="BM148" s="531"/>
      <c r="BN148" s="531"/>
      <c r="BO148" s="531"/>
      <c r="BP148" s="531"/>
      <c r="BQ148" s="532"/>
      <c r="BR148" s="265"/>
    </row>
    <row r="149" spans="1:71" ht="15.6" hidden="1" customHeight="1">
      <c r="C149" s="260"/>
      <c r="D149" s="519"/>
      <c r="E149" s="519"/>
      <c r="F149" s="519"/>
      <c r="G149" s="519"/>
      <c r="H149" s="519"/>
      <c r="I149" s="519"/>
      <c r="J149" s="519"/>
      <c r="K149" s="519"/>
      <c r="L149" s="519"/>
      <c r="M149" s="520"/>
      <c r="N149" s="524"/>
      <c r="O149" s="525"/>
      <c r="P149" s="525"/>
      <c r="Q149" s="526"/>
      <c r="R149" s="266"/>
      <c r="S149" s="266"/>
      <c r="T149" s="266"/>
      <c r="U149" s="533"/>
      <c r="V149" s="534"/>
      <c r="W149" s="534"/>
      <c r="X149" s="534"/>
      <c r="Y149" s="534"/>
      <c r="Z149" s="534"/>
      <c r="AA149" s="534"/>
      <c r="AB149" s="534"/>
      <c r="AC149" s="534"/>
      <c r="AD149" s="534"/>
      <c r="AE149" s="534"/>
      <c r="AF149" s="534"/>
      <c r="AG149" s="534"/>
      <c r="AH149" s="534"/>
      <c r="AI149" s="534"/>
      <c r="AJ149" s="535"/>
      <c r="AK149" s="283"/>
      <c r="AL149" s="283"/>
      <c r="AM149" s="533"/>
      <c r="AN149" s="534"/>
      <c r="AO149" s="534"/>
      <c r="AP149" s="534"/>
      <c r="AQ149" s="534"/>
      <c r="AR149" s="534"/>
      <c r="AS149" s="534"/>
      <c r="AT149" s="534"/>
      <c r="AU149" s="534"/>
      <c r="AV149" s="534"/>
      <c r="AW149" s="534"/>
      <c r="AX149" s="534"/>
      <c r="AY149" s="534"/>
      <c r="AZ149" s="534"/>
      <c r="BA149" s="534"/>
      <c r="BB149" s="534"/>
      <c r="BC149" s="534"/>
      <c r="BD149" s="534"/>
      <c r="BE149" s="534"/>
      <c r="BF149" s="534"/>
      <c r="BG149" s="534"/>
      <c r="BH149" s="534"/>
      <c r="BI149" s="534"/>
      <c r="BJ149" s="534"/>
      <c r="BK149" s="534"/>
      <c r="BL149" s="534"/>
      <c r="BM149" s="534"/>
      <c r="BN149" s="534"/>
      <c r="BO149" s="534"/>
      <c r="BP149" s="534"/>
      <c r="BQ149" s="535"/>
      <c r="BR149" s="265"/>
    </row>
    <row r="150" spans="1:71" ht="15.6" hidden="1" customHeight="1">
      <c r="C150" s="260"/>
      <c r="D150" s="519"/>
      <c r="E150" s="519"/>
      <c r="F150" s="519"/>
      <c r="G150" s="519"/>
      <c r="H150" s="519"/>
      <c r="I150" s="519"/>
      <c r="J150" s="519"/>
      <c r="K150" s="519"/>
      <c r="L150" s="519"/>
      <c r="M150" s="520"/>
      <c r="N150" s="524"/>
      <c r="O150" s="525"/>
      <c r="P150" s="525"/>
      <c r="Q150" s="526"/>
      <c r="R150" s="266"/>
      <c r="S150" s="266"/>
      <c r="T150" s="266"/>
      <c r="U150" s="533"/>
      <c r="V150" s="534"/>
      <c r="W150" s="534"/>
      <c r="X150" s="534"/>
      <c r="Y150" s="534"/>
      <c r="Z150" s="534"/>
      <c r="AA150" s="534"/>
      <c r="AB150" s="534"/>
      <c r="AC150" s="534"/>
      <c r="AD150" s="534"/>
      <c r="AE150" s="534"/>
      <c r="AF150" s="534"/>
      <c r="AG150" s="534"/>
      <c r="AH150" s="534"/>
      <c r="AI150" s="534"/>
      <c r="AJ150" s="535"/>
      <c r="AK150" s="283"/>
      <c r="AL150" s="283"/>
      <c r="AM150" s="533"/>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5"/>
      <c r="BR150" s="265"/>
    </row>
    <row r="151" spans="1:71" ht="15.6" hidden="1" customHeight="1">
      <c r="C151" s="260"/>
      <c r="D151" s="519"/>
      <c r="E151" s="519"/>
      <c r="F151" s="519"/>
      <c r="G151" s="519"/>
      <c r="H151" s="519"/>
      <c r="I151" s="519"/>
      <c r="J151" s="519"/>
      <c r="K151" s="519"/>
      <c r="L151" s="519"/>
      <c r="M151" s="520"/>
      <c r="N151" s="527"/>
      <c r="O151" s="528"/>
      <c r="P151" s="528"/>
      <c r="Q151" s="529"/>
      <c r="R151" s="266"/>
      <c r="S151" s="266"/>
      <c r="T151" s="266"/>
      <c r="U151" s="536"/>
      <c r="V151" s="537"/>
      <c r="W151" s="537"/>
      <c r="X151" s="537"/>
      <c r="Y151" s="537"/>
      <c r="Z151" s="537"/>
      <c r="AA151" s="537"/>
      <c r="AB151" s="537"/>
      <c r="AC151" s="537"/>
      <c r="AD151" s="537"/>
      <c r="AE151" s="537"/>
      <c r="AF151" s="537"/>
      <c r="AG151" s="537"/>
      <c r="AH151" s="537"/>
      <c r="AI151" s="537"/>
      <c r="AJ151" s="538"/>
      <c r="AK151" s="283"/>
      <c r="AL151" s="283"/>
      <c r="AM151" s="536"/>
      <c r="AN151" s="537"/>
      <c r="AO151" s="537"/>
      <c r="AP151" s="537"/>
      <c r="AQ151" s="537"/>
      <c r="AR151" s="537"/>
      <c r="AS151" s="537"/>
      <c r="AT151" s="537"/>
      <c r="AU151" s="537"/>
      <c r="AV151" s="537"/>
      <c r="AW151" s="537"/>
      <c r="AX151" s="537"/>
      <c r="AY151" s="537"/>
      <c r="AZ151" s="537"/>
      <c r="BA151" s="537"/>
      <c r="BB151" s="537"/>
      <c r="BC151" s="537"/>
      <c r="BD151" s="537"/>
      <c r="BE151" s="537"/>
      <c r="BF151" s="537"/>
      <c r="BG151" s="537"/>
      <c r="BH151" s="537"/>
      <c r="BI151" s="537"/>
      <c r="BJ151" s="537"/>
      <c r="BK151" s="537"/>
      <c r="BL151" s="537"/>
      <c r="BM151" s="537"/>
      <c r="BN151" s="537"/>
      <c r="BO151" s="537"/>
      <c r="BP151" s="537"/>
      <c r="BQ151" s="538"/>
      <c r="BR151" s="265"/>
    </row>
    <row r="152" spans="1:71" ht="15.6" hidden="1" customHeight="1">
      <c r="C152" s="284"/>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6"/>
    </row>
    <row r="153" spans="1:71" ht="15.6" hidden="1"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row>
    <row r="154" spans="1:71" ht="15.6" hidden="1" customHeight="1">
      <c r="C154" s="254"/>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563"/>
      <c r="AS154" s="563"/>
      <c r="AT154" s="563"/>
      <c r="AU154" s="563"/>
      <c r="AV154" s="563"/>
      <c r="AW154" s="563"/>
      <c r="AX154" s="563"/>
      <c r="AY154" s="563"/>
      <c r="AZ154" s="563"/>
      <c r="BA154" s="563"/>
      <c r="BB154" s="563"/>
      <c r="BC154" s="256"/>
      <c r="BD154" s="257"/>
      <c r="BE154" s="257"/>
      <c r="BF154" s="257"/>
      <c r="BG154" s="257"/>
      <c r="BH154" s="257"/>
      <c r="BI154" s="257"/>
      <c r="BJ154" s="257"/>
      <c r="BK154" s="257"/>
      <c r="BL154" s="257"/>
      <c r="BM154" s="257"/>
      <c r="BN154" s="257"/>
      <c r="BO154" s="257"/>
      <c r="BP154" s="257"/>
      <c r="BQ154" s="257"/>
      <c r="BR154" s="258"/>
    </row>
    <row r="155" spans="1:71" ht="15.6" hidden="1" customHeight="1">
      <c r="C155" s="260"/>
      <c r="D155" s="266"/>
      <c r="E155" s="266"/>
      <c r="F155" s="266"/>
      <c r="G155" s="266"/>
      <c r="H155" s="266"/>
      <c r="I155" s="266"/>
      <c r="J155" s="266"/>
      <c r="K155" s="266"/>
      <c r="L155" s="266"/>
      <c r="M155" s="266"/>
      <c r="N155" s="266"/>
      <c r="O155" s="266"/>
      <c r="P155" s="266"/>
      <c r="Q155" s="266"/>
      <c r="R155" s="266"/>
      <c r="S155" s="266"/>
      <c r="T155" s="266"/>
      <c r="U155" s="266"/>
      <c r="V155" s="266"/>
      <c r="W155" s="266"/>
      <c r="X155" s="247"/>
      <c r="Y155" s="247"/>
      <c r="Z155" s="247"/>
      <c r="AA155" s="262"/>
      <c r="AB155" s="267"/>
      <c r="AC155" s="267"/>
      <c r="AD155" s="267"/>
      <c r="AE155" s="267"/>
      <c r="AF155" s="267"/>
      <c r="AG155" s="267"/>
      <c r="AH155" s="267"/>
      <c r="AI155" s="267"/>
      <c r="AJ155" s="267"/>
      <c r="AK155" s="267"/>
      <c r="AL155" s="267"/>
      <c r="AM155" s="267"/>
      <c r="AN155" s="264"/>
      <c r="AO155" s="267"/>
      <c r="AP155" s="268"/>
      <c r="AQ155" s="268"/>
      <c r="AR155" s="564"/>
      <c r="AS155" s="564"/>
      <c r="AT155" s="564"/>
      <c r="AU155" s="564"/>
      <c r="AV155" s="564"/>
      <c r="AW155" s="564"/>
      <c r="AX155" s="564"/>
      <c r="AY155" s="564"/>
      <c r="AZ155" s="564"/>
      <c r="BA155" s="564"/>
      <c r="BB155" s="564"/>
      <c r="BC155" s="261"/>
      <c r="BD155" s="262"/>
      <c r="BE155" s="262"/>
      <c r="BF155" s="262"/>
      <c r="BG155" s="262"/>
      <c r="BH155" s="262"/>
      <c r="BI155" s="262"/>
      <c r="BJ155" s="262"/>
      <c r="BK155" s="262"/>
      <c r="BL155" s="262"/>
      <c r="BM155" s="262"/>
      <c r="BN155" s="263"/>
      <c r="BO155" s="263"/>
      <c r="BP155" s="263"/>
      <c r="BQ155" s="264"/>
      <c r="BR155" s="265"/>
    </row>
    <row r="156" spans="1:71" ht="15.6" hidden="1" customHeight="1">
      <c r="C156" s="260"/>
      <c r="D156" s="503" t="s">
        <v>20</v>
      </c>
      <c r="E156" s="504"/>
      <c r="F156" s="504"/>
      <c r="G156" s="504"/>
      <c r="H156" s="504"/>
      <c r="I156" s="504"/>
      <c r="J156" s="504"/>
      <c r="K156" s="504"/>
      <c r="L156" s="504"/>
      <c r="M156" s="504"/>
      <c r="N156" s="504"/>
      <c r="O156" s="504"/>
      <c r="P156" s="504"/>
      <c r="Q156" s="505"/>
      <c r="R156" s="606" t="s">
        <v>6421</v>
      </c>
      <c r="S156" s="607"/>
      <c r="T156" s="607"/>
      <c r="U156" s="607"/>
      <c r="V156" s="607"/>
      <c r="W156" s="607"/>
      <c r="X156" s="607"/>
      <c r="Y156" s="607"/>
      <c r="Z156" s="607"/>
      <c r="AA156" s="607"/>
      <c r="AB156" s="607"/>
      <c r="AC156" s="607"/>
      <c r="AD156" s="607"/>
      <c r="AE156" s="607"/>
      <c r="AF156" s="607"/>
      <c r="AG156" s="607"/>
      <c r="AH156" s="607"/>
      <c r="AI156" s="607"/>
      <c r="AJ156" s="607"/>
      <c r="AK156" s="607"/>
      <c r="AL156" s="607"/>
      <c r="AM156" s="607"/>
      <c r="AN156" s="607"/>
      <c r="AO156" s="607"/>
      <c r="AP156" s="607"/>
      <c r="AQ156" s="607"/>
      <c r="AR156" s="607"/>
      <c r="AS156" s="607"/>
      <c r="AT156" s="607"/>
      <c r="AU156" s="607"/>
      <c r="AV156" s="607"/>
      <c r="AW156" s="607"/>
      <c r="AX156" s="607"/>
      <c r="AY156" s="607"/>
      <c r="AZ156" s="607"/>
      <c r="BA156" s="607"/>
      <c r="BB156" s="608"/>
      <c r="BC156" s="261"/>
      <c r="BD156" s="262"/>
      <c r="BE156" s="262"/>
      <c r="BF156" s="262"/>
      <c r="BG156" s="262"/>
      <c r="BH156" s="262"/>
      <c r="BI156" s="262"/>
      <c r="BJ156" s="262"/>
      <c r="BK156" s="262"/>
      <c r="BL156" s="262"/>
      <c r="BM156" s="262"/>
      <c r="BN156" s="263"/>
      <c r="BO156" s="263"/>
      <c r="BP156" s="263"/>
      <c r="BQ156" s="264"/>
      <c r="BR156" s="265"/>
    </row>
    <row r="157" spans="1:71" ht="15.6" hidden="1" customHeight="1">
      <c r="C157" s="260"/>
      <c r="D157" s="506"/>
      <c r="E157" s="507"/>
      <c r="F157" s="507"/>
      <c r="G157" s="507"/>
      <c r="H157" s="507"/>
      <c r="I157" s="507"/>
      <c r="J157" s="507"/>
      <c r="K157" s="507"/>
      <c r="L157" s="507"/>
      <c r="M157" s="507"/>
      <c r="N157" s="507"/>
      <c r="O157" s="507"/>
      <c r="P157" s="507"/>
      <c r="Q157" s="508"/>
      <c r="R157" s="612"/>
      <c r="S157" s="613"/>
      <c r="T157" s="613"/>
      <c r="U157" s="613"/>
      <c r="V157" s="613"/>
      <c r="W157" s="613"/>
      <c r="X157" s="613"/>
      <c r="Y157" s="613"/>
      <c r="Z157" s="613"/>
      <c r="AA157" s="613"/>
      <c r="AB157" s="613"/>
      <c r="AC157" s="613"/>
      <c r="AD157" s="613"/>
      <c r="AE157" s="613"/>
      <c r="AF157" s="613"/>
      <c r="AG157" s="613"/>
      <c r="AH157" s="613"/>
      <c r="AI157" s="613"/>
      <c r="AJ157" s="613"/>
      <c r="AK157" s="613"/>
      <c r="AL157" s="613"/>
      <c r="AM157" s="613"/>
      <c r="AN157" s="613"/>
      <c r="AO157" s="613"/>
      <c r="AP157" s="613"/>
      <c r="AQ157" s="613"/>
      <c r="AR157" s="613"/>
      <c r="AS157" s="613"/>
      <c r="AT157" s="613"/>
      <c r="AU157" s="613"/>
      <c r="AV157" s="613"/>
      <c r="AW157" s="613"/>
      <c r="AX157" s="613"/>
      <c r="AY157" s="613"/>
      <c r="AZ157" s="613"/>
      <c r="BA157" s="613"/>
      <c r="BB157" s="614"/>
      <c r="BC157" s="261"/>
      <c r="BD157" s="262"/>
      <c r="BE157" s="262"/>
      <c r="BF157" s="262"/>
      <c r="BG157" s="262"/>
      <c r="BH157" s="262"/>
      <c r="BI157" s="262"/>
      <c r="BJ157" s="262"/>
      <c r="BK157" s="262"/>
      <c r="BL157" s="262"/>
      <c r="BM157" s="262"/>
      <c r="BN157" s="263"/>
      <c r="BO157" s="263"/>
      <c r="BP157" s="263"/>
      <c r="BQ157" s="264"/>
      <c r="BR157" s="265"/>
    </row>
    <row r="158" spans="1:71" ht="15.6" hidden="1" customHeight="1">
      <c r="C158" s="260"/>
      <c r="D158" s="266"/>
      <c r="E158" s="266"/>
      <c r="F158" s="266"/>
      <c r="G158" s="266"/>
      <c r="H158" s="266"/>
      <c r="I158" s="266"/>
      <c r="J158" s="266"/>
      <c r="K158" s="266"/>
      <c r="L158" s="266"/>
      <c r="M158" s="266"/>
      <c r="N158" s="266"/>
      <c r="O158" s="266"/>
      <c r="P158" s="266"/>
      <c r="Q158" s="266"/>
      <c r="R158" s="266"/>
      <c r="S158" s="266"/>
      <c r="T158" s="266"/>
      <c r="U158" s="266"/>
      <c r="V158" s="266"/>
      <c r="W158" s="266"/>
      <c r="X158" s="247"/>
      <c r="Y158" s="247"/>
      <c r="Z158" s="247"/>
      <c r="AA158" s="262"/>
      <c r="AB158" s="267"/>
      <c r="AC158" s="267"/>
      <c r="AD158" s="267"/>
      <c r="AE158" s="267"/>
      <c r="AF158" s="267"/>
      <c r="AG158" s="267"/>
      <c r="AH158" s="267"/>
      <c r="AI158" s="267"/>
      <c r="AJ158" s="267"/>
      <c r="AK158" s="267"/>
      <c r="AL158" s="267"/>
      <c r="AM158" s="267"/>
      <c r="AN158" s="264"/>
      <c r="AO158" s="267"/>
      <c r="AP158" s="268"/>
      <c r="AQ158" s="268"/>
      <c r="AR158" s="269"/>
      <c r="AS158" s="269"/>
      <c r="AT158" s="269"/>
      <c r="AU158" s="269"/>
      <c r="AV158" s="269"/>
      <c r="AW158" s="269"/>
      <c r="AX158" s="269"/>
      <c r="AY158" s="269"/>
      <c r="AZ158" s="269"/>
      <c r="BA158" s="269"/>
      <c r="BB158" s="269"/>
      <c r="BC158" s="261"/>
      <c r="BD158" s="262"/>
      <c r="BE158" s="262"/>
      <c r="BF158" s="262"/>
      <c r="BG158" s="262"/>
      <c r="BH158" s="262"/>
      <c r="BI158" s="262"/>
      <c r="BJ158" s="262"/>
      <c r="BK158" s="262"/>
      <c r="BL158" s="262"/>
      <c r="BM158" s="262"/>
      <c r="BN158" s="263"/>
      <c r="BO158" s="263"/>
      <c r="BP158" s="263"/>
      <c r="BQ158" s="264"/>
      <c r="BR158" s="265"/>
    </row>
    <row r="159" spans="1:71" ht="18.75" hidden="1">
      <c r="C159" s="260"/>
      <c r="D159" s="266"/>
      <c r="E159" s="266"/>
      <c r="F159" s="266"/>
      <c r="G159" s="266"/>
      <c r="H159" s="266"/>
      <c r="I159" s="266"/>
      <c r="J159" s="266"/>
      <c r="K159" s="266"/>
      <c r="L159" s="266"/>
      <c r="M159" s="266"/>
      <c r="N159" s="266"/>
      <c r="O159" s="266"/>
      <c r="P159" s="266"/>
      <c r="Q159" s="266"/>
      <c r="R159" s="266"/>
      <c r="S159" s="266"/>
      <c r="T159" s="266"/>
      <c r="U159" s="270" t="s">
        <v>37</v>
      </c>
      <c r="V159" s="272"/>
      <c r="W159" s="271"/>
      <c r="X159" s="273"/>
      <c r="Y159" s="273"/>
      <c r="Z159" s="274"/>
      <c r="AA159" s="274"/>
      <c r="AB159" s="274"/>
      <c r="AC159" s="274"/>
      <c r="AD159" s="274"/>
      <c r="AE159" s="274"/>
      <c r="AF159" s="274"/>
      <c r="AG159" s="274"/>
      <c r="AH159" s="274"/>
      <c r="AI159" s="274"/>
      <c r="AJ159" s="274"/>
      <c r="AK159" s="271"/>
      <c r="AL159" s="271"/>
      <c r="AM159" s="270" t="s">
        <v>41</v>
      </c>
      <c r="AN159" s="266"/>
      <c r="AO159" s="266"/>
      <c r="AP159" s="266"/>
      <c r="AQ159" s="266"/>
      <c r="AR159" s="266"/>
      <c r="AS159" s="263"/>
      <c r="AT159" s="271"/>
      <c r="AU159" s="271"/>
      <c r="AV159" s="271"/>
      <c r="AW159" s="271"/>
      <c r="AX159" s="271"/>
      <c r="AY159" s="271"/>
      <c r="AZ159" s="271"/>
      <c r="BA159" s="271"/>
      <c r="BB159" s="271"/>
      <c r="BC159" s="275"/>
      <c r="BD159" s="263"/>
      <c r="BE159" s="263"/>
      <c r="BF159" s="276" t="s">
        <v>22</v>
      </c>
      <c r="BG159" s="287"/>
      <c r="BH159" s="287"/>
      <c r="BI159" s="287"/>
      <c r="BJ159" s="287"/>
      <c r="BK159" s="287"/>
      <c r="BL159" s="287"/>
      <c r="BM159" s="263"/>
      <c r="BN159" s="263"/>
      <c r="BO159" s="263"/>
      <c r="BP159" s="263"/>
      <c r="BQ159" s="264"/>
      <c r="BR159" s="265"/>
    </row>
    <row r="160" spans="1:71" ht="19.350000000000001" hidden="1" customHeight="1">
      <c r="C160" s="260"/>
      <c r="D160" s="247"/>
      <c r="E160" s="247"/>
      <c r="F160" s="247"/>
      <c r="G160" s="247"/>
      <c r="H160" s="247"/>
      <c r="I160" s="247"/>
      <c r="J160" s="247"/>
      <c r="K160" s="247"/>
      <c r="L160" s="247"/>
      <c r="M160" s="247"/>
      <c r="N160" s="247"/>
      <c r="O160" s="247"/>
      <c r="P160" s="247"/>
      <c r="Q160" s="247"/>
      <c r="R160" s="266"/>
      <c r="S160" s="266"/>
      <c r="T160" s="266"/>
      <c r="U160" s="628" t="s">
        <v>6449</v>
      </c>
      <c r="V160" s="629"/>
      <c r="W160" s="629"/>
      <c r="X160" s="629"/>
      <c r="Y160" s="629"/>
      <c r="Z160" s="629"/>
      <c r="AA160" s="629"/>
      <c r="AB160" s="629"/>
      <c r="AC160" s="629"/>
      <c r="AD160" s="629"/>
      <c r="AE160" s="629"/>
      <c r="AF160" s="629"/>
      <c r="AG160" s="629"/>
      <c r="AH160" s="629"/>
      <c r="AI160" s="629"/>
      <c r="AJ160" s="672"/>
      <c r="AK160" s="277"/>
      <c r="AL160" s="277"/>
      <c r="AM160" s="530" t="str">
        <f>IF([1]回答表!F18="簡易水道事業",IF([1]回答表!X52="●",[1]回答表!B282,IF([1]回答表!AA52="●",[1]回答表!B352,"")),"")</f>
        <v/>
      </c>
      <c r="AN160" s="531"/>
      <c r="AO160" s="531"/>
      <c r="AP160" s="531"/>
      <c r="AQ160" s="531"/>
      <c r="AR160" s="531"/>
      <c r="AS160" s="531"/>
      <c r="AT160" s="531"/>
      <c r="AU160" s="531"/>
      <c r="AV160" s="531"/>
      <c r="AW160" s="531"/>
      <c r="AX160" s="531"/>
      <c r="AY160" s="531"/>
      <c r="AZ160" s="531"/>
      <c r="BA160" s="531"/>
      <c r="BB160" s="532"/>
      <c r="BC160" s="267"/>
      <c r="BD160" s="262"/>
      <c r="BE160" s="262"/>
      <c r="BF160" s="516" t="str">
        <f>IF([1]回答表!F18="簡易水道事業",IF([1]回答表!X52="●",[1]回答表!B330,IF([1]回答表!AA52="●",[1]回答表!B399,"")),"")</f>
        <v/>
      </c>
      <c r="BG160" s="517"/>
      <c r="BH160" s="517"/>
      <c r="BI160" s="517"/>
      <c r="BJ160" s="516"/>
      <c r="BK160" s="517"/>
      <c r="BL160" s="517"/>
      <c r="BM160" s="517"/>
      <c r="BN160" s="516"/>
      <c r="BO160" s="517"/>
      <c r="BP160" s="517"/>
      <c r="BQ160" s="518"/>
      <c r="BR160" s="265"/>
    </row>
    <row r="161" spans="1:71" ht="19.350000000000001" hidden="1" customHeight="1">
      <c r="C161" s="260"/>
      <c r="D161" s="247"/>
      <c r="E161" s="247"/>
      <c r="F161" s="247"/>
      <c r="G161" s="247"/>
      <c r="H161" s="247"/>
      <c r="I161" s="247"/>
      <c r="J161" s="247"/>
      <c r="K161" s="247"/>
      <c r="L161" s="247"/>
      <c r="M161" s="247"/>
      <c r="N161" s="247"/>
      <c r="O161" s="247"/>
      <c r="P161" s="247"/>
      <c r="Q161" s="247"/>
      <c r="R161" s="266"/>
      <c r="S161" s="266"/>
      <c r="T161" s="266"/>
      <c r="U161" s="673"/>
      <c r="V161" s="674"/>
      <c r="W161" s="674"/>
      <c r="X161" s="674"/>
      <c r="Y161" s="674"/>
      <c r="Z161" s="674"/>
      <c r="AA161" s="674"/>
      <c r="AB161" s="674"/>
      <c r="AC161" s="674"/>
      <c r="AD161" s="674"/>
      <c r="AE161" s="674"/>
      <c r="AF161" s="674"/>
      <c r="AG161" s="674"/>
      <c r="AH161" s="674"/>
      <c r="AI161" s="674"/>
      <c r="AJ161" s="675"/>
      <c r="AK161" s="277"/>
      <c r="AL161" s="277"/>
      <c r="AM161" s="533"/>
      <c r="AN161" s="534"/>
      <c r="AO161" s="534"/>
      <c r="AP161" s="534"/>
      <c r="AQ161" s="534"/>
      <c r="AR161" s="534"/>
      <c r="AS161" s="534"/>
      <c r="AT161" s="534"/>
      <c r="AU161" s="534"/>
      <c r="AV161" s="534"/>
      <c r="AW161" s="534"/>
      <c r="AX161" s="534"/>
      <c r="AY161" s="534"/>
      <c r="AZ161" s="534"/>
      <c r="BA161" s="534"/>
      <c r="BB161" s="535"/>
      <c r="BC161" s="267"/>
      <c r="BD161" s="262"/>
      <c r="BE161" s="262"/>
      <c r="BF161" s="509"/>
      <c r="BG161" s="510"/>
      <c r="BH161" s="510"/>
      <c r="BI161" s="510"/>
      <c r="BJ161" s="509"/>
      <c r="BK161" s="510"/>
      <c r="BL161" s="510"/>
      <c r="BM161" s="510"/>
      <c r="BN161" s="509"/>
      <c r="BO161" s="510"/>
      <c r="BP161" s="510"/>
      <c r="BQ161" s="511"/>
      <c r="BR161" s="265"/>
    </row>
    <row r="162" spans="1:71" ht="15.6" hidden="1" customHeight="1">
      <c r="C162" s="260"/>
      <c r="D162" s="606" t="s">
        <v>23</v>
      </c>
      <c r="E162" s="607"/>
      <c r="F162" s="607"/>
      <c r="G162" s="607"/>
      <c r="H162" s="607"/>
      <c r="I162" s="607"/>
      <c r="J162" s="607"/>
      <c r="K162" s="607"/>
      <c r="L162" s="607"/>
      <c r="M162" s="608"/>
      <c r="N162" s="521" t="str">
        <f>IF([1]回答表!F18="簡易水道事業",IF([1]回答表!X52="●","●",""),"")</f>
        <v/>
      </c>
      <c r="O162" s="522"/>
      <c r="P162" s="522"/>
      <c r="Q162" s="523"/>
      <c r="R162" s="266"/>
      <c r="S162" s="266"/>
      <c r="T162" s="266"/>
      <c r="U162" s="553" t="str">
        <f>IF([1]回答表!F18="簡易水道事業",IF([1]回答表!X52="●",[1]回答表!S301,IF([1]回答表!AA52="●",[1]回答表!S371,"")),"")</f>
        <v/>
      </c>
      <c r="V162" s="554"/>
      <c r="W162" s="554"/>
      <c r="X162" s="554"/>
      <c r="Y162" s="554"/>
      <c r="Z162" s="554"/>
      <c r="AA162" s="554"/>
      <c r="AB162" s="554"/>
      <c r="AC162" s="554"/>
      <c r="AD162" s="554"/>
      <c r="AE162" s="554"/>
      <c r="AF162" s="554"/>
      <c r="AG162" s="554"/>
      <c r="AH162" s="554"/>
      <c r="AI162" s="554"/>
      <c r="AJ162" s="555"/>
      <c r="AK162" s="277"/>
      <c r="AL162" s="277"/>
      <c r="AM162" s="533"/>
      <c r="AN162" s="534"/>
      <c r="AO162" s="534"/>
      <c r="AP162" s="534"/>
      <c r="AQ162" s="534"/>
      <c r="AR162" s="534"/>
      <c r="AS162" s="534"/>
      <c r="AT162" s="534"/>
      <c r="AU162" s="534"/>
      <c r="AV162" s="534"/>
      <c r="AW162" s="534"/>
      <c r="AX162" s="534"/>
      <c r="AY162" s="534"/>
      <c r="AZ162" s="534"/>
      <c r="BA162" s="534"/>
      <c r="BB162" s="535"/>
      <c r="BC162" s="267"/>
      <c r="BD162" s="262"/>
      <c r="BE162" s="262"/>
      <c r="BF162" s="509"/>
      <c r="BG162" s="510"/>
      <c r="BH162" s="510"/>
      <c r="BI162" s="510"/>
      <c r="BJ162" s="509"/>
      <c r="BK162" s="510"/>
      <c r="BL162" s="510"/>
      <c r="BM162" s="510"/>
      <c r="BN162" s="509"/>
      <c r="BO162" s="510"/>
      <c r="BP162" s="510"/>
      <c r="BQ162" s="511"/>
      <c r="BR162" s="265"/>
    </row>
    <row r="163" spans="1:71" ht="15.6" hidden="1" customHeight="1">
      <c r="C163" s="260"/>
      <c r="D163" s="609"/>
      <c r="E163" s="610"/>
      <c r="F163" s="610"/>
      <c r="G163" s="610"/>
      <c r="H163" s="610"/>
      <c r="I163" s="610"/>
      <c r="J163" s="610"/>
      <c r="K163" s="610"/>
      <c r="L163" s="610"/>
      <c r="M163" s="611"/>
      <c r="N163" s="524"/>
      <c r="O163" s="525"/>
      <c r="P163" s="525"/>
      <c r="Q163" s="526"/>
      <c r="R163" s="266"/>
      <c r="S163" s="266"/>
      <c r="T163" s="266"/>
      <c r="U163" s="556"/>
      <c r="V163" s="557"/>
      <c r="W163" s="557"/>
      <c r="X163" s="557"/>
      <c r="Y163" s="557"/>
      <c r="Z163" s="557"/>
      <c r="AA163" s="557"/>
      <c r="AB163" s="557"/>
      <c r="AC163" s="557"/>
      <c r="AD163" s="557"/>
      <c r="AE163" s="557"/>
      <c r="AF163" s="557"/>
      <c r="AG163" s="557"/>
      <c r="AH163" s="557"/>
      <c r="AI163" s="557"/>
      <c r="AJ163" s="558"/>
      <c r="AK163" s="277"/>
      <c r="AL163" s="277"/>
      <c r="AM163" s="533"/>
      <c r="AN163" s="534"/>
      <c r="AO163" s="534"/>
      <c r="AP163" s="534"/>
      <c r="AQ163" s="534"/>
      <c r="AR163" s="534"/>
      <c r="AS163" s="534"/>
      <c r="AT163" s="534"/>
      <c r="AU163" s="534"/>
      <c r="AV163" s="534"/>
      <c r="AW163" s="534"/>
      <c r="AX163" s="534"/>
      <c r="AY163" s="534"/>
      <c r="AZ163" s="534"/>
      <c r="BA163" s="534"/>
      <c r="BB163" s="535"/>
      <c r="BC163" s="267"/>
      <c r="BD163" s="262"/>
      <c r="BE163" s="262"/>
      <c r="BF163" s="509" t="str">
        <f>IF([1]回答表!F18="簡易水道事業",IF([1]回答表!X52="●",[1]回答表!E330,IF([1]回答表!AA52="●",[1]回答表!E399,"")),"")</f>
        <v/>
      </c>
      <c r="BG163" s="510"/>
      <c r="BH163" s="510"/>
      <c r="BI163" s="510"/>
      <c r="BJ163" s="509" t="str">
        <f>IF([1]回答表!F18="簡易水道事業",IF([1]回答表!X52="●",[1]回答表!E331,IF([1]回答表!AA52="●",[1]回答表!E400,"")),"")</f>
        <v/>
      </c>
      <c r="BK163" s="510"/>
      <c r="BL163" s="510"/>
      <c r="BM163" s="510"/>
      <c r="BN163" s="509" t="str">
        <f>IF([1]回答表!F18="簡易水道事業",IF([1]回答表!X52="●",[1]回答表!E332,IF([1]回答表!AA52="●",[1]回答表!E401,"")),"")</f>
        <v/>
      </c>
      <c r="BO163" s="510"/>
      <c r="BP163" s="510"/>
      <c r="BQ163" s="511"/>
      <c r="BR163" s="265"/>
    </row>
    <row r="164" spans="1:71" ht="15.6" hidden="1" customHeight="1">
      <c r="C164" s="260"/>
      <c r="D164" s="609"/>
      <c r="E164" s="610"/>
      <c r="F164" s="610"/>
      <c r="G164" s="610"/>
      <c r="H164" s="610"/>
      <c r="I164" s="610"/>
      <c r="J164" s="610"/>
      <c r="K164" s="610"/>
      <c r="L164" s="610"/>
      <c r="M164" s="611"/>
      <c r="N164" s="524"/>
      <c r="O164" s="525"/>
      <c r="P164" s="525"/>
      <c r="Q164" s="526"/>
      <c r="R164" s="280"/>
      <c r="S164" s="280"/>
      <c r="T164" s="280"/>
      <c r="U164" s="559"/>
      <c r="V164" s="560"/>
      <c r="W164" s="560"/>
      <c r="X164" s="560"/>
      <c r="Y164" s="560"/>
      <c r="Z164" s="560"/>
      <c r="AA164" s="560"/>
      <c r="AB164" s="560"/>
      <c r="AC164" s="560"/>
      <c r="AD164" s="560"/>
      <c r="AE164" s="560"/>
      <c r="AF164" s="560"/>
      <c r="AG164" s="560"/>
      <c r="AH164" s="560"/>
      <c r="AI164" s="560"/>
      <c r="AJ164" s="561"/>
      <c r="AK164" s="277"/>
      <c r="AL164" s="277"/>
      <c r="AM164" s="533"/>
      <c r="AN164" s="534"/>
      <c r="AO164" s="534"/>
      <c r="AP164" s="534"/>
      <c r="AQ164" s="534"/>
      <c r="AR164" s="534"/>
      <c r="AS164" s="534"/>
      <c r="AT164" s="534"/>
      <c r="AU164" s="534"/>
      <c r="AV164" s="534"/>
      <c r="AW164" s="534"/>
      <c r="AX164" s="534"/>
      <c r="AY164" s="534"/>
      <c r="AZ164" s="534"/>
      <c r="BA164" s="534"/>
      <c r="BB164" s="535"/>
      <c r="BC164" s="267"/>
      <c r="BD164" s="267"/>
      <c r="BE164" s="267"/>
      <c r="BF164" s="509"/>
      <c r="BG164" s="510"/>
      <c r="BH164" s="510"/>
      <c r="BI164" s="510"/>
      <c r="BJ164" s="509"/>
      <c r="BK164" s="510"/>
      <c r="BL164" s="510"/>
      <c r="BM164" s="510"/>
      <c r="BN164" s="509"/>
      <c r="BO164" s="510"/>
      <c r="BP164" s="510"/>
      <c r="BQ164" s="511"/>
      <c r="BR164" s="265"/>
    </row>
    <row r="165" spans="1:71" ht="19.350000000000001" hidden="1" customHeight="1">
      <c r="C165" s="260"/>
      <c r="D165" s="612"/>
      <c r="E165" s="613"/>
      <c r="F165" s="613"/>
      <c r="G165" s="613"/>
      <c r="H165" s="613"/>
      <c r="I165" s="613"/>
      <c r="J165" s="613"/>
      <c r="K165" s="613"/>
      <c r="L165" s="613"/>
      <c r="M165" s="614"/>
      <c r="N165" s="527"/>
      <c r="O165" s="528"/>
      <c r="P165" s="528"/>
      <c r="Q165" s="529"/>
      <c r="R165" s="280"/>
      <c r="S165" s="280"/>
      <c r="T165" s="280"/>
      <c r="U165" s="628" t="s">
        <v>6478</v>
      </c>
      <c r="V165" s="629"/>
      <c r="W165" s="629"/>
      <c r="X165" s="629"/>
      <c r="Y165" s="629"/>
      <c r="Z165" s="629"/>
      <c r="AA165" s="629"/>
      <c r="AB165" s="629"/>
      <c r="AC165" s="629"/>
      <c r="AD165" s="629"/>
      <c r="AE165" s="629"/>
      <c r="AF165" s="629"/>
      <c r="AG165" s="629"/>
      <c r="AH165" s="629"/>
      <c r="AI165" s="629"/>
      <c r="AJ165" s="672"/>
      <c r="AK165" s="277"/>
      <c r="AL165" s="277"/>
      <c r="AM165" s="533"/>
      <c r="AN165" s="534"/>
      <c r="AO165" s="534"/>
      <c r="AP165" s="534"/>
      <c r="AQ165" s="534"/>
      <c r="AR165" s="534"/>
      <c r="AS165" s="534"/>
      <c r="AT165" s="534"/>
      <c r="AU165" s="534"/>
      <c r="AV165" s="534"/>
      <c r="AW165" s="534"/>
      <c r="AX165" s="534"/>
      <c r="AY165" s="534"/>
      <c r="AZ165" s="534"/>
      <c r="BA165" s="534"/>
      <c r="BB165" s="535"/>
      <c r="BC165" s="267"/>
      <c r="BD165" s="262"/>
      <c r="BE165" s="262"/>
      <c r="BF165" s="509"/>
      <c r="BG165" s="510"/>
      <c r="BH165" s="510"/>
      <c r="BI165" s="510"/>
      <c r="BJ165" s="509"/>
      <c r="BK165" s="510"/>
      <c r="BL165" s="510"/>
      <c r="BM165" s="510"/>
      <c r="BN165" s="509"/>
      <c r="BO165" s="510"/>
      <c r="BP165" s="510"/>
      <c r="BQ165" s="511"/>
      <c r="BR165" s="265"/>
    </row>
    <row r="166" spans="1:71" ht="19.350000000000001" hidden="1" customHeight="1">
      <c r="C166" s="260"/>
      <c r="D166" s="266"/>
      <c r="E166" s="266"/>
      <c r="F166" s="266"/>
      <c r="G166" s="266"/>
      <c r="H166" s="266"/>
      <c r="I166" s="266"/>
      <c r="J166" s="266"/>
      <c r="K166" s="266"/>
      <c r="L166" s="266"/>
      <c r="M166" s="266"/>
      <c r="N166" s="266"/>
      <c r="O166" s="266"/>
      <c r="P166" s="266"/>
      <c r="Q166" s="266"/>
      <c r="R166" s="266"/>
      <c r="S166" s="266"/>
      <c r="T166" s="266"/>
      <c r="U166" s="673"/>
      <c r="V166" s="674"/>
      <c r="W166" s="674"/>
      <c r="X166" s="674"/>
      <c r="Y166" s="674"/>
      <c r="Z166" s="674"/>
      <c r="AA166" s="674"/>
      <c r="AB166" s="674"/>
      <c r="AC166" s="674"/>
      <c r="AD166" s="674"/>
      <c r="AE166" s="674"/>
      <c r="AF166" s="674"/>
      <c r="AG166" s="674"/>
      <c r="AH166" s="674"/>
      <c r="AI166" s="674"/>
      <c r="AJ166" s="675"/>
      <c r="AK166" s="277"/>
      <c r="AL166" s="277"/>
      <c r="AM166" s="533"/>
      <c r="AN166" s="534"/>
      <c r="AO166" s="534"/>
      <c r="AP166" s="534"/>
      <c r="AQ166" s="534"/>
      <c r="AR166" s="534"/>
      <c r="AS166" s="534"/>
      <c r="AT166" s="534"/>
      <c r="AU166" s="534"/>
      <c r="AV166" s="534"/>
      <c r="AW166" s="534"/>
      <c r="AX166" s="534"/>
      <c r="AY166" s="534"/>
      <c r="AZ166" s="534"/>
      <c r="BA166" s="534"/>
      <c r="BB166" s="535"/>
      <c r="BC166" s="267"/>
      <c r="BD166" s="281"/>
      <c r="BE166" s="281"/>
      <c r="BF166" s="509"/>
      <c r="BG166" s="510"/>
      <c r="BH166" s="510"/>
      <c r="BI166" s="510"/>
      <c r="BJ166" s="509"/>
      <c r="BK166" s="510"/>
      <c r="BL166" s="510"/>
      <c r="BM166" s="510"/>
      <c r="BN166" s="509"/>
      <c r="BO166" s="510"/>
      <c r="BP166" s="510"/>
      <c r="BQ166" s="511"/>
      <c r="BR166" s="265"/>
    </row>
    <row r="167" spans="1:71" ht="15.6" hidden="1" customHeight="1">
      <c r="C167" s="260"/>
      <c r="D167" s="247"/>
      <c r="E167" s="247"/>
      <c r="F167" s="247"/>
      <c r="G167" s="247"/>
      <c r="H167" s="247"/>
      <c r="I167" s="247"/>
      <c r="J167" s="247"/>
      <c r="K167" s="247"/>
      <c r="L167" s="247"/>
      <c r="M167" s="247"/>
      <c r="N167" s="247"/>
      <c r="O167" s="247"/>
      <c r="P167" s="247"/>
      <c r="Q167" s="247"/>
      <c r="R167" s="266"/>
      <c r="S167" s="266"/>
      <c r="T167" s="266"/>
      <c r="U167" s="553" t="str">
        <f>IF([1]回答表!F18="簡易水道事業",IF([1]回答表!X52="●",[1]回答表!S302,IF([1]回答表!AA52="●",[1]回答表!S372,"")),"")</f>
        <v/>
      </c>
      <c r="V167" s="554"/>
      <c r="W167" s="554"/>
      <c r="X167" s="554"/>
      <c r="Y167" s="554"/>
      <c r="Z167" s="554"/>
      <c r="AA167" s="554"/>
      <c r="AB167" s="554"/>
      <c r="AC167" s="554"/>
      <c r="AD167" s="554"/>
      <c r="AE167" s="554"/>
      <c r="AF167" s="554"/>
      <c r="AG167" s="554"/>
      <c r="AH167" s="554"/>
      <c r="AI167" s="554"/>
      <c r="AJ167" s="555"/>
      <c r="AK167" s="277"/>
      <c r="AL167" s="277"/>
      <c r="AM167" s="533"/>
      <c r="AN167" s="534"/>
      <c r="AO167" s="534"/>
      <c r="AP167" s="534"/>
      <c r="AQ167" s="534"/>
      <c r="AR167" s="534"/>
      <c r="AS167" s="534"/>
      <c r="AT167" s="534"/>
      <c r="AU167" s="534"/>
      <c r="AV167" s="534"/>
      <c r="AW167" s="534"/>
      <c r="AX167" s="534"/>
      <c r="AY167" s="534"/>
      <c r="AZ167" s="534"/>
      <c r="BA167" s="534"/>
      <c r="BB167" s="535"/>
      <c r="BC167" s="267"/>
      <c r="BD167" s="281"/>
      <c r="BE167" s="281"/>
      <c r="BF167" s="509" t="s">
        <v>1</v>
      </c>
      <c r="BG167" s="510"/>
      <c r="BH167" s="510"/>
      <c r="BI167" s="510"/>
      <c r="BJ167" s="509" t="s">
        <v>2</v>
      </c>
      <c r="BK167" s="510"/>
      <c r="BL167" s="510"/>
      <c r="BM167" s="510"/>
      <c r="BN167" s="509" t="s">
        <v>3</v>
      </c>
      <c r="BO167" s="510"/>
      <c r="BP167" s="510"/>
      <c r="BQ167" s="511"/>
      <c r="BR167" s="265"/>
    </row>
    <row r="168" spans="1:71" ht="15.6" hidden="1" customHeight="1">
      <c r="C168" s="260"/>
      <c r="D168" s="247"/>
      <c r="E168" s="247"/>
      <c r="F168" s="247"/>
      <c r="G168" s="247"/>
      <c r="H168" s="247"/>
      <c r="I168" s="247"/>
      <c r="J168" s="247"/>
      <c r="K168" s="247"/>
      <c r="L168" s="247"/>
      <c r="M168" s="247"/>
      <c r="N168" s="247"/>
      <c r="O168" s="247"/>
      <c r="P168" s="247"/>
      <c r="Q168" s="247"/>
      <c r="R168" s="266"/>
      <c r="S168" s="266"/>
      <c r="T168" s="266"/>
      <c r="U168" s="556"/>
      <c r="V168" s="557"/>
      <c r="W168" s="557"/>
      <c r="X168" s="557"/>
      <c r="Y168" s="557"/>
      <c r="Z168" s="557"/>
      <c r="AA168" s="557"/>
      <c r="AB168" s="557"/>
      <c r="AC168" s="557"/>
      <c r="AD168" s="557"/>
      <c r="AE168" s="557"/>
      <c r="AF168" s="557"/>
      <c r="AG168" s="557"/>
      <c r="AH168" s="557"/>
      <c r="AI168" s="557"/>
      <c r="AJ168" s="558"/>
      <c r="AK168" s="277"/>
      <c r="AL168" s="277"/>
      <c r="AM168" s="536"/>
      <c r="AN168" s="537"/>
      <c r="AO168" s="537"/>
      <c r="AP168" s="537"/>
      <c r="AQ168" s="537"/>
      <c r="AR168" s="537"/>
      <c r="AS168" s="537"/>
      <c r="AT168" s="537"/>
      <c r="AU168" s="537"/>
      <c r="AV168" s="537"/>
      <c r="AW168" s="537"/>
      <c r="AX168" s="537"/>
      <c r="AY168" s="537"/>
      <c r="AZ168" s="537"/>
      <c r="BA168" s="537"/>
      <c r="BB168" s="538"/>
      <c r="BC168" s="267"/>
      <c r="BD168" s="281"/>
      <c r="BE168" s="281"/>
      <c r="BF168" s="509"/>
      <c r="BG168" s="510"/>
      <c r="BH168" s="510"/>
      <c r="BI168" s="510"/>
      <c r="BJ168" s="509"/>
      <c r="BK168" s="510"/>
      <c r="BL168" s="510"/>
      <c r="BM168" s="510"/>
      <c r="BN168" s="509"/>
      <c r="BO168" s="510"/>
      <c r="BP168" s="510"/>
      <c r="BQ168" s="511"/>
      <c r="BR168" s="265"/>
    </row>
    <row r="169" spans="1:71" ht="15.6" hidden="1" customHeight="1">
      <c r="C169" s="260"/>
      <c r="D169" s="615" t="s">
        <v>9</v>
      </c>
      <c r="E169" s="616"/>
      <c r="F169" s="616"/>
      <c r="G169" s="616"/>
      <c r="H169" s="616"/>
      <c r="I169" s="616"/>
      <c r="J169" s="616"/>
      <c r="K169" s="616"/>
      <c r="L169" s="616"/>
      <c r="M169" s="617"/>
      <c r="N169" s="521" t="str">
        <f>IF([1]回答表!F18="簡易水道事業",IF([1]回答表!AA52="●","●",""),"")</f>
        <v/>
      </c>
      <c r="O169" s="522"/>
      <c r="P169" s="522"/>
      <c r="Q169" s="523"/>
      <c r="R169" s="266"/>
      <c r="S169" s="266"/>
      <c r="T169" s="266"/>
      <c r="U169" s="559"/>
      <c r="V169" s="560"/>
      <c r="W169" s="560"/>
      <c r="X169" s="560"/>
      <c r="Y169" s="560"/>
      <c r="Z169" s="560"/>
      <c r="AA169" s="560"/>
      <c r="AB169" s="560"/>
      <c r="AC169" s="560"/>
      <c r="AD169" s="560"/>
      <c r="AE169" s="560"/>
      <c r="AF169" s="560"/>
      <c r="AG169" s="560"/>
      <c r="AH169" s="560"/>
      <c r="AI169" s="560"/>
      <c r="AJ169" s="561"/>
      <c r="AK169" s="277"/>
      <c r="AL169" s="277"/>
      <c r="AM169" s="247"/>
      <c r="AN169" s="247"/>
      <c r="AO169" s="247"/>
      <c r="AP169" s="247"/>
      <c r="AQ169" s="247"/>
      <c r="AR169" s="247"/>
      <c r="AS169" s="247"/>
      <c r="AT169" s="247"/>
      <c r="AU169" s="247"/>
      <c r="AV169" s="247"/>
      <c r="AW169" s="247"/>
      <c r="AX169" s="247"/>
      <c r="AY169" s="247"/>
      <c r="AZ169" s="247"/>
      <c r="BA169" s="247"/>
      <c r="BB169" s="247"/>
      <c r="BC169" s="267"/>
      <c r="BD169" s="281"/>
      <c r="BE169" s="281"/>
      <c r="BF169" s="512"/>
      <c r="BG169" s="513"/>
      <c r="BH169" s="513"/>
      <c r="BI169" s="513"/>
      <c r="BJ169" s="512"/>
      <c r="BK169" s="513"/>
      <c r="BL169" s="513"/>
      <c r="BM169" s="513"/>
      <c r="BN169" s="512"/>
      <c r="BO169" s="513"/>
      <c r="BP169" s="513"/>
      <c r="BQ169" s="514"/>
      <c r="BR169" s="265"/>
    </row>
    <row r="170" spans="1:71" ht="15.6" hidden="1" customHeight="1">
      <c r="C170" s="260"/>
      <c r="D170" s="618"/>
      <c r="E170" s="619"/>
      <c r="F170" s="619"/>
      <c r="G170" s="619"/>
      <c r="H170" s="619"/>
      <c r="I170" s="619"/>
      <c r="J170" s="619"/>
      <c r="K170" s="619"/>
      <c r="L170" s="619"/>
      <c r="M170" s="620"/>
      <c r="N170" s="524"/>
      <c r="O170" s="525"/>
      <c r="P170" s="525"/>
      <c r="Q170" s="526"/>
      <c r="R170" s="266"/>
      <c r="S170" s="266"/>
      <c r="T170" s="266"/>
      <c r="U170" s="628" t="s">
        <v>6422</v>
      </c>
      <c r="V170" s="629"/>
      <c r="W170" s="629"/>
      <c r="X170" s="629"/>
      <c r="Y170" s="629"/>
      <c r="Z170" s="629"/>
      <c r="AA170" s="629"/>
      <c r="AB170" s="629"/>
      <c r="AC170" s="629"/>
      <c r="AD170" s="629"/>
      <c r="AE170" s="629"/>
      <c r="AF170" s="629"/>
      <c r="AG170" s="629"/>
      <c r="AH170" s="629"/>
      <c r="AI170" s="629"/>
      <c r="AJ170" s="672"/>
      <c r="AK170" s="247"/>
      <c r="AL170" s="247"/>
      <c r="AM170" s="547" t="s">
        <v>6476</v>
      </c>
      <c r="AN170" s="548"/>
      <c r="AO170" s="548"/>
      <c r="AP170" s="548"/>
      <c r="AQ170" s="548"/>
      <c r="AR170" s="549"/>
      <c r="AS170" s="547" t="s">
        <v>6477</v>
      </c>
      <c r="AT170" s="548"/>
      <c r="AU170" s="548"/>
      <c r="AV170" s="548"/>
      <c r="AW170" s="548"/>
      <c r="AX170" s="549"/>
      <c r="AY170" s="683" t="s">
        <v>6463</v>
      </c>
      <c r="AZ170" s="684"/>
      <c r="BA170" s="684"/>
      <c r="BB170" s="684"/>
      <c r="BC170" s="684"/>
      <c r="BD170" s="685"/>
      <c r="BE170" s="247"/>
      <c r="BF170" s="247"/>
      <c r="BG170" s="247"/>
      <c r="BH170" s="247"/>
      <c r="BI170" s="247"/>
      <c r="BJ170" s="247"/>
      <c r="BK170" s="247"/>
      <c r="BL170" s="247"/>
      <c r="BM170" s="247"/>
      <c r="BN170" s="247"/>
      <c r="BO170" s="247"/>
      <c r="BP170" s="247"/>
      <c r="BQ170" s="247"/>
      <c r="BR170" s="265"/>
    </row>
    <row r="171" spans="1:71" ht="15.6" hidden="1" customHeight="1">
      <c r="C171" s="260"/>
      <c r="D171" s="618"/>
      <c r="E171" s="619"/>
      <c r="F171" s="619"/>
      <c r="G171" s="619"/>
      <c r="H171" s="619"/>
      <c r="I171" s="619"/>
      <c r="J171" s="619"/>
      <c r="K171" s="619"/>
      <c r="L171" s="619"/>
      <c r="M171" s="620"/>
      <c r="N171" s="524"/>
      <c r="O171" s="525"/>
      <c r="P171" s="525"/>
      <c r="Q171" s="526"/>
      <c r="R171" s="266"/>
      <c r="S171" s="266"/>
      <c r="T171" s="266"/>
      <c r="U171" s="673"/>
      <c r="V171" s="674"/>
      <c r="W171" s="674"/>
      <c r="X171" s="674"/>
      <c r="Y171" s="674"/>
      <c r="Z171" s="674"/>
      <c r="AA171" s="674"/>
      <c r="AB171" s="674"/>
      <c r="AC171" s="674"/>
      <c r="AD171" s="674"/>
      <c r="AE171" s="674"/>
      <c r="AF171" s="674"/>
      <c r="AG171" s="674"/>
      <c r="AH171" s="674"/>
      <c r="AI171" s="674"/>
      <c r="AJ171" s="675"/>
      <c r="AK171" s="247"/>
      <c r="AL171" s="247"/>
      <c r="AM171" s="727"/>
      <c r="AN171" s="728"/>
      <c r="AO171" s="728"/>
      <c r="AP171" s="728"/>
      <c r="AQ171" s="728"/>
      <c r="AR171" s="729"/>
      <c r="AS171" s="727"/>
      <c r="AT171" s="728"/>
      <c r="AU171" s="728"/>
      <c r="AV171" s="728"/>
      <c r="AW171" s="728"/>
      <c r="AX171" s="729"/>
      <c r="AY171" s="686"/>
      <c r="AZ171" s="687"/>
      <c r="BA171" s="687"/>
      <c r="BB171" s="687"/>
      <c r="BC171" s="687"/>
      <c r="BD171" s="688"/>
      <c r="BE171" s="247"/>
      <c r="BF171" s="247"/>
      <c r="BG171" s="247"/>
      <c r="BH171" s="247"/>
      <c r="BI171" s="247"/>
      <c r="BJ171" s="247"/>
      <c r="BK171" s="247"/>
      <c r="BL171" s="247"/>
      <c r="BM171" s="247"/>
      <c r="BN171" s="247"/>
      <c r="BO171" s="247"/>
      <c r="BP171" s="247"/>
      <c r="BQ171" s="247"/>
      <c r="BR171" s="265"/>
    </row>
    <row r="172" spans="1:71" ht="15.6" hidden="1" customHeight="1">
      <c r="C172" s="260"/>
      <c r="D172" s="621"/>
      <c r="E172" s="622"/>
      <c r="F172" s="622"/>
      <c r="G172" s="622"/>
      <c r="H172" s="622"/>
      <c r="I172" s="622"/>
      <c r="J172" s="622"/>
      <c r="K172" s="622"/>
      <c r="L172" s="622"/>
      <c r="M172" s="623"/>
      <c r="N172" s="527"/>
      <c r="O172" s="528"/>
      <c r="P172" s="528"/>
      <c r="Q172" s="529"/>
      <c r="R172" s="266"/>
      <c r="S172" s="266"/>
      <c r="T172" s="266"/>
      <c r="U172" s="553" t="str">
        <f>IF([1]回答表!F18="簡易水道事業",IF([1]回答表!X52="●",[1]回答表!S303,IF([1]回答表!AA52="●",[1]回答表!S373,"")),"")</f>
        <v/>
      </c>
      <c r="V172" s="554"/>
      <c r="W172" s="554"/>
      <c r="X172" s="554"/>
      <c r="Y172" s="554"/>
      <c r="Z172" s="554"/>
      <c r="AA172" s="554"/>
      <c r="AB172" s="554"/>
      <c r="AC172" s="554"/>
      <c r="AD172" s="554"/>
      <c r="AE172" s="554"/>
      <c r="AF172" s="554"/>
      <c r="AG172" s="554"/>
      <c r="AH172" s="554"/>
      <c r="AI172" s="554"/>
      <c r="AJ172" s="555"/>
      <c r="AK172" s="247"/>
      <c r="AL172" s="247"/>
      <c r="AM172" s="515" t="str">
        <f>IF([1]回答表!F18="簡易水道事業",IF([1]回答表!X52="●",[1]回答表!Y305,IF([1]回答表!AA52="●",[1]回答表!Y375,"")),"")</f>
        <v/>
      </c>
      <c r="AN172" s="515"/>
      <c r="AO172" s="515"/>
      <c r="AP172" s="515"/>
      <c r="AQ172" s="515"/>
      <c r="AR172" s="515"/>
      <c r="AS172" s="515" t="str">
        <f>IF([1]回答表!F18="簡易水道事業",IF([1]回答表!X52="●",[1]回答表!Y306,IF([1]回答表!AA52="●",[1]回答表!Y376,"")),"")</f>
        <v/>
      </c>
      <c r="AT172" s="515"/>
      <c r="AU172" s="515"/>
      <c r="AV172" s="515"/>
      <c r="AW172" s="515"/>
      <c r="AX172" s="515"/>
      <c r="AY172" s="515" t="str">
        <f>IF([1]回答表!F18="簡易水道事業",IF([1]回答表!X52="●",[1]回答表!Y307,IF([1]回答表!AA52="●",[1]回答表!Y377,"")),"")</f>
        <v/>
      </c>
      <c r="AZ172" s="515"/>
      <c r="BA172" s="515"/>
      <c r="BB172" s="515"/>
      <c r="BC172" s="515"/>
      <c r="BD172" s="515"/>
      <c r="BE172" s="247"/>
      <c r="BF172" s="247"/>
      <c r="BG172" s="247"/>
      <c r="BH172" s="247"/>
      <c r="BI172" s="247"/>
      <c r="BJ172" s="247"/>
      <c r="BK172" s="247"/>
      <c r="BL172" s="247"/>
      <c r="BM172" s="247"/>
      <c r="BN172" s="247"/>
      <c r="BO172" s="247"/>
      <c r="BP172" s="247"/>
      <c r="BQ172" s="247"/>
      <c r="BR172" s="265"/>
    </row>
    <row r="173" spans="1:71" ht="15.6" hidden="1" customHeight="1">
      <c r="C173" s="260"/>
      <c r="D173" s="247"/>
      <c r="E173" s="247"/>
      <c r="F173" s="247"/>
      <c r="G173" s="247"/>
      <c r="H173" s="247"/>
      <c r="I173" s="247"/>
      <c r="J173" s="247"/>
      <c r="K173" s="247"/>
      <c r="L173" s="247"/>
      <c r="M173" s="247"/>
      <c r="N173" s="247"/>
      <c r="O173" s="247"/>
      <c r="P173" s="247"/>
      <c r="Q173" s="247"/>
      <c r="R173" s="266"/>
      <c r="S173" s="266"/>
      <c r="T173" s="266"/>
      <c r="U173" s="556"/>
      <c r="V173" s="557"/>
      <c r="W173" s="557"/>
      <c r="X173" s="557"/>
      <c r="Y173" s="557"/>
      <c r="Z173" s="557"/>
      <c r="AA173" s="557"/>
      <c r="AB173" s="557"/>
      <c r="AC173" s="557"/>
      <c r="AD173" s="557"/>
      <c r="AE173" s="557"/>
      <c r="AF173" s="557"/>
      <c r="AG173" s="557"/>
      <c r="AH173" s="557"/>
      <c r="AI173" s="557"/>
      <c r="AJ173" s="558"/>
      <c r="AK173" s="247"/>
      <c r="AL173" s="247"/>
      <c r="AM173" s="515"/>
      <c r="AN173" s="515"/>
      <c r="AO173" s="515"/>
      <c r="AP173" s="515"/>
      <c r="AQ173" s="515"/>
      <c r="AR173" s="515"/>
      <c r="AS173" s="515"/>
      <c r="AT173" s="515"/>
      <c r="AU173" s="515"/>
      <c r="AV173" s="515"/>
      <c r="AW173" s="515"/>
      <c r="AX173" s="515"/>
      <c r="AY173" s="515"/>
      <c r="AZ173" s="515"/>
      <c r="BA173" s="515"/>
      <c r="BB173" s="515"/>
      <c r="BC173" s="515"/>
      <c r="BD173" s="515"/>
      <c r="BE173" s="247"/>
      <c r="BF173" s="247"/>
      <c r="BG173" s="247"/>
      <c r="BH173" s="247"/>
      <c r="BI173" s="247"/>
      <c r="BJ173" s="247"/>
      <c r="BK173" s="247"/>
      <c r="BL173" s="247"/>
      <c r="BM173" s="247"/>
      <c r="BN173" s="247"/>
      <c r="BO173" s="247"/>
      <c r="BP173" s="247"/>
      <c r="BQ173" s="247"/>
      <c r="BR173" s="265"/>
    </row>
    <row r="174" spans="1:71" ht="15.6" hidden="1" customHeight="1">
      <c r="C174" s="260"/>
      <c r="D174" s="278"/>
      <c r="E174" s="278"/>
      <c r="F174" s="278"/>
      <c r="G174" s="278"/>
      <c r="H174" s="278"/>
      <c r="I174" s="278"/>
      <c r="J174" s="278"/>
      <c r="K174" s="278"/>
      <c r="L174" s="278"/>
      <c r="M174" s="278"/>
      <c r="N174" s="248"/>
      <c r="O174" s="248"/>
      <c r="P174" s="248"/>
      <c r="Q174" s="248"/>
      <c r="R174" s="266"/>
      <c r="S174" s="266"/>
      <c r="T174" s="289"/>
      <c r="U174" s="559"/>
      <c r="V174" s="560"/>
      <c r="W174" s="560"/>
      <c r="X174" s="560"/>
      <c r="Y174" s="560"/>
      <c r="Z174" s="560"/>
      <c r="AA174" s="560"/>
      <c r="AB174" s="560"/>
      <c r="AC174" s="560"/>
      <c r="AD174" s="560"/>
      <c r="AE174" s="560"/>
      <c r="AF174" s="560"/>
      <c r="AG174" s="560"/>
      <c r="AH174" s="560"/>
      <c r="AI174" s="560"/>
      <c r="AJ174" s="561"/>
      <c r="AK174" s="247"/>
      <c r="AL174" s="265"/>
      <c r="AM174" s="515"/>
      <c r="AN174" s="515"/>
      <c r="AO174" s="515"/>
      <c r="AP174" s="515"/>
      <c r="AQ174" s="515"/>
      <c r="AR174" s="515"/>
      <c r="AS174" s="515"/>
      <c r="AT174" s="515"/>
      <c r="AU174" s="515"/>
      <c r="AV174" s="515"/>
      <c r="AW174" s="515"/>
      <c r="AX174" s="515"/>
      <c r="AY174" s="515"/>
      <c r="AZ174" s="515"/>
      <c r="BA174" s="515"/>
      <c r="BB174" s="515"/>
      <c r="BC174" s="515"/>
      <c r="BD174" s="515"/>
      <c r="BE174" s="247"/>
      <c r="BF174" s="247"/>
      <c r="BG174" s="247"/>
      <c r="BH174" s="247"/>
      <c r="BI174" s="247"/>
      <c r="BJ174" s="247"/>
      <c r="BK174" s="247"/>
      <c r="BL174" s="247"/>
      <c r="BM174" s="247"/>
      <c r="BN174" s="247"/>
      <c r="BO174" s="247"/>
      <c r="BP174" s="247"/>
      <c r="BQ174" s="247"/>
      <c r="BR174" s="265"/>
    </row>
    <row r="175" spans="1:71" ht="15.6" hidden="1" customHeight="1">
      <c r="A175" s="22"/>
      <c r="B175" s="22"/>
      <c r="C175" s="260"/>
      <c r="D175" s="278"/>
      <c r="E175" s="278"/>
      <c r="F175" s="278"/>
      <c r="G175" s="278"/>
      <c r="H175" s="278"/>
      <c r="I175" s="278"/>
      <c r="J175" s="278"/>
      <c r="K175" s="278"/>
      <c r="L175" s="278"/>
      <c r="M175" s="278"/>
      <c r="N175" s="278"/>
      <c r="O175" s="278"/>
      <c r="P175" s="278"/>
      <c r="Q175" s="278"/>
      <c r="R175" s="266"/>
      <c r="S175" s="266"/>
      <c r="T175" s="266"/>
      <c r="U175" s="266"/>
      <c r="V175" s="266"/>
      <c r="W175" s="266"/>
      <c r="X175" s="266"/>
      <c r="Y175" s="266"/>
      <c r="Z175" s="266"/>
      <c r="AA175" s="266"/>
      <c r="AB175" s="266"/>
      <c r="AC175" s="266"/>
      <c r="AD175" s="266"/>
      <c r="AE175" s="266"/>
      <c r="AF175" s="266"/>
      <c r="AG175" s="266"/>
      <c r="AH175" s="266"/>
      <c r="AI175" s="266"/>
      <c r="AJ175" s="266"/>
      <c r="AK175" s="277"/>
      <c r="AL175" s="277"/>
      <c r="AM175" s="288"/>
      <c r="AN175" s="288"/>
      <c r="AO175" s="288"/>
      <c r="AP175" s="288"/>
      <c r="AQ175" s="288"/>
      <c r="AR175" s="288"/>
      <c r="AS175" s="288"/>
      <c r="AT175" s="288"/>
      <c r="AU175" s="288"/>
      <c r="AV175" s="288"/>
      <c r="AW175" s="288"/>
      <c r="AX175" s="288"/>
      <c r="AY175" s="288"/>
      <c r="AZ175" s="288"/>
      <c r="BA175" s="288"/>
      <c r="BB175" s="288"/>
      <c r="BC175" s="267"/>
      <c r="BD175" s="281"/>
      <c r="BE175" s="281"/>
      <c r="BF175" s="247"/>
      <c r="BG175" s="247"/>
      <c r="BH175" s="247"/>
      <c r="BI175" s="247"/>
      <c r="BJ175" s="247"/>
      <c r="BK175" s="247"/>
      <c r="BL175" s="247"/>
      <c r="BM175" s="247"/>
      <c r="BN175" s="247"/>
      <c r="BO175" s="247"/>
      <c r="BP175" s="247"/>
      <c r="BQ175" s="247"/>
      <c r="BR175" s="265"/>
      <c r="BS175" s="22"/>
    </row>
    <row r="176" spans="1:71" ht="15.6" hidden="1" customHeight="1">
      <c r="A176" s="22"/>
      <c r="B176" s="22"/>
      <c r="C176" s="260"/>
      <c r="D176" s="278"/>
      <c r="E176" s="278"/>
      <c r="F176" s="278"/>
      <c r="G176" s="278"/>
      <c r="H176" s="278"/>
      <c r="I176" s="278"/>
      <c r="J176" s="278"/>
      <c r="K176" s="278"/>
      <c r="L176" s="278"/>
      <c r="M176" s="278"/>
      <c r="N176" s="278"/>
      <c r="O176" s="278"/>
      <c r="P176" s="278"/>
      <c r="Q176" s="278"/>
      <c r="R176" s="266"/>
      <c r="S176" s="266"/>
      <c r="T176" s="266"/>
      <c r="U176" s="270" t="s">
        <v>6496</v>
      </c>
      <c r="V176" s="266"/>
      <c r="W176" s="266"/>
      <c r="X176" s="266"/>
      <c r="Y176" s="266"/>
      <c r="Z176" s="266"/>
      <c r="AA176" s="266"/>
      <c r="AB176" s="266"/>
      <c r="AC176" s="266"/>
      <c r="AD176" s="266"/>
      <c r="AE176" s="266"/>
      <c r="AF176" s="266"/>
      <c r="AG176" s="266"/>
      <c r="AH176" s="266"/>
      <c r="AI176" s="266"/>
      <c r="AJ176" s="266"/>
      <c r="AK176" s="277"/>
      <c r="AL176" s="277"/>
      <c r="AM176" s="270" t="s">
        <v>6498</v>
      </c>
      <c r="AN176" s="263"/>
      <c r="AO176" s="263"/>
      <c r="AP176" s="263"/>
      <c r="AQ176" s="263"/>
      <c r="AR176" s="263"/>
      <c r="AS176" s="263"/>
      <c r="AT176" s="263"/>
      <c r="AU176" s="263"/>
      <c r="AV176" s="263"/>
      <c r="AW176" s="263"/>
      <c r="AX176" s="262"/>
      <c r="AY176" s="262"/>
      <c r="AZ176" s="262"/>
      <c r="BA176" s="262"/>
      <c r="BB176" s="262"/>
      <c r="BC176" s="262"/>
      <c r="BD176" s="262"/>
      <c r="BE176" s="262"/>
      <c r="BF176" s="262"/>
      <c r="BG176" s="262"/>
      <c r="BH176" s="262"/>
      <c r="BI176" s="262"/>
      <c r="BJ176" s="262"/>
      <c r="BK176" s="262"/>
      <c r="BL176" s="262"/>
      <c r="BM176" s="262"/>
      <c r="BN176" s="262"/>
      <c r="BO176" s="262"/>
      <c r="BP176" s="262"/>
      <c r="BQ176" s="247"/>
      <c r="BR176" s="265"/>
      <c r="BS176" s="22"/>
    </row>
    <row r="177" spans="1:71" ht="15.6" hidden="1" customHeight="1">
      <c r="A177" s="22"/>
      <c r="B177" s="22"/>
      <c r="C177" s="260"/>
      <c r="D177" s="278"/>
      <c r="E177" s="278"/>
      <c r="F177" s="278"/>
      <c r="G177" s="278"/>
      <c r="H177" s="278"/>
      <c r="I177" s="278"/>
      <c r="J177" s="278"/>
      <c r="K177" s="278"/>
      <c r="L177" s="278"/>
      <c r="M177" s="278"/>
      <c r="N177" s="278"/>
      <c r="O177" s="278"/>
      <c r="P177" s="278"/>
      <c r="Q177" s="278"/>
      <c r="R177" s="266"/>
      <c r="S177" s="266"/>
      <c r="T177" s="266"/>
      <c r="U177" s="624" t="str">
        <f>IF([1]回答表!F18="簡易水道事業",IF([1]回答表!X52="●",[1]回答表!E339,IF([1]回答表!AA52="●",[1]回答表!E408,"")),"")</f>
        <v/>
      </c>
      <c r="V177" s="625"/>
      <c r="W177" s="625"/>
      <c r="X177" s="625"/>
      <c r="Y177" s="625"/>
      <c r="Z177" s="625"/>
      <c r="AA177" s="625"/>
      <c r="AB177" s="625"/>
      <c r="AC177" s="625"/>
      <c r="AD177" s="625"/>
      <c r="AE177" s="602" t="s">
        <v>6497</v>
      </c>
      <c r="AF177" s="602"/>
      <c r="AG177" s="602"/>
      <c r="AH177" s="602"/>
      <c r="AI177" s="602"/>
      <c r="AJ177" s="603"/>
      <c r="AK177" s="277"/>
      <c r="AL177" s="277"/>
      <c r="AM177" s="530" t="str">
        <f>IF([1]回答表!F18="簡易水道事業",IF([1]回答表!X52="●",[1]回答表!B341,IF([1]回答表!AA52="●",[1]回答表!B410,"")),"")</f>
        <v/>
      </c>
      <c r="AN177" s="531"/>
      <c r="AO177" s="531"/>
      <c r="AP177" s="531"/>
      <c r="AQ177" s="531"/>
      <c r="AR177" s="531"/>
      <c r="AS177" s="531"/>
      <c r="AT177" s="531"/>
      <c r="AU177" s="531"/>
      <c r="AV177" s="531"/>
      <c r="AW177" s="531"/>
      <c r="AX177" s="531"/>
      <c r="AY177" s="531"/>
      <c r="AZ177" s="531"/>
      <c r="BA177" s="531"/>
      <c r="BB177" s="531"/>
      <c r="BC177" s="531"/>
      <c r="BD177" s="531"/>
      <c r="BE177" s="531"/>
      <c r="BF177" s="531"/>
      <c r="BG177" s="531"/>
      <c r="BH177" s="531"/>
      <c r="BI177" s="531"/>
      <c r="BJ177" s="531"/>
      <c r="BK177" s="531"/>
      <c r="BL177" s="531"/>
      <c r="BM177" s="531"/>
      <c r="BN177" s="531"/>
      <c r="BO177" s="531"/>
      <c r="BP177" s="531"/>
      <c r="BQ177" s="532"/>
      <c r="BR177" s="265"/>
      <c r="BS177" s="22"/>
    </row>
    <row r="178" spans="1:71" ht="15.6" hidden="1" customHeight="1">
      <c r="A178" s="22"/>
      <c r="B178" s="22"/>
      <c r="C178" s="260"/>
      <c r="D178" s="278"/>
      <c r="E178" s="278"/>
      <c r="F178" s="278"/>
      <c r="G178" s="278"/>
      <c r="H178" s="278"/>
      <c r="I178" s="278"/>
      <c r="J178" s="278"/>
      <c r="K178" s="278"/>
      <c r="L178" s="278"/>
      <c r="M178" s="278"/>
      <c r="N178" s="278"/>
      <c r="O178" s="278"/>
      <c r="P178" s="278"/>
      <c r="Q178" s="278"/>
      <c r="R178" s="266"/>
      <c r="S178" s="266"/>
      <c r="T178" s="266"/>
      <c r="U178" s="626"/>
      <c r="V178" s="627"/>
      <c r="W178" s="627"/>
      <c r="X178" s="627"/>
      <c r="Y178" s="627"/>
      <c r="Z178" s="627"/>
      <c r="AA178" s="627"/>
      <c r="AB178" s="627"/>
      <c r="AC178" s="627"/>
      <c r="AD178" s="627"/>
      <c r="AE178" s="604"/>
      <c r="AF178" s="604"/>
      <c r="AG178" s="604"/>
      <c r="AH178" s="604"/>
      <c r="AI178" s="604"/>
      <c r="AJ178" s="605"/>
      <c r="AK178" s="277"/>
      <c r="AL178" s="277"/>
      <c r="AM178" s="533"/>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534"/>
      <c r="BJ178" s="534"/>
      <c r="BK178" s="534"/>
      <c r="BL178" s="534"/>
      <c r="BM178" s="534"/>
      <c r="BN178" s="534"/>
      <c r="BO178" s="534"/>
      <c r="BP178" s="534"/>
      <c r="BQ178" s="535"/>
      <c r="BR178" s="265"/>
      <c r="BS178" s="22"/>
    </row>
    <row r="179" spans="1:71" ht="15.6" hidden="1" customHeight="1">
      <c r="A179" s="22"/>
      <c r="B179" s="22"/>
      <c r="C179" s="260"/>
      <c r="D179" s="278"/>
      <c r="E179" s="278"/>
      <c r="F179" s="278"/>
      <c r="G179" s="278"/>
      <c r="H179" s="278"/>
      <c r="I179" s="278"/>
      <c r="J179" s="278"/>
      <c r="K179" s="278"/>
      <c r="L179" s="278"/>
      <c r="M179" s="278"/>
      <c r="N179" s="278"/>
      <c r="O179" s="278"/>
      <c r="P179" s="278"/>
      <c r="Q179" s="278"/>
      <c r="R179" s="266"/>
      <c r="S179" s="266"/>
      <c r="T179" s="266"/>
      <c r="U179" s="266"/>
      <c r="V179" s="266"/>
      <c r="W179" s="266"/>
      <c r="X179" s="266"/>
      <c r="Y179" s="266"/>
      <c r="Z179" s="266"/>
      <c r="AA179" s="266"/>
      <c r="AB179" s="266"/>
      <c r="AC179" s="266"/>
      <c r="AD179" s="266"/>
      <c r="AE179" s="266"/>
      <c r="AF179" s="266"/>
      <c r="AG179" s="266"/>
      <c r="AH179" s="266"/>
      <c r="AI179" s="266"/>
      <c r="AJ179" s="266"/>
      <c r="AK179" s="277"/>
      <c r="AL179" s="277"/>
      <c r="AM179" s="533"/>
      <c r="AN179" s="534"/>
      <c r="AO179" s="534"/>
      <c r="AP179" s="534"/>
      <c r="AQ179" s="534"/>
      <c r="AR179" s="534"/>
      <c r="AS179" s="534"/>
      <c r="AT179" s="534"/>
      <c r="AU179" s="534"/>
      <c r="AV179" s="534"/>
      <c r="AW179" s="534"/>
      <c r="AX179" s="534"/>
      <c r="AY179" s="534"/>
      <c r="AZ179" s="534"/>
      <c r="BA179" s="534"/>
      <c r="BB179" s="534"/>
      <c r="BC179" s="534"/>
      <c r="BD179" s="534"/>
      <c r="BE179" s="534"/>
      <c r="BF179" s="534"/>
      <c r="BG179" s="534"/>
      <c r="BH179" s="534"/>
      <c r="BI179" s="534"/>
      <c r="BJ179" s="534"/>
      <c r="BK179" s="534"/>
      <c r="BL179" s="534"/>
      <c r="BM179" s="534"/>
      <c r="BN179" s="534"/>
      <c r="BO179" s="534"/>
      <c r="BP179" s="534"/>
      <c r="BQ179" s="535"/>
      <c r="BR179" s="265"/>
      <c r="BS179" s="22"/>
    </row>
    <row r="180" spans="1:71" ht="15.6" hidden="1" customHeight="1">
      <c r="A180" s="22"/>
      <c r="B180" s="22"/>
      <c r="C180" s="260"/>
      <c r="D180" s="278"/>
      <c r="E180" s="278"/>
      <c r="F180" s="278"/>
      <c r="G180" s="278"/>
      <c r="H180" s="278"/>
      <c r="I180" s="278"/>
      <c r="J180" s="278"/>
      <c r="K180" s="278"/>
      <c r="L180" s="278"/>
      <c r="M180" s="278"/>
      <c r="N180" s="278"/>
      <c r="O180" s="278"/>
      <c r="P180" s="278"/>
      <c r="Q180" s="278"/>
      <c r="R180" s="266"/>
      <c r="S180" s="266"/>
      <c r="T180" s="266"/>
      <c r="U180" s="266"/>
      <c r="V180" s="266"/>
      <c r="W180" s="266"/>
      <c r="X180" s="266"/>
      <c r="Y180" s="266"/>
      <c r="Z180" s="266"/>
      <c r="AA180" s="266"/>
      <c r="AB180" s="266"/>
      <c r="AC180" s="266"/>
      <c r="AD180" s="266"/>
      <c r="AE180" s="266"/>
      <c r="AF180" s="266"/>
      <c r="AG180" s="266"/>
      <c r="AH180" s="266"/>
      <c r="AI180" s="266"/>
      <c r="AJ180" s="266"/>
      <c r="AK180" s="277"/>
      <c r="AL180" s="277"/>
      <c r="AM180" s="533"/>
      <c r="AN180" s="534"/>
      <c r="AO180" s="534"/>
      <c r="AP180" s="534"/>
      <c r="AQ180" s="534"/>
      <c r="AR180" s="534"/>
      <c r="AS180" s="534"/>
      <c r="AT180" s="534"/>
      <c r="AU180" s="534"/>
      <c r="AV180" s="534"/>
      <c r="AW180" s="534"/>
      <c r="AX180" s="534"/>
      <c r="AY180" s="534"/>
      <c r="AZ180" s="534"/>
      <c r="BA180" s="534"/>
      <c r="BB180" s="534"/>
      <c r="BC180" s="534"/>
      <c r="BD180" s="534"/>
      <c r="BE180" s="534"/>
      <c r="BF180" s="534"/>
      <c r="BG180" s="534"/>
      <c r="BH180" s="534"/>
      <c r="BI180" s="534"/>
      <c r="BJ180" s="534"/>
      <c r="BK180" s="534"/>
      <c r="BL180" s="534"/>
      <c r="BM180" s="534"/>
      <c r="BN180" s="534"/>
      <c r="BO180" s="534"/>
      <c r="BP180" s="534"/>
      <c r="BQ180" s="535"/>
      <c r="BR180" s="265"/>
      <c r="BS180" s="22"/>
    </row>
    <row r="181" spans="1:71" ht="15.6" hidden="1" customHeight="1">
      <c r="A181" s="22"/>
      <c r="B181" s="22"/>
      <c r="C181" s="260"/>
      <c r="D181" s="278"/>
      <c r="E181" s="278"/>
      <c r="F181" s="278"/>
      <c r="G181" s="278"/>
      <c r="H181" s="278"/>
      <c r="I181" s="278"/>
      <c r="J181" s="278"/>
      <c r="K181" s="278"/>
      <c r="L181" s="278"/>
      <c r="M181" s="278"/>
      <c r="N181" s="278"/>
      <c r="O181" s="278"/>
      <c r="P181" s="278"/>
      <c r="Q181" s="278"/>
      <c r="R181" s="266"/>
      <c r="S181" s="266"/>
      <c r="T181" s="266"/>
      <c r="U181" s="266"/>
      <c r="V181" s="266"/>
      <c r="W181" s="266"/>
      <c r="X181" s="266"/>
      <c r="Y181" s="266"/>
      <c r="Z181" s="266"/>
      <c r="AA181" s="266"/>
      <c r="AB181" s="266"/>
      <c r="AC181" s="266"/>
      <c r="AD181" s="266"/>
      <c r="AE181" s="266"/>
      <c r="AF181" s="266"/>
      <c r="AG181" s="266"/>
      <c r="AH181" s="266"/>
      <c r="AI181" s="266"/>
      <c r="AJ181" s="266"/>
      <c r="AK181" s="277"/>
      <c r="AL181" s="277"/>
      <c r="AM181" s="536"/>
      <c r="AN181" s="537"/>
      <c r="AO181" s="537"/>
      <c r="AP181" s="537"/>
      <c r="AQ181" s="537"/>
      <c r="AR181" s="537"/>
      <c r="AS181" s="537"/>
      <c r="AT181" s="537"/>
      <c r="AU181" s="537"/>
      <c r="AV181" s="537"/>
      <c r="AW181" s="537"/>
      <c r="AX181" s="537"/>
      <c r="AY181" s="537"/>
      <c r="AZ181" s="537"/>
      <c r="BA181" s="537"/>
      <c r="BB181" s="537"/>
      <c r="BC181" s="537"/>
      <c r="BD181" s="537"/>
      <c r="BE181" s="537"/>
      <c r="BF181" s="537"/>
      <c r="BG181" s="537"/>
      <c r="BH181" s="537"/>
      <c r="BI181" s="537"/>
      <c r="BJ181" s="537"/>
      <c r="BK181" s="537"/>
      <c r="BL181" s="537"/>
      <c r="BM181" s="537"/>
      <c r="BN181" s="537"/>
      <c r="BO181" s="537"/>
      <c r="BP181" s="537"/>
      <c r="BQ181" s="538"/>
      <c r="BR181" s="265"/>
      <c r="BS181" s="22"/>
    </row>
    <row r="182" spans="1:71" ht="15.6" hidden="1" customHeight="1">
      <c r="C182" s="260"/>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61"/>
      <c r="BD182" s="267"/>
      <c r="BE182" s="267"/>
      <c r="BF182" s="267"/>
      <c r="BG182" s="267"/>
      <c r="BH182" s="267"/>
      <c r="BI182" s="267"/>
      <c r="BJ182" s="267"/>
      <c r="BK182" s="267"/>
      <c r="BL182" s="267"/>
      <c r="BM182" s="267"/>
      <c r="BN182" s="267"/>
      <c r="BO182" s="267"/>
      <c r="BP182" s="267"/>
      <c r="BQ182" s="267"/>
      <c r="BR182" s="265"/>
    </row>
    <row r="183" spans="1:71" ht="18.600000000000001" hidden="1" customHeight="1">
      <c r="C183" s="260"/>
      <c r="D183" s="290"/>
      <c r="E183" s="278"/>
      <c r="F183" s="278"/>
      <c r="G183" s="278"/>
      <c r="H183" s="278"/>
      <c r="I183" s="278"/>
      <c r="J183" s="278"/>
      <c r="K183" s="278"/>
      <c r="L183" s="278"/>
      <c r="M183" s="278"/>
      <c r="N183" s="248"/>
      <c r="O183" s="248"/>
      <c r="P183" s="248"/>
      <c r="Q183" s="248"/>
      <c r="R183" s="266"/>
      <c r="S183" s="266"/>
      <c r="T183" s="266"/>
      <c r="U183" s="270" t="s">
        <v>41</v>
      </c>
      <c r="V183" s="266"/>
      <c r="W183" s="266"/>
      <c r="X183" s="266"/>
      <c r="Y183" s="266"/>
      <c r="Z183" s="266"/>
      <c r="AA183" s="263"/>
      <c r="AB183" s="271"/>
      <c r="AC183" s="263"/>
      <c r="AD183" s="263"/>
      <c r="AE183" s="263"/>
      <c r="AF183" s="263"/>
      <c r="AG183" s="263"/>
      <c r="AH183" s="263"/>
      <c r="AI183" s="263"/>
      <c r="AJ183" s="263"/>
      <c r="AK183" s="263"/>
      <c r="AL183" s="263"/>
      <c r="AM183" s="270" t="s">
        <v>7</v>
      </c>
      <c r="AN183" s="263"/>
      <c r="AO183" s="263"/>
      <c r="AP183" s="263"/>
      <c r="AQ183" s="263"/>
      <c r="AR183" s="263"/>
      <c r="AS183" s="263"/>
      <c r="AT183" s="263"/>
      <c r="AU183" s="263"/>
      <c r="AV183" s="263"/>
      <c r="AW183" s="263"/>
      <c r="AX183" s="263"/>
      <c r="AY183" s="262"/>
      <c r="AZ183" s="262"/>
      <c r="BA183" s="262"/>
      <c r="BB183" s="262"/>
      <c r="BC183" s="262"/>
      <c r="BD183" s="262"/>
      <c r="BE183" s="262"/>
      <c r="BF183" s="262"/>
      <c r="BG183" s="262"/>
      <c r="BH183" s="262"/>
      <c r="BI183" s="262"/>
      <c r="BJ183" s="262"/>
      <c r="BK183" s="262"/>
      <c r="BL183" s="262"/>
      <c r="BM183" s="262"/>
      <c r="BN183" s="262"/>
      <c r="BO183" s="262"/>
      <c r="BP183" s="262"/>
      <c r="BQ183" s="247"/>
      <c r="BR183" s="265"/>
    </row>
    <row r="184" spans="1:71" ht="15.6" hidden="1" customHeight="1">
      <c r="C184" s="260"/>
      <c r="D184" s="519" t="s">
        <v>6</v>
      </c>
      <c r="E184" s="519"/>
      <c r="F184" s="519"/>
      <c r="G184" s="519"/>
      <c r="H184" s="519"/>
      <c r="I184" s="519"/>
      <c r="J184" s="519"/>
      <c r="K184" s="519"/>
      <c r="L184" s="519"/>
      <c r="M184" s="520"/>
      <c r="N184" s="521" t="str">
        <f>IF([1]回答表!F18="簡易水道事業",IF([1]回答表!AD52="●","●",""),"")</f>
        <v/>
      </c>
      <c r="O184" s="522"/>
      <c r="P184" s="522"/>
      <c r="Q184" s="523"/>
      <c r="R184" s="266"/>
      <c r="S184" s="266"/>
      <c r="T184" s="266"/>
      <c r="U184" s="530" t="str">
        <f>IF([1]回答表!F18="簡易水道事業",IF([1]回答表!AD52="●",[1]回答表!B421,""),"")</f>
        <v/>
      </c>
      <c r="V184" s="531"/>
      <c r="W184" s="531"/>
      <c r="X184" s="531"/>
      <c r="Y184" s="531"/>
      <c r="Z184" s="531"/>
      <c r="AA184" s="531"/>
      <c r="AB184" s="531"/>
      <c r="AC184" s="531"/>
      <c r="AD184" s="531"/>
      <c r="AE184" s="531"/>
      <c r="AF184" s="531"/>
      <c r="AG184" s="531"/>
      <c r="AH184" s="531"/>
      <c r="AI184" s="531"/>
      <c r="AJ184" s="532"/>
      <c r="AK184" s="283"/>
      <c r="AL184" s="283"/>
      <c r="AM184" s="530" t="str">
        <f>IF([1]回答表!F18="簡易水道事業",IF([1]回答表!AD52="●",[1]回答表!B427,""),"")</f>
        <v/>
      </c>
      <c r="AN184" s="531"/>
      <c r="AO184" s="531"/>
      <c r="AP184" s="531"/>
      <c r="AQ184" s="531"/>
      <c r="AR184" s="531"/>
      <c r="AS184" s="531"/>
      <c r="AT184" s="531"/>
      <c r="AU184" s="531"/>
      <c r="AV184" s="531"/>
      <c r="AW184" s="531"/>
      <c r="AX184" s="531"/>
      <c r="AY184" s="531"/>
      <c r="AZ184" s="531"/>
      <c r="BA184" s="531"/>
      <c r="BB184" s="531"/>
      <c r="BC184" s="531"/>
      <c r="BD184" s="531"/>
      <c r="BE184" s="531"/>
      <c r="BF184" s="531"/>
      <c r="BG184" s="531"/>
      <c r="BH184" s="531"/>
      <c r="BI184" s="531"/>
      <c r="BJ184" s="531"/>
      <c r="BK184" s="531"/>
      <c r="BL184" s="531"/>
      <c r="BM184" s="531"/>
      <c r="BN184" s="531"/>
      <c r="BO184" s="531"/>
      <c r="BP184" s="531"/>
      <c r="BQ184" s="532"/>
      <c r="BR184" s="265"/>
    </row>
    <row r="185" spans="1:71" ht="15.6" hidden="1" customHeight="1">
      <c r="C185" s="260"/>
      <c r="D185" s="519"/>
      <c r="E185" s="519"/>
      <c r="F185" s="519"/>
      <c r="G185" s="519"/>
      <c r="H185" s="519"/>
      <c r="I185" s="519"/>
      <c r="J185" s="519"/>
      <c r="K185" s="519"/>
      <c r="L185" s="519"/>
      <c r="M185" s="520"/>
      <c r="N185" s="524"/>
      <c r="O185" s="525"/>
      <c r="P185" s="525"/>
      <c r="Q185" s="526"/>
      <c r="R185" s="266"/>
      <c r="S185" s="266"/>
      <c r="T185" s="266"/>
      <c r="U185" s="533"/>
      <c r="V185" s="534"/>
      <c r="W185" s="534"/>
      <c r="X185" s="534"/>
      <c r="Y185" s="534"/>
      <c r="Z185" s="534"/>
      <c r="AA185" s="534"/>
      <c r="AB185" s="534"/>
      <c r="AC185" s="534"/>
      <c r="AD185" s="534"/>
      <c r="AE185" s="534"/>
      <c r="AF185" s="534"/>
      <c r="AG185" s="534"/>
      <c r="AH185" s="534"/>
      <c r="AI185" s="534"/>
      <c r="AJ185" s="535"/>
      <c r="AK185" s="283"/>
      <c r="AL185" s="283"/>
      <c r="AM185" s="533"/>
      <c r="AN185" s="534"/>
      <c r="AO185" s="534"/>
      <c r="AP185" s="534"/>
      <c r="AQ185" s="534"/>
      <c r="AR185" s="534"/>
      <c r="AS185" s="534"/>
      <c r="AT185" s="534"/>
      <c r="AU185" s="534"/>
      <c r="AV185" s="534"/>
      <c r="AW185" s="534"/>
      <c r="AX185" s="534"/>
      <c r="AY185" s="534"/>
      <c r="AZ185" s="534"/>
      <c r="BA185" s="534"/>
      <c r="BB185" s="534"/>
      <c r="BC185" s="534"/>
      <c r="BD185" s="534"/>
      <c r="BE185" s="534"/>
      <c r="BF185" s="534"/>
      <c r="BG185" s="534"/>
      <c r="BH185" s="534"/>
      <c r="BI185" s="534"/>
      <c r="BJ185" s="534"/>
      <c r="BK185" s="534"/>
      <c r="BL185" s="534"/>
      <c r="BM185" s="534"/>
      <c r="BN185" s="534"/>
      <c r="BO185" s="534"/>
      <c r="BP185" s="534"/>
      <c r="BQ185" s="535"/>
      <c r="BR185" s="265"/>
    </row>
    <row r="186" spans="1:71" ht="15.6" hidden="1" customHeight="1">
      <c r="C186" s="260"/>
      <c r="D186" s="519"/>
      <c r="E186" s="519"/>
      <c r="F186" s="519"/>
      <c r="G186" s="519"/>
      <c r="H186" s="519"/>
      <c r="I186" s="519"/>
      <c r="J186" s="519"/>
      <c r="K186" s="519"/>
      <c r="L186" s="519"/>
      <c r="M186" s="520"/>
      <c r="N186" s="524"/>
      <c r="O186" s="525"/>
      <c r="P186" s="525"/>
      <c r="Q186" s="526"/>
      <c r="R186" s="266"/>
      <c r="S186" s="266"/>
      <c r="T186" s="266"/>
      <c r="U186" s="533"/>
      <c r="V186" s="534"/>
      <c r="W186" s="534"/>
      <c r="X186" s="534"/>
      <c r="Y186" s="534"/>
      <c r="Z186" s="534"/>
      <c r="AA186" s="534"/>
      <c r="AB186" s="534"/>
      <c r="AC186" s="534"/>
      <c r="AD186" s="534"/>
      <c r="AE186" s="534"/>
      <c r="AF186" s="534"/>
      <c r="AG186" s="534"/>
      <c r="AH186" s="534"/>
      <c r="AI186" s="534"/>
      <c r="AJ186" s="535"/>
      <c r="AK186" s="283"/>
      <c r="AL186" s="283"/>
      <c r="AM186" s="533"/>
      <c r="AN186" s="534"/>
      <c r="AO186" s="534"/>
      <c r="AP186" s="534"/>
      <c r="AQ186" s="534"/>
      <c r="AR186" s="534"/>
      <c r="AS186" s="534"/>
      <c r="AT186" s="534"/>
      <c r="AU186" s="534"/>
      <c r="AV186" s="534"/>
      <c r="AW186" s="534"/>
      <c r="AX186" s="534"/>
      <c r="AY186" s="534"/>
      <c r="AZ186" s="534"/>
      <c r="BA186" s="534"/>
      <c r="BB186" s="534"/>
      <c r="BC186" s="534"/>
      <c r="BD186" s="534"/>
      <c r="BE186" s="534"/>
      <c r="BF186" s="534"/>
      <c r="BG186" s="534"/>
      <c r="BH186" s="534"/>
      <c r="BI186" s="534"/>
      <c r="BJ186" s="534"/>
      <c r="BK186" s="534"/>
      <c r="BL186" s="534"/>
      <c r="BM186" s="534"/>
      <c r="BN186" s="534"/>
      <c r="BO186" s="534"/>
      <c r="BP186" s="534"/>
      <c r="BQ186" s="535"/>
      <c r="BR186" s="265"/>
    </row>
    <row r="187" spans="1:71" ht="15.6" hidden="1" customHeight="1">
      <c r="C187" s="260"/>
      <c r="D187" s="519"/>
      <c r="E187" s="519"/>
      <c r="F187" s="519"/>
      <c r="G187" s="519"/>
      <c r="H187" s="519"/>
      <c r="I187" s="519"/>
      <c r="J187" s="519"/>
      <c r="K187" s="519"/>
      <c r="L187" s="519"/>
      <c r="M187" s="520"/>
      <c r="N187" s="527"/>
      <c r="O187" s="528"/>
      <c r="P187" s="528"/>
      <c r="Q187" s="529"/>
      <c r="R187" s="266"/>
      <c r="S187" s="266"/>
      <c r="T187" s="266"/>
      <c r="U187" s="536"/>
      <c r="V187" s="537"/>
      <c r="W187" s="537"/>
      <c r="X187" s="537"/>
      <c r="Y187" s="537"/>
      <c r="Z187" s="537"/>
      <c r="AA187" s="537"/>
      <c r="AB187" s="537"/>
      <c r="AC187" s="537"/>
      <c r="AD187" s="537"/>
      <c r="AE187" s="537"/>
      <c r="AF187" s="537"/>
      <c r="AG187" s="537"/>
      <c r="AH187" s="537"/>
      <c r="AI187" s="537"/>
      <c r="AJ187" s="538"/>
      <c r="AK187" s="283"/>
      <c r="AL187" s="283"/>
      <c r="AM187" s="536"/>
      <c r="AN187" s="537"/>
      <c r="AO187" s="537"/>
      <c r="AP187" s="537"/>
      <c r="AQ187" s="537"/>
      <c r="AR187" s="537"/>
      <c r="AS187" s="537"/>
      <c r="AT187" s="537"/>
      <c r="AU187" s="537"/>
      <c r="AV187" s="537"/>
      <c r="AW187" s="537"/>
      <c r="AX187" s="537"/>
      <c r="AY187" s="537"/>
      <c r="AZ187" s="537"/>
      <c r="BA187" s="537"/>
      <c r="BB187" s="537"/>
      <c r="BC187" s="537"/>
      <c r="BD187" s="537"/>
      <c r="BE187" s="537"/>
      <c r="BF187" s="537"/>
      <c r="BG187" s="537"/>
      <c r="BH187" s="537"/>
      <c r="BI187" s="537"/>
      <c r="BJ187" s="537"/>
      <c r="BK187" s="537"/>
      <c r="BL187" s="537"/>
      <c r="BM187" s="537"/>
      <c r="BN187" s="537"/>
      <c r="BO187" s="537"/>
      <c r="BP187" s="537"/>
      <c r="BQ187" s="538"/>
      <c r="BR187" s="265"/>
    </row>
    <row r="188" spans="1:71" ht="15.6" hidden="1" customHeight="1">
      <c r="C188" s="284"/>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c r="BO188" s="285"/>
      <c r="BP188" s="285"/>
      <c r="BQ188" s="285"/>
      <c r="BR188" s="286"/>
    </row>
    <row r="189" spans="1:71" ht="15.6" hidden="1" customHeight="1">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row>
    <row r="190" spans="1:71" ht="15.6" hidden="1" customHeight="1">
      <c r="C190" s="254"/>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563"/>
      <c r="AS190" s="563"/>
      <c r="AT190" s="563"/>
      <c r="AU190" s="563"/>
      <c r="AV190" s="563"/>
      <c r="AW190" s="563"/>
      <c r="AX190" s="563"/>
      <c r="AY190" s="563"/>
      <c r="AZ190" s="563"/>
      <c r="BA190" s="563"/>
      <c r="BB190" s="563"/>
      <c r="BC190" s="256"/>
      <c r="BD190" s="257"/>
      <c r="BE190" s="257"/>
      <c r="BF190" s="257"/>
      <c r="BG190" s="257"/>
      <c r="BH190" s="257"/>
      <c r="BI190" s="257"/>
      <c r="BJ190" s="257"/>
      <c r="BK190" s="257"/>
      <c r="BL190" s="257"/>
      <c r="BM190" s="257"/>
      <c r="BN190" s="257"/>
      <c r="BO190" s="257"/>
      <c r="BP190" s="257"/>
      <c r="BQ190" s="257"/>
      <c r="BR190" s="258"/>
    </row>
    <row r="191" spans="1:71" ht="15.6" hidden="1" customHeight="1">
      <c r="C191" s="260"/>
      <c r="D191" s="266"/>
      <c r="E191" s="266"/>
      <c r="F191" s="266"/>
      <c r="G191" s="266"/>
      <c r="H191" s="266"/>
      <c r="I191" s="266"/>
      <c r="J191" s="266"/>
      <c r="K191" s="266"/>
      <c r="L191" s="266"/>
      <c r="M191" s="266"/>
      <c r="N191" s="266"/>
      <c r="O191" s="266"/>
      <c r="P191" s="266"/>
      <c r="Q191" s="266"/>
      <c r="R191" s="266"/>
      <c r="S191" s="266"/>
      <c r="T191" s="266"/>
      <c r="U191" s="266"/>
      <c r="V191" s="266"/>
      <c r="W191" s="266"/>
      <c r="X191" s="247"/>
      <c r="Y191" s="247"/>
      <c r="Z191" s="247"/>
      <c r="AA191" s="262"/>
      <c r="AB191" s="267"/>
      <c r="AC191" s="267"/>
      <c r="AD191" s="267"/>
      <c r="AE191" s="267"/>
      <c r="AF191" s="267"/>
      <c r="AG191" s="267"/>
      <c r="AH191" s="267"/>
      <c r="AI191" s="267"/>
      <c r="AJ191" s="267"/>
      <c r="AK191" s="267"/>
      <c r="AL191" s="267"/>
      <c r="AM191" s="267"/>
      <c r="AN191" s="264"/>
      <c r="AO191" s="267"/>
      <c r="AP191" s="268"/>
      <c r="AQ191" s="268"/>
      <c r="AR191" s="564"/>
      <c r="AS191" s="564"/>
      <c r="AT191" s="564"/>
      <c r="AU191" s="564"/>
      <c r="AV191" s="564"/>
      <c r="AW191" s="564"/>
      <c r="AX191" s="564"/>
      <c r="AY191" s="564"/>
      <c r="AZ191" s="564"/>
      <c r="BA191" s="564"/>
      <c r="BB191" s="564"/>
      <c r="BC191" s="261"/>
      <c r="BD191" s="262"/>
      <c r="BE191" s="262"/>
      <c r="BF191" s="262"/>
      <c r="BG191" s="262"/>
      <c r="BH191" s="262"/>
      <c r="BI191" s="262"/>
      <c r="BJ191" s="262"/>
      <c r="BK191" s="262"/>
      <c r="BL191" s="262"/>
      <c r="BM191" s="262"/>
      <c r="BN191" s="263"/>
      <c r="BO191" s="263"/>
      <c r="BP191" s="263"/>
      <c r="BQ191" s="264"/>
      <c r="BR191" s="265"/>
    </row>
    <row r="192" spans="1:71" ht="15.6" hidden="1" customHeight="1">
      <c r="C192" s="260"/>
      <c r="D192" s="503" t="s">
        <v>20</v>
      </c>
      <c r="E192" s="504"/>
      <c r="F192" s="504"/>
      <c r="G192" s="504"/>
      <c r="H192" s="504"/>
      <c r="I192" s="504"/>
      <c r="J192" s="504"/>
      <c r="K192" s="504"/>
      <c r="L192" s="504"/>
      <c r="M192" s="504"/>
      <c r="N192" s="504"/>
      <c r="O192" s="504"/>
      <c r="P192" s="504"/>
      <c r="Q192" s="505"/>
      <c r="R192" s="606" t="s">
        <v>43</v>
      </c>
      <c r="S192" s="607"/>
      <c r="T192" s="607"/>
      <c r="U192" s="607"/>
      <c r="V192" s="607"/>
      <c r="W192" s="607"/>
      <c r="X192" s="607"/>
      <c r="Y192" s="607"/>
      <c r="Z192" s="607"/>
      <c r="AA192" s="607"/>
      <c r="AB192" s="607"/>
      <c r="AC192" s="607"/>
      <c r="AD192" s="607"/>
      <c r="AE192" s="607"/>
      <c r="AF192" s="607"/>
      <c r="AG192" s="607"/>
      <c r="AH192" s="607"/>
      <c r="AI192" s="607"/>
      <c r="AJ192" s="607"/>
      <c r="AK192" s="607"/>
      <c r="AL192" s="607"/>
      <c r="AM192" s="607"/>
      <c r="AN192" s="607"/>
      <c r="AO192" s="607"/>
      <c r="AP192" s="607"/>
      <c r="AQ192" s="607"/>
      <c r="AR192" s="607"/>
      <c r="AS192" s="607"/>
      <c r="AT192" s="607"/>
      <c r="AU192" s="607"/>
      <c r="AV192" s="607"/>
      <c r="AW192" s="607"/>
      <c r="AX192" s="607"/>
      <c r="AY192" s="607"/>
      <c r="AZ192" s="607"/>
      <c r="BA192" s="607"/>
      <c r="BB192" s="608"/>
      <c r="BC192" s="261"/>
      <c r="BD192" s="262"/>
      <c r="BE192" s="262"/>
      <c r="BF192" s="262"/>
      <c r="BG192" s="262"/>
      <c r="BH192" s="262"/>
      <c r="BI192" s="262"/>
      <c r="BJ192" s="262"/>
      <c r="BK192" s="262"/>
      <c r="BL192" s="262"/>
      <c r="BM192" s="262"/>
      <c r="BN192" s="263"/>
      <c r="BO192" s="263"/>
      <c r="BP192" s="263"/>
      <c r="BQ192" s="264"/>
      <c r="BR192" s="265"/>
    </row>
    <row r="193" spans="3:92" ht="15.6" hidden="1" customHeight="1">
      <c r="C193" s="260"/>
      <c r="D193" s="506"/>
      <c r="E193" s="507"/>
      <c r="F193" s="507"/>
      <c r="G193" s="507"/>
      <c r="H193" s="507"/>
      <c r="I193" s="507"/>
      <c r="J193" s="507"/>
      <c r="K193" s="507"/>
      <c r="L193" s="507"/>
      <c r="M193" s="507"/>
      <c r="N193" s="507"/>
      <c r="O193" s="507"/>
      <c r="P193" s="507"/>
      <c r="Q193" s="508"/>
      <c r="R193" s="612"/>
      <c r="S193" s="613"/>
      <c r="T193" s="613"/>
      <c r="U193" s="613"/>
      <c r="V193" s="613"/>
      <c r="W193" s="613"/>
      <c r="X193" s="613"/>
      <c r="Y193" s="613"/>
      <c r="Z193" s="613"/>
      <c r="AA193" s="613"/>
      <c r="AB193" s="613"/>
      <c r="AC193" s="613"/>
      <c r="AD193" s="613"/>
      <c r="AE193" s="613"/>
      <c r="AF193" s="613"/>
      <c r="AG193" s="613"/>
      <c r="AH193" s="613"/>
      <c r="AI193" s="613"/>
      <c r="AJ193" s="613"/>
      <c r="AK193" s="613"/>
      <c r="AL193" s="613"/>
      <c r="AM193" s="613"/>
      <c r="AN193" s="613"/>
      <c r="AO193" s="613"/>
      <c r="AP193" s="613"/>
      <c r="AQ193" s="613"/>
      <c r="AR193" s="613"/>
      <c r="AS193" s="613"/>
      <c r="AT193" s="613"/>
      <c r="AU193" s="613"/>
      <c r="AV193" s="613"/>
      <c r="AW193" s="613"/>
      <c r="AX193" s="613"/>
      <c r="AY193" s="613"/>
      <c r="AZ193" s="613"/>
      <c r="BA193" s="613"/>
      <c r="BB193" s="614"/>
      <c r="BC193" s="261"/>
      <c r="BD193" s="262"/>
      <c r="BE193" s="262"/>
      <c r="BF193" s="262"/>
      <c r="BG193" s="262"/>
      <c r="BH193" s="262"/>
      <c r="BI193" s="262"/>
      <c r="BJ193" s="262"/>
      <c r="BK193" s="262"/>
      <c r="BL193" s="262"/>
      <c r="BM193" s="262"/>
      <c r="BN193" s="263"/>
      <c r="BO193" s="263"/>
      <c r="BP193" s="263"/>
      <c r="BQ193" s="264"/>
      <c r="BR193" s="265"/>
    </row>
    <row r="194" spans="3:92" ht="15.6" hidden="1" customHeight="1">
      <c r="C194" s="260"/>
      <c r="D194" s="266"/>
      <c r="E194" s="266"/>
      <c r="F194" s="266"/>
      <c r="G194" s="266"/>
      <c r="H194" s="266"/>
      <c r="I194" s="266"/>
      <c r="J194" s="266"/>
      <c r="K194" s="266"/>
      <c r="L194" s="266"/>
      <c r="M194" s="266"/>
      <c r="N194" s="266"/>
      <c r="O194" s="266"/>
      <c r="P194" s="266"/>
      <c r="Q194" s="266"/>
      <c r="R194" s="266"/>
      <c r="S194" s="266"/>
      <c r="T194" s="266"/>
      <c r="U194" s="266"/>
      <c r="V194" s="266"/>
      <c r="W194" s="266"/>
      <c r="X194" s="247"/>
      <c r="Y194" s="247"/>
      <c r="Z194" s="247"/>
      <c r="AA194" s="262"/>
      <c r="AB194" s="267"/>
      <c r="AC194" s="267"/>
      <c r="AD194" s="267"/>
      <c r="AE194" s="267"/>
      <c r="AF194" s="267"/>
      <c r="AG194" s="267"/>
      <c r="AH194" s="267"/>
      <c r="AI194" s="267"/>
      <c r="AJ194" s="267"/>
      <c r="AK194" s="267"/>
      <c r="AL194" s="267"/>
      <c r="AM194" s="267"/>
      <c r="AN194" s="264"/>
      <c r="AO194" s="267"/>
      <c r="AP194" s="268"/>
      <c r="AQ194" s="268"/>
      <c r="AR194" s="269"/>
      <c r="AS194" s="269"/>
      <c r="AT194" s="269"/>
      <c r="AU194" s="269"/>
      <c r="AV194" s="269"/>
      <c r="AW194" s="269"/>
      <c r="AX194" s="269"/>
      <c r="AY194" s="269"/>
      <c r="AZ194" s="269"/>
      <c r="BA194" s="269"/>
      <c r="BB194" s="269"/>
      <c r="BC194" s="261"/>
      <c r="BD194" s="262"/>
      <c r="BE194" s="262"/>
      <c r="BF194" s="262"/>
      <c r="BG194" s="262"/>
      <c r="BH194" s="262"/>
      <c r="BI194" s="262"/>
      <c r="BJ194" s="262"/>
      <c r="BK194" s="262"/>
      <c r="BL194" s="262"/>
      <c r="BM194" s="262"/>
      <c r="BN194" s="263"/>
      <c r="BO194" s="263"/>
      <c r="BP194" s="263"/>
      <c r="BQ194" s="264"/>
      <c r="BR194" s="265"/>
    </row>
    <row r="195" spans="3:92" ht="18.75" hidden="1">
      <c r="C195" s="260"/>
      <c r="D195" s="266"/>
      <c r="E195" s="266"/>
      <c r="F195" s="266"/>
      <c r="G195" s="266"/>
      <c r="H195" s="266"/>
      <c r="I195" s="266"/>
      <c r="J195" s="266"/>
      <c r="K195" s="266"/>
      <c r="L195" s="266"/>
      <c r="M195" s="266"/>
      <c r="N195" s="266"/>
      <c r="O195" s="266"/>
      <c r="P195" s="266"/>
      <c r="Q195" s="266"/>
      <c r="R195" s="266"/>
      <c r="S195" s="266"/>
      <c r="T195" s="266"/>
      <c r="U195" s="270" t="s">
        <v>37</v>
      </c>
      <c r="V195" s="272"/>
      <c r="W195" s="271"/>
      <c r="X195" s="273"/>
      <c r="Y195" s="273"/>
      <c r="Z195" s="274"/>
      <c r="AA195" s="274"/>
      <c r="AB195" s="274"/>
      <c r="AC195" s="275"/>
      <c r="AD195" s="275"/>
      <c r="AE195" s="275"/>
      <c r="AF195" s="275"/>
      <c r="AG195" s="275"/>
      <c r="AH195" s="275"/>
      <c r="AI195" s="275"/>
      <c r="AJ195" s="275"/>
      <c r="AK195" s="271"/>
      <c r="AL195" s="271"/>
      <c r="AM195" s="270" t="s">
        <v>41</v>
      </c>
      <c r="AN195" s="266"/>
      <c r="AO195" s="266"/>
      <c r="AP195" s="266"/>
      <c r="AQ195" s="266"/>
      <c r="AR195" s="266"/>
      <c r="AS195" s="263"/>
      <c r="AT195" s="271"/>
      <c r="AU195" s="271"/>
      <c r="AV195" s="271"/>
      <c r="AW195" s="271"/>
      <c r="AX195" s="271"/>
      <c r="AY195" s="271"/>
      <c r="AZ195" s="271"/>
      <c r="BA195" s="271"/>
      <c r="BB195" s="271"/>
      <c r="BC195" s="275"/>
      <c r="BD195" s="263"/>
      <c r="BE195" s="263"/>
      <c r="BF195" s="276" t="s">
        <v>22</v>
      </c>
      <c r="BG195" s="287"/>
      <c r="BH195" s="287"/>
      <c r="BI195" s="287"/>
      <c r="BJ195" s="287"/>
      <c r="BK195" s="287"/>
      <c r="BL195" s="287"/>
      <c r="BM195" s="263"/>
      <c r="BN195" s="263"/>
      <c r="BO195" s="263"/>
      <c r="BP195" s="263"/>
      <c r="BQ195" s="264"/>
      <c r="BR195" s="265"/>
    </row>
    <row r="196" spans="3:92" ht="19.350000000000001" hidden="1" customHeight="1">
      <c r="C196" s="260"/>
      <c r="D196" s="519" t="s">
        <v>23</v>
      </c>
      <c r="E196" s="519"/>
      <c r="F196" s="519"/>
      <c r="G196" s="519"/>
      <c r="H196" s="519"/>
      <c r="I196" s="519"/>
      <c r="J196" s="519"/>
      <c r="K196" s="519"/>
      <c r="L196" s="519"/>
      <c r="M196" s="519"/>
      <c r="N196" s="521" t="str">
        <f>IF([1]回答表!F18="下水道事業",IF([1]回答表!X52="●","●",""),"")</f>
        <v/>
      </c>
      <c r="O196" s="522"/>
      <c r="P196" s="522"/>
      <c r="Q196" s="523"/>
      <c r="R196" s="266"/>
      <c r="S196" s="266"/>
      <c r="T196" s="266"/>
      <c r="U196" s="539" t="s">
        <v>6384</v>
      </c>
      <c r="V196" s="540"/>
      <c r="W196" s="540"/>
      <c r="X196" s="540"/>
      <c r="Y196" s="540"/>
      <c r="Z196" s="540"/>
      <c r="AA196" s="540"/>
      <c r="AB196" s="540"/>
      <c r="AC196" s="260"/>
      <c r="AD196" s="247"/>
      <c r="AE196" s="247"/>
      <c r="AF196" s="247"/>
      <c r="AG196" s="247"/>
      <c r="AH196" s="247"/>
      <c r="AI196" s="247"/>
      <c r="AJ196" s="247"/>
      <c r="AK196" s="277"/>
      <c r="AL196" s="247"/>
      <c r="AM196" s="530" t="str">
        <f>IF([1]回答表!F18="下水道事業",IF([1]回答表!X52="●",[1]回答表!B282,IF([1]回答表!AA52="●",[1]回答表!B352,"")),"")</f>
        <v/>
      </c>
      <c r="AN196" s="531"/>
      <c r="AO196" s="531"/>
      <c r="AP196" s="531"/>
      <c r="AQ196" s="531"/>
      <c r="AR196" s="531"/>
      <c r="AS196" s="531"/>
      <c r="AT196" s="531"/>
      <c r="AU196" s="531"/>
      <c r="AV196" s="531"/>
      <c r="AW196" s="531"/>
      <c r="AX196" s="531"/>
      <c r="AY196" s="531"/>
      <c r="AZ196" s="531"/>
      <c r="BA196" s="531"/>
      <c r="BB196" s="531"/>
      <c r="BC196" s="532"/>
      <c r="BD196" s="262"/>
      <c r="BE196" s="262"/>
      <c r="BF196" s="516" t="str">
        <f>IF([1]回答表!F18="下水道事業",IF([1]回答表!X52="●",[1]回答表!B330,IF([1]回答表!AA52="●",[1]回答表!B399,"")),"")</f>
        <v/>
      </c>
      <c r="BG196" s="517"/>
      <c r="BH196" s="517"/>
      <c r="BI196" s="517"/>
      <c r="BJ196" s="516"/>
      <c r="BK196" s="517"/>
      <c r="BL196" s="517"/>
      <c r="BM196" s="517"/>
      <c r="BN196" s="516"/>
      <c r="BO196" s="517"/>
      <c r="BP196" s="517"/>
      <c r="BQ196" s="518"/>
      <c r="BR196" s="265"/>
    </row>
    <row r="197" spans="3:92" ht="19.350000000000001" hidden="1" customHeight="1">
      <c r="C197" s="260"/>
      <c r="D197" s="519"/>
      <c r="E197" s="519"/>
      <c r="F197" s="519"/>
      <c r="G197" s="519"/>
      <c r="H197" s="519"/>
      <c r="I197" s="519"/>
      <c r="J197" s="519"/>
      <c r="K197" s="519"/>
      <c r="L197" s="519"/>
      <c r="M197" s="519"/>
      <c r="N197" s="524"/>
      <c r="O197" s="525"/>
      <c r="P197" s="525"/>
      <c r="Q197" s="526"/>
      <c r="R197" s="266"/>
      <c r="S197" s="266"/>
      <c r="T197" s="266"/>
      <c r="U197" s="541"/>
      <c r="V197" s="542"/>
      <c r="W197" s="542"/>
      <c r="X197" s="542"/>
      <c r="Y197" s="542"/>
      <c r="Z197" s="542"/>
      <c r="AA197" s="542"/>
      <c r="AB197" s="542"/>
      <c r="AC197" s="260"/>
      <c r="AD197" s="247"/>
      <c r="AE197" s="247"/>
      <c r="AF197" s="247"/>
      <c r="AG197" s="247"/>
      <c r="AH197" s="247"/>
      <c r="AI197" s="247"/>
      <c r="AJ197" s="247"/>
      <c r="AK197" s="277"/>
      <c r="AL197" s="247"/>
      <c r="AM197" s="533"/>
      <c r="AN197" s="534"/>
      <c r="AO197" s="534"/>
      <c r="AP197" s="534"/>
      <c r="AQ197" s="534"/>
      <c r="AR197" s="534"/>
      <c r="AS197" s="534"/>
      <c r="AT197" s="534"/>
      <c r="AU197" s="534"/>
      <c r="AV197" s="534"/>
      <c r="AW197" s="534"/>
      <c r="AX197" s="534"/>
      <c r="AY197" s="534"/>
      <c r="AZ197" s="534"/>
      <c r="BA197" s="534"/>
      <c r="BB197" s="534"/>
      <c r="BC197" s="535"/>
      <c r="BD197" s="262"/>
      <c r="BE197" s="262"/>
      <c r="BF197" s="509"/>
      <c r="BG197" s="510"/>
      <c r="BH197" s="510"/>
      <c r="BI197" s="510"/>
      <c r="BJ197" s="509"/>
      <c r="BK197" s="510"/>
      <c r="BL197" s="510"/>
      <c r="BM197" s="510"/>
      <c r="BN197" s="509"/>
      <c r="BO197" s="510"/>
      <c r="BP197" s="510"/>
      <c r="BQ197" s="511"/>
      <c r="BR197" s="265"/>
    </row>
    <row r="198" spans="3:92" ht="15.6" hidden="1" customHeight="1">
      <c r="C198" s="260"/>
      <c r="D198" s="519"/>
      <c r="E198" s="519"/>
      <c r="F198" s="519"/>
      <c r="G198" s="519"/>
      <c r="H198" s="519"/>
      <c r="I198" s="519"/>
      <c r="J198" s="519"/>
      <c r="K198" s="519"/>
      <c r="L198" s="519"/>
      <c r="M198" s="519"/>
      <c r="N198" s="524"/>
      <c r="O198" s="525"/>
      <c r="P198" s="525"/>
      <c r="Q198" s="526"/>
      <c r="R198" s="266"/>
      <c r="S198" s="266"/>
      <c r="T198" s="266"/>
      <c r="U198" s="553" t="str">
        <f>IF([1]回答表!F18="下水道事業",IF([1]回答表!X52="●",[1]回答表!N311,IF([1]回答表!AA52="●",[1]回答表!N381,"")),"")</f>
        <v/>
      </c>
      <c r="V198" s="554"/>
      <c r="W198" s="554"/>
      <c r="X198" s="554"/>
      <c r="Y198" s="554"/>
      <c r="Z198" s="554"/>
      <c r="AA198" s="554"/>
      <c r="AB198" s="555"/>
      <c r="AC198" s="247"/>
      <c r="AD198" s="247"/>
      <c r="AE198" s="247"/>
      <c r="AF198" s="247"/>
      <c r="AG198" s="247"/>
      <c r="AH198" s="247"/>
      <c r="AI198" s="247"/>
      <c r="AJ198" s="247"/>
      <c r="AK198" s="277"/>
      <c r="AL198" s="247"/>
      <c r="AM198" s="533"/>
      <c r="AN198" s="534"/>
      <c r="AO198" s="534"/>
      <c r="AP198" s="534"/>
      <c r="AQ198" s="534"/>
      <c r="AR198" s="534"/>
      <c r="AS198" s="534"/>
      <c r="AT198" s="534"/>
      <c r="AU198" s="534"/>
      <c r="AV198" s="534"/>
      <c r="AW198" s="534"/>
      <c r="AX198" s="534"/>
      <c r="AY198" s="534"/>
      <c r="AZ198" s="534"/>
      <c r="BA198" s="534"/>
      <c r="BB198" s="534"/>
      <c r="BC198" s="535"/>
      <c r="BD198" s="262"/>
      <c r="BE198" s="262"/>
      <c r="BF198" s="509"/>
      <c r="BG198" s="510"/>
      <c r="BH198" s="510"/>
      <c r="BI198" s="510"/>
      <c r="BJ198" s="509"/>
      <c r="BK198" s="510"/>
      <c r="BL198" s="510"/>
      <c r="BM198" s="510"/>
      <c r="BN198" s="509"/>
      <c r="BO198" s="510"/>
      <c r="BP198" s="510"/>
      <c r="BQ198" s="511"/>
      <c r="BR198" s="265"/>
    </row>
    <row r="199" spans="3:92" ht="15.6" hidden="1" customHeight="1">
      <c r="C199" s="260"/>
      <c r="D199" s="519"/>
      <c r="E199" s="519"/>
      <c r="F199" s="519"/>
      <c r="G199" s="519"/>
      <c r="H199" s="519"/>
      <c r="I199" s="519"/>
      <c r="J199" s="519"/>
      <c r="K199" s="519"/>
      <c r="L199" s="519"/>
      <c r="M199" s="519"/>
      <c r="N199" s="527"/>
      <c r="O199" s="528"/>
      <c r="P199" s="528"/>
      <c r="Q199" s="529"/>
      <c r="R199" s="266"/>
      <c r="S199" s="266"/>
      <c r="T199" s="266"/>
      <c r="U199" s="556"/>
      <c r="V199" s="557"/>
      <c r="W199" s="557"/>
      <c r="X199" s="557"/>
      <c r="Y199" s="557"/>
      <c r="Z199" s="557"/>
      <c r="AA199" s="557"/>
      <c r="AB199" s="558"/>
      <c r="AC199" s="262"/>
      <c r="AD199" s="262"/>
      <c r="AE199" s="262"/>
      <c r="AF199" s="262"/>
      <c r="AG199" s="262"/>
      <c r="AH199" s="262"/>
      <c r="AI199" s="262"/>
      <c r="AJ199" s="263"/>
      <c r="AK199" s="277"/>
      <c r="AL199" s="247"/>
      <c r="AM199" s="533"/>
      <c r="AN199" s="534"/>
      <c r="AO199" s="534"/>
      <c r="AP199" s="534"/>
      <c r="AQ199" s="534"/>
      <c r="AR199" s="534"/>
      <c r="AS199" s="534"/>
      <c r="AT199" s="534"/>
      <c r="AU199" s="534"/>
      <c r="AV199" s="534"/>
      <c r="AW199" s="534"/>
      <c r="AX199" s="534"/>
      <c r="AY199" s="534"/>
      <c r="AZ199" s="534"/>
      <c r="BA199" s="534"/>
      <c r="BB199" s="534"/>
      <c r="BC199" s="535"/>
      <c r="BD199" s="262"/>
      <c r="BE199" s="262"/>
      <c r="BF199" s="509" t="str">
        <f>IF([1]回答表!F18="下水道事業",IF([1]回答表!X52="●",[1]回答表!E330,IF([1]回答表!AA52="●",[1]回答表!E399,"")),"")</f>
        <v/>
      </c>
      <c r="BG199" s="510"/>
      <c r="BH199" s="510"/>
      <c r="BI199" s="510"/>
      <c r="BJ199" s="509" t="str">
        <f>IF([1]回答表!F18="下水道事業",IF([1]回答表!X52="●",[1]回答表!E331,IF([1]回答表!AA52="●",[1]回答表!E400,"")),"")</f>
        <v/>
      </c>
      <c r="BK199" s="510"/>
      <c r="BL199" s="510"/>
      <c r="BM199" s="510"/>
      <c r="BN199" s="509" t="str">
        <f>IF([1]回答表!F18="下水道事業",IF([1]回答表!X52="●",[1]回答表!E332,IF([1]回答表!AA52="●",[1]回答表!E401,"")),"")</f>
        <v/>
      </c>
      <c r="BO199" s="510"/>
      <c r="BP199" s="510"/>
      <c r="BQ199" s="511"/>
      <c r="BR199" s="265"/>
      <c r="BX199" s="726" t="str">
        <f>IF([1]回答表!AQ21="下水道事業",IF([1]回答表!BI54="○",[1]回答表!AM285,IF([1]回答表!BL54="○",[1]回答表!AM355,"")),"")</f>
        <v/>
      </c>
      <c r="BY199" s="726"/>
      <c r="BZ199" s="726"/>
      <c r="CA199" s="726"/>
      <c r="CB199" s="726"/>
      <c r="CC199" s="726"/>
      <c r="CD199" s="726"/>
      <c r="CE199" s="726"/>
      <c r="CF199" s="726"/>
      <c r="CG199" s="726"/>
      <c r="CH199" s="726"/>
      <c r="CI199" s="726"/>
      <c r="CJ199" s="726"/>
      <c r="CK199" s="726"/>
      <c r="CL199" s="726"/>
      <c r="CM199" s="726"/>
      <c r="CN199" s="726"/>
    </row>
    <row r="200" spans="3:92" ht="15.6" hidden="1" customHeight="1">
      <c r="C200" s="260"/>
      <c r="D200" s="278"/>
      <c r="E200" s="278"/>
      <c r="F200" s="278"/>
      <c r="G200" s="278"/>
      <c r="H200" s="278"/>
      <c r="I200" s="278"/>
      <c r="J200" s="278"/>
      <c r="K200" s="278"/>
      <c r="L200" s="278"/>
      <c r="M200" s="278"/>
      <c r="N200" s="279"/>
      <c r="O200" s="279"/>
      <c r="P200" s="279"/>
      <c r="Q200" s="279"/>
      <c r="R200" s="280"/>
      <c r="S200" s="280"/>
      <c r="T200" s="280"/>
      <c r="U200" s="559"/>
      <c r="V200" s="560"/>
      <c r="W200" s="560"/>
      <c r="X200" s="560"/>
      <c r="Y200" s="560"/>
      <c r="Z200" s="560"/>
      <c r="AA200" s="560"/>
      <c r="AB200" s="561"/>
      <c r="AC200" s="262"/>
      <c r="AD200" s="262"/>
      <c r="AE200" s="262"/>
      <c r="AF200" s="262"/>
      <c r="AG200" s="262"/>
      <c r="AH200" s="262"/>
      <c r="AI200" s="262"/>
      <c r="AJ200" s="263"/>
      <c r="AK200" s="277"/>
      <c r="AL200" s="262"/>
      <c r="AM200" s="533"/>
      <c r="AN200" s="534"/>
      <c r="AO200" s="534"/>
      <c r="AP200" s="534"/>
      <c r="AQ200" s="534"/>
      <c r="AR200" s="534"/>
      <c r="AS200" s="534"/>
      <c r="AT200" s="534"/>
      <c r="AU200" s="534"/>
      <c r="AV200" s="534"/>
      <c r="AW200" s="534"/>
      <c r="AX200" s="534"/>
      <c r="AY200" s="534"/>
      <c r="AZ200" s="534"/>
      <c r="BA200" s="534"/>
      <c r="BB200" s="534"/>
      <c r="BC200" s="535"/>
      <c r="BD200" s="267"/>
      <c r="BE200" s="267"/>
      <c r="BF200" s="509"/>
      <c r="BG200" s="510"/>
      <c r="BH200" s="510"/>
      <c r="BI200" s="510"/>
      <c r="BJ200" s="509"/>
      <c r="BK200" s="510"/>
      <c r="BL200" s="510"/>
      <c r="BM200" s="510"/>
      <c r="BN200" s="509"/>
      <c r="BO200" s="510"/>
      <c r="BP200" s="510"/>
      <c r="BQ200" s="511"/>
      <c r="BR200" s="265"/>
      <c r="BX200" s="726"/>
      <c r="BY200" s="726"/>
      <c r="BZ200" s="726"/>
      <c r="CA200" s="726"/>
      <c r="CB200" s="726"/>
      <c r="CC200" s="726"/>
      <c r="CD200" s="726"/>
      <c r="CE200" s="726"/>
      <c r="CF200" s="726"/>
      <c r="CG200" s="726"/>
      <c r="CH200" s="726"/>
      <c r="CI200" s="726"/>
      <c r="CJ200" s="726"/>
      <c r="CK200" s="726"/>
      <c r="CL200" s="726"/>
      <c r="CM200" s="726"/>
      <c r="CN200" s="726"/>
    </row>
    <row r="201" spans="3:92" ht="18" hidden="1" customHeight="1">
      <c r="C201" s="260"/>
      <c r="D201" s="247"/>
      <c r="E201" s="247"/>
      <c r="F201" s="247"/>
      <c r="G201" s="247"/>
      <c r="H201" s="247"/>
      <c r="I201" s="247"/>
      <c r="J201" s="247"/>
      <c r="K201" s="247"/>
      <c r="L201" s="247"/>
      <c r="M201" s="247"/>
      <c r="N201" s="247"/>
      <c r="O201" s="247"/>
      <c r="P201" s="262"/>
      <c r="Q201" s="262"/>
      <c r="R201" s="266"/>
      <c r="S201" s="266"/>
      <c r="T201" s="266"/>
      <c r="U201" s="247"/>
      <c r="V201" s="247"/>
      <c r="W201" s="247"/>
      <c r="X201" s="247"/>
      <c r="Y201" s="247"/>
      <c r="Z201" s="247"/>
      <c r="AA201" s="247"/>
      <c r="AB201" s="247"/>
      <c r="AC201" s="247"/>
      <c r="AD201" s="261"/>
      <c r="AE201" s="262"/>
      <c r="AF201" s="262"/>
      <c r="AG201" s="262"/>
      <c r="AH201" s="262"/>
      <c r="AI201" s="262"/>
      <c r="AJ201" s="262"/>
      <c r="AK201" s="262"/>
      <c r="AL201" s="262"/>
      <c r="AM201" s="533"/>
      <c r="AN201" s="534"/>
      <c r="AO201" s="534"/>
      <c r="AP201" s="534"/>
      <c r="AQ201" s="534"/>
      <c r="AR201" s="534"/>
      <c r="AS201" s="534"/>
      <c r="AT201" s="534"/>
      <c r="AU201" s="534"/>
      <c r="AV201" s="534"/>
      <c r="AW201" s="534"/>
      <c r="AX201" s="534"/>
      <c r="AY201" s="534"/>
      <c r="AZ201" s="534"/>
      <c r="BA201" s="534"/>
      <c r="BB201" s="534"/>
      <c r="BC201" s="535"/>
      <c r="BD201" s="247"/>
      <c r="BE201" s="247"/>
      <c r="BF201" s="509"/>
      <c r="BG201" s="510"/>
      <c r="BH201" s="510"/>
      <c r="BI201" s="510"/>
      <c r="BJ201" s="509"/>
      <c r="BK201" s="510"/>
      <c r="BL201" s="510"/>
      <c r="BM201" s="510"/>
      <c r="BN201" s="509"/>
      <c r="BO201" s="510"/>
      <c r="BP201" s="510"/>
      <c r="BQ201" s="511"/>
      <c r="BR201" s="265"/>
      <c r="BS201" s="22"/>
      <c r="BT201" s="247"/>
      <c r="BU201" s="247"/>
      <c r="BV201" s="247"/>
      <c r="BW201" s="247"/>
      <c r="BX201" s="726"/>
      <c r="BY201" s="726"/>
      <c r="BZ201" s="726"/>
      <c r="CA201" s="726"/>
      <c r="CB201" s="726"/>
      <c r="CC201" s="726"/>
      <c r="CD201" s="726"/>
      <c r="CE201" s="726"/>
      <c r="CF201" s="726"/>
      <c r="CG201" s="726"/>
      <c r="CH201" s="726"/>
      <c r="CI201" s="726"/>
      <c r="CJ201" s="726"/>
      <c r="CK201" s="726"/>
      <c r="CL201" s="726"/>
      <c r="CM201" s="726"/>
      <c r="CN201" s="726"/>
    </row>
    <row r="202" spans="3:92" ht="19.350000000000001" hidden="1" customHeight="1">
      <c r="C202" s="260"/>
      <c r="D202" s="278"/>
      <c r="E202" s="278"/>
      <c r="F202" s="278"/>
      <c r="G202" s="278"/>
      <c r="H202" s="278"/>
      <c r="I202" s="278"/>
      <c r="J202" s="278"/>
      <c r="K202" s="278"/>
      <c r="L202" s="278"/>
      <c r="M202" s="278"/>
      <c r="N202" s="279"/>
      <c r="O202" s="279"/>
      <c r="P202" s="279"/>
      <c r="Q202" s="279"/>
      <c r="R202" s="280"/>
      <c r="S202" s="280"/>
      <c r="T202" s="280"/>
      <c r="U202" s="539" t="s">
        <v>6441</v>
      </c>
      <c r="V202" s="540"/>
      <c r="W202" s="540"/>
      <c r="X202" s="540"/>
      <c r="Y202" s="540"/>
      <c r="Z202" s="540"/>
      <c r="AA202" s="540"/>
      <c r="AB202" s="540"/>
      <c r="AC202" s="539" t="s">
        <v>6442</v>
      </c>
      <c r="AD202" s="540"/>
      <c r="AE202" s="540"/>
      <c r="AF202" s="540"/>
      <c r="AG202" s="540"/>
      <c r="AH202" s="540"/>
      <c r="AI202" s="540"/>
      <c r="AJ202" s="543"/>
      <c r="AK202" s="277"/>
      <c r="AL202" s="262"/>
      <c r="AM202" s="533"/>
      <c r="AN202" s="534"/>
      <c r="AO202" s="534"/>
      <c r="AP202" s="534"/>
      <c r="AQ202" s="534"/>
      <c r="AR202" s="534"/>
      <c r="AS202" s="534"/>
      <c r="AT202" s="534"/>
      <c r="AU202" s="534"/>
      <c r="AV202" s="534"/>
      <c r="AW202" s="534"/>
      <c r="AX202" s="534"/>
      <c r="AY202" s="534"/>
      <c r="AZ202" s="534"/>
      <c r="BA202" s="534"/>
      <c r="BB202" s="534"/>
      <c r="BC202" s="535"/>
      <c r="BD202" s="262"/>
      <c r="BE202" s="262"/>
      <c r="BF202" s="509"/>
      <c r="BG202" s="510"/>
      <c r="BH202" s="510"/>
      <c r="BI202" s="510"/>
      <c r="BJ202" s="509"/>
      <c r="BK202" s="510"/>
      <c r="BL202" s="510"/>
      <c r="BM202" s="510"/>
      <c r="BN202" s="509"/>
      <c r="BO202" s="510"/>
      <c r="BP202" s="510"/>
      <c r="BQ202" s="511"/>
      <c r="BR202" s="265"/>
      <c r="BX202" s="726"/>
      <c r="BY202" s="726"/>
      <c r="BZ202" s="726"/>
      <c r="CA202" s="726"/>
      <c r="CB202" s="726"/>
      <c r="CC202" s="726"/>
      <c r="CD202" s="726"/>
      <c r="CE202" s="726"/>
      <c r="CF202" s="726"/>
      <c r="CG202" s="726"/>
      <c r="CH202" s="726"/>
      <c r="CI202" s="726"/>
      <c r="CJ202" s="726"/>
      <c r="CK202" s="726"/>
      <c r="CL202" s="726"/>
      <c r="CM202" s="726"/>
      <c r="CN202" s="726"/>
    </row>
    <row r="203" spans="3:92" ht="19.350000000000001" hidden="1" customHeight="1">
      <c r="C203" s="260"/>
      <c r="D203" s="247"/>
      <c r="E203" s="247"/>
      <c r="F203" s="247"/>
      <c r="G203" s="247"/>
      <c r="H203" s="247"/>
      <c r="I203" s="247"/>
      <c r="J203" s="247"/>
      <c r="K203" s="247"/>
      <c r="L203" s="247"/>
      <c r="M203" s="247"/>
      <c r="N203" s="247"/>
      <c r="O203" s="247"/>
      <c r="P203" s="262"/>
      <c r="Q203" s="262"/>
      <c r="R203" s="262"/>
      <c r="S203" s="266"/>
      <c r="T203" s="266"/>
      <c r="U203" s="541"/>
      <c r="V203" s="542"/>
      <c r="W203" s="542"/>
      <c r="X203" s="542"/>
      <c r="Y203" s="542"/>
      <c r="Z203" s="542"/>
      <c r="AA203" s="542"/>
      <c r="AB203" s="542"/>
      <c r="AC203" s="544"/>
      <c r="AD203" s="545"/>
      <c r="AE203" s="545"/>
      <c r="AF203" s="545"/>
      <c r="AG203" s="545"/>
      <c r="AH203" s="545"/>
      <c r="AI203" s="545"/>
      <c r="AJ203" s="546"/>
      <c r="AK203" s="277"/>
      <c r="AL203" s="262"/>
      <c r="AM203" s="533"/>
      <c r="AN203" s="534"/>
      <c r="AO203" s="534"/>
      <c r="AP203" s="534"/>
      <c r="AQ203" s="534"/>
      <c r="AR203" s="534"/>
      <c r="AS203" s="534"/>
      <c r="AT203" s="534"/>
      <c r="AU203" s="534"/>
      <c r="AV203" s="534"/>
      <c r="AW203" s="534"/>
      <c r="AX203" s="534"/>
      <c r="AY203" s="534"/>
      <c r="AZ203" s="534"/>
      <c r="BA203" s="534"/>
      <c r="BB203" s="534"/>
      <c r="BC203" s="535"/>
      <c r="BD203" s="281"/>
      <c r="BE203" s="281"/>
      <c r="BF203" s="509"/>
      <c r="BG203" s="510"/>
      <c r="BH203" s="510"/>
      <c r="BI203" s="510"/>
      <c r="BJ203" s="509"/>
      <c r="BK203" s="510"/>
      <c r="BL203" s="510"/>
      <c r="BM203" s="510"/>
      <c r="BN203" s="509"/>
      <c r="BO203" s="510"/>
      <c r="BP203" s="510"/>
      <c r="BQ203" s="511"/>
      <c r="BR203" s="265"/>
      <c r="BX203" s="726"/>
      <c r="BY203" s="726"/>
      <c r="BZ203" s="726"/>
      <c r="CA203" s="726"/>
      <c r="CB203" s="726"/>
      <c r="CC203" s="726"/>
      <c r="CD203" s="726"/>
      <c r="CE203" s="726"/>
      <c r="CF203" s="726"/>
      <c r="CG203" s="726"/>
      <c r="CH203" s="726"/>
      <c r="CI203" s="726"/>
      <c r="CJ203" s="726"/>
      <c r="CK203" s="726"/>
      <c r="CL203" s="726"/>
      <c r="CM203" s="726"/>
      <c r="CN203" s="726"/>
    </row>
    <row r="204" spans="3:92" ht="15.6" hidden="1" customHeight="1">
      <c r="C204" s="260"/>
      <c r="D204" s="247"/>
      <c r="E204" s="247"/>
      <c r="F204" s="247"/>
      <c r="G204" s="247"/>
      <c r="H204" s="247"/>
      <c r="I204" s="247"/>
      <c r="J204" s="247"/>
      <c r="K204" s="247"/>
      <c r="L204" s="247"/>
      <c r="M204" s="247"/>
      <c r="N204" s="247"/>
      <c r="O204" s="247"/>
      <c r="P204" s="262"/>
      <c r="Q204" s="262"/>
      <c r="R204" s="262"/>
      <c r="S204" s="266"/>
      <c r="T204" s="266"/>
      <c r="U204" s="553" t="str">
        <f>IF([1]回答表!F18="下水道事業",IF([1]回答表!X52="●",[1]回答表!Y313,IF([1]回答表!AA52="●",[1]回答表!Y383,"")),"")</f>
        <v/>
      </c>
      <c r="V204" s="554"/>
      <c r="W204" s="554"/>
      <c r="X204" s="554"/>
      <c r="Y204" s="554"/>
      <c r="Z204" s="554"/>
      <c r="AA204" s="554"/>
      <c r="AB204" s="555"/>
      <c r="AC204" s="553" t="str">
        <f>IF([1]回答表!F18="下水道事業",IF([1]回答表!X52="●",[1]回答表!Y314,IF([1]回答表!AA52="●",[1]回答表!Y384,"")),"")</f>
        <v/>
      </c>
      <c r="AD204" s="554"/>
      <c r="AE204" s="554"/>
      <c r="AF204" s="554"/>
      <c r="AG204" s="554"/>
      <c r="AH204" s="554"/>
      <c r="AI204" s="554"/>
      <c r="AJ204" s="555"/>
      <c r="AK204" s="277"/>
      <c r="AL204" s="262"/>
      <c r="AM204" s="533"/>
      <c r="AN204" s="534"/>
      <c r="AO204" s="534"/>
      <c r="AP204" s="534"/>
      <c r="AQ204" s="534"/>
      <c r="AR204" s="534"/>
      <c r="AS204" s="534"/>
      <c r="AT204" s="534"/>
      <c r="AU204" s="534"/>
      <c r="AV204" s="534"/>
      <c r="AW204" s="534"/>
      <c r="AX204" s="534"/>
      <c r="AY204" s="534"/>
      <c r="AZ204" s="534"/>
      <c r="BA204" s="534"/>
      <c r="BB204" s="534"/>
      <c r="BC204" s="535"/>
      <c r="BD204" s="281"/>
      <c r="BE204" s="281"/>
      <c r="BF204" s="509" t="s">
        <v>1</v>
      </c>
      <c r="BG204" s="510"/>
      <c r="BH204" s="510"/>
      <c r="BI204" s="510"/>
      <c r="BJ204" s="509" t="s">
        <v>2</v>
      </c>
      <c r="BK204" s="510"/>
      <c r="BL204" s="510"/>
      <c r="BM204" s="510"/>
      <c r="BN204" s="509" t="s">
        <v>3</v>
      </c>
      <c r="BO204" s="510"/>
      <c r="BP204" s="510"/>
      <c r="BQ204" s="511"/>
      <c r="BR204" s="265"/>
      <c r="BX204" s="726"/>
      <c r="BY204" s="726"/>
      <c r="BZ204" s="726"/>
      <c r="CA204" s="726"/>
      <c r="CB204" s="726"/>
      <c r="CC204" s="726"/>
      <c r="CD204" s="726"/>
      <c r="CE204" s="726"/>
      <c r="CF204" s="726"/>
      <c r="CG204" s="726"/>
      <c r="CH204" s="726"/>
      <c r="CI204" s="726"/>
      <c r="CJ204" s="726"/>
      <c r="CK204" s="726"/>
      <c r="CL204" s="726"/>
      <c r="CM204" s="726"/>
      <c r="CN204" s="726"/>
    </row>
    <row r="205" spans="3:92" ht="15.6" hidden="1" customHeight="1">
      <c r="C205" s="260"/>
      <c r="D205" s="247"/>
      <c r="E205" s="247"/>
      <c r="F205" s="247"/>
      <c r="G205" s="247"/>
      <c r="H205" s="247"/>
      <c r="I205" s="247"/>
      <c r="J205" s="247"/>
      <c r="K205" s="247"/>
      <c r="L205" s="247"/>
      <c r="M205" s="247"/>
      <c r="N205" s="247"/>
      <c r="O205" s="247"/>
      <c r="P205" s="262"/>
      <c r="Q205" s="262"/>
      <c r="R205" s="262"/>
      <c r="S205" s="266"/>
      <c r="T205" s="266"/>
      <c r="U205" s="556"/>
      <c r="V205" s="557"/>
      <c r="W205" s="557"/>
      <c r="X205" s="557"/>
      <c r="Y205" s="557"/>
      <c r="Z205" s="557"/>
      <c r="AA205" s="557"/>
      <c r="AB205" s="558"/>
      <c r="AC205" s="556"/>
      <c r="AD205" s="557"/>
      <c r="AE205" s="557"/>
      <c r="AF205" s="557"/>
      <c r="AG205" s="557"/>
      <c r="AH205" s="557"/>
      <c r="AI205" s="557"/>
      <c r="AJ205" s="558"/>
      <c r="AK205" s="277"/>
      <c r="AL205" s="262"/>
      <c r="AM205" s="536"/>
      <c r="AN205" s="537"/>
      <c r="AO205" s="537"/>
      <c r="AP205" s="537"/>
      <c r="AQ205" s="537"/>
      <c r="AR205" s="537"/>
      <c r="AS205" s="537"/>
      <c r="AT205" s="537"/>
      <c r="AU205" s="537"/>
      <c r="AV205" s="537"/>
      <c r="AW205" s="537"/>
      <c r="AX205" s="537"/>
      <c r="AY205" s="537"/>
      <c r="AZ205" s="537"/>
      <c r="BA205" s="537"/>
      <c r="BB205" s="537"/>
      <c r="BC205" s="538"/>
      <c r="BD205" s="281"/>
      <c r="BE205" s="281"/>
      <c r="BF205" s="509"/>
      <c r="BG205" s="510"/>
      <c r="BH205" s="510"/>
      <c r="BI205" s="510"/>
      <c r="BJ205" s="509"/>
      <c r="BK205" s="510"/>
      <c r="BL205" s="510"/>
      <c r="BM205" s="510"/>
      <c r="BN205" s="509"/>
      <c r="BO205" s="510"/>
      <c r="BP205" s="510"/>
      <c r="BQ205" s="511"/>
      <c r="BR205" s="265"/>
      <c r="BX205" s="726"/>
      <c r="BY205" s="726"/>
      <c r="BZ205" s="726"/>
      <c r="CA205" s="726"/>
      <c r="CB205" s="726"/>
      <c r="CC205" s="726"/>
      <c r="CD205" s="726"/>
      <c r="CE205" s="726"/>
      <c r="CF205" s="726"/>
      <c r="CG205" s="726"/>
      <c r="CH205" s="726"/>
      <c r="CI205" s="726"/>
      <c r="CJ205" s="726"/>
      <c r="CK205" s="726"/>
      <c r="CL205" s="726"/>
      <c r="CM205" s="726"/>
      <c r="CN205" s="726"/>
    </row>
    <row r="206" spans="3:92" ht="15.6" hidden="1" customHeight="1">
      <c r="C206" s="260"/>
      <c r="D206" s="247"/>
      <c r="E206" s="247"/>
      <c r="F206" s="247"/>
      <c r="G206" s="247"/>
      <c r="H206" s="247"/>
      <c r="I206" s="247"/>
      <c r="J206" s="247"/>
      <c r="K206" s="247"/>
      <c r="L206" s="247"/>
      <c r="M206" s="247"/>
      <c r="N206" s="247"/>
      <c r="O206" s="247"/>
      <c r="P206" s="262"/>
      <c r="Q206" s="262"/>
      <c r="R206" s="262"/>
      <c r="S206" s="266"/>
      <c r="T206" s="266"/>
      <c r="U206" s="559"/>
      <c r="V206" s="560"/>
      <c r="W206" s="560"/>
      <c r="X206" s="560"/>
      <c r="Y206" s="560"/>
      <c r="Z206" s="560"/>
      <c r="AA206" s="560"/>
      <c r="AB206" s="561"/>
      <c r="AC206" s="559"/>
      <c r="AD206" s="560"/>
      <c r="AE206" s="560"/>
      <c r="AF206" s="560"/>
      <c r="AG206" s="560"/>
      <c r="AH206" s="560"/>
      <c r="AI206" s="560"/>
      <c r="AJ206" s="561"/>
      <c r="AK206" s="277"/>
      <c r="AL206" s="262"/>
      <c r="AM206" s="247"/>
      <c r="AN206" s="247"/>
      <c r="AO206" s="247"/>
      <c r="AP206" s="247"/>
      <c r="AQ206" s="247"/>
      <c r="AR206" s="247"/>
      <c r="AS206" s="247"/>
      <c r="AT206" s="247"/>
      <c r="AU206" s="247"/>
      <c r="AV206" s="247"/>
      <c r="AW206" s="247"/>
      <c r="AX206" s="247"/>
      <c r="AY206" s="247"/>
      <c r="AZ206" s="247"/>
      <c r="BA206" s="247"/>
      <c r="BB206" s="247"/>
      <c r="BC206" s="267"/>
      <c r="BD206" s="281"/>
      <c r="BE206" s="281"/>
      <c r="BF206" s="512"/>
      <c r="BG206" s="513"/>
      <c r="BH206" s="513"/>
      <c r="BI206" s="513"/>
      <c r="BJ206" s="512"/>
      <c r="BK206" s="513"/>
      <c r="BL206" s="513"/>
      <c r="BM206" s="513"/>
      <c r="BN206" s="512"/>
      <c r="BO206" s="513"/>
      <c r="BP206" s="513"/>
      <c r="BQ206" s="514"/>
      <c r="BR206" s="265"/>
      <c r="BX206" s="726"/>
      <c r="BY206" s="726"/>
      <c r="BZ206" s="726"/>
      <c r="CA206" s="726"/>
      <c r="CB206" s="726"/>
      <c r="CC206" s="726"/>
      <c r="CD206" s="726"/>
      <c r="CE206" s="726"/>
      <c r="CF206" s="726"/>
      <c r="CG206" s="726"/>
      <c r="CH206" s="726"/>
      <c r="CI206" s="726"/>
      <c r="CJ206" s="726"/>
      <c r="CK206" s="726"/>
      <c r="CL206" s="726"/>
      <c r="CM206" s="726"/>
      <c r="CN206" s="726"/>
    </row>
    <row r="207" spans="3:92" ht="18" hidden="1" customHeight="1">
      <c r="C207" s="260"/>
      <c r="D207" s="247"/>
      <c r="E207" s="247"/>
      <c r="F207" s="247"/>
      <c r="G207" s="247"/>
      <c r="H207" s="247"/>
      <c r="I207" s="247"/>
      <c r="J207" s="247"/>
      <c r="K207" s="247"/>
      <c r="L207" s="247"/>
      <c r="M207" s="247"/>
      <c r="N207" s="247"/>
      <c r="O207" s="247"/>
      <c r="P207" s="262"/>
      <c r="Q207" s="262"/>
      <c r="R207" s="266"/>
      <c r="S207" s="266"/>
      <c r="T207" s="266"/>
      <c r="U207" s="247"/>
      <c r="V207" s="247"/>
      <c r="W207" s="247"/>
      <c r="X207" s="247"/>
      <c r="Y207" s="247"/>
      <c r="Z207" s="247"/>
      <c r="AA207" s="247"/>
      <c r="AB207" s="247"/>
      <c r="AC207" s="247"/>
      <c r="AD207" s="261"/>
      <c r="AE207" s="262"/>
      <c r="AF207" s="262"/>
      <c r="AG207" s="262"/>
      <c r="AH207" s="262"/>
      <c r="AI207" s="262"/>
      <c r="AJ207" s="262"/>
      <c r="AK207" s="262"/>
      <c r="AL207" s="262"/>
      <c r="AM207" s="262"/>
      <c r="AN207" s="263"/>
      <c r="AO207" s="263"/>
      <c r="AP207" s="263"/>
      <c r="AQ207" s="264"/>
      <c r="AR207" s="247"/>
      <c r="AS207" s="285"/>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65"/>
      <c r="BS207" s="22"/>
      <c r="BT207" s="247"/>
      <c r="BU207" s="247"/>
      <c r="BV207" s="247"/>
      <c r="BW207" s="247"/>
      <c r="BX207" s="726"/>
      <c r="BY207" s="726"/>
      <c r="BZ207" s="726"/>
      <c r="CA207" s="726"/>
      <c r="CB207" s="726"/>
      <c r="CC207" s="726"/>
      <c r="CD207" s="726"/>
      <c r="CE207" s="726"/>
      <c r="CF207" s="726"/>
      <c r="CG207" s="726"/>
      <c r="CH207" s="726"/>
      <c r="CI207" s="726"/>
      <c r="CJ207" s="726"/>
      <c r="CK207" s="726"/>
      <c r="CL207" s="726"/>
      <c r="CM207" s="726"/>
      <c r="CN207" s="726"/>
    </row>
    <row r="208" spans="3:92" ht="18.95" hidden="1" customHeight="1">
      <c r="C208" s="260"/>
      <c r="D208" s="278"/>
      <c r="E208" s="278"/>
      <c r="F208" s="278"/>
      <c r="G208" s="278"/>
      <c r="H208" s="278"/>
      <c r="I208" s="278"/>
      <c r="J208" s="278"/>
      <c r="K208" s="278"/>
      <c r="L208" s="278"/>
      <c r="M208" s="278"/>
      <c r="N208" s="279"/>
      <c r="O208" s="279"/>
      <c r="P208" s="279"/>
      <c r="Q208" s="279"/>
      <c r="R208" s="266"/>
      <c r="S208" s="266"/>
      <c r="T208" s="266"/>
      <c r="U208" s="547" t="s">
        <v>6428</v>
      </c>
      <c r="V208" s="548"/>
      <c r="W208" s="548"/>
      <c r="X208" s="548"/>
      <c r="Y208" s="548"/>
      <c r="Z208" s="548"/>
      <c r="AA208" s="548"/>
      <c r="AB208" s="548"/>
      <c r="AC208" s="547" t="s">
        <v>6443</v>
      </c>
      <c r="AD208" s="548"/>
      <c r="AE208" s="548"/>
      <c r="AF208" s="548"/>
      <c r="AG208" s="548"/>
      <c r="AH208" s="548"/>
      <c r="AI208" s="548"/>
      <c r="AJ208" s="549"/>
      <c r="AK208" s="547" t="s">
        <v>6487</v>
      </c>
      <c r="AL208" s="548"/>
      <c r="AM208" s="548"/>
      <c r="AN208" s="548"/>
      <c r="AO208" s="548"/>
      <c r="AP208" s="548"/>
      <c r="AQ208" s="548"/>
      <c r="AR208" s="548"/>
      <c r="AS208" s="547" t="s">
        <v>6850</v>
      </c>
      <c r="AT208" s="548"/>
      <c r="AU208" s="548"/>
      <c r="AV208" s="548"/>
      <c r="AW208" s="548"/>
      <c r="AX208" s="548"/>
      <c r="AY208" s="548"/>
      <c r="AZ208" s="549"/>
      <c r="BA208" s="547" t="s">
        <v>6433</v>
      </c>
      <c r="BB208" s="548"/>
      <c r="BC208" s="548"/>
      <c r="BD208" s="548"/>
      <c r="BE208" s="548"/>
      <c r="BF208" s="548"/>
      <c r="BG208" s="548"/>
      <c r="BH208" s="549"/>
      <c r="BI208" s="247"/>
      <c r="BJ208" s="247"/>
      <c r="BK208" s="247"/>
      <c r="BL208" s="247"/>
      <c r="BM208" s="247"/>
      <c r="BN208" s="247"/>
      <c r="BO208" s="247"/>
      <c r="BP208" s="247"/>
      <c r="BQ208" s="247"/>
      <c r="BR208" s="265"/>
      <c r="BS208" s="22"/>
      <c r="BT208" s="247"/>
      <c r="BU208" s="247"/>
      <c r="BV208" s="247"/>
      <c r="BW208" s="247"/>
      <c r="BX208" s="726"/>
      <c r="BY208" s="726"/>
      <c r="BZ208" s="726"/>
      <c r="CA208" s="726"/>
      <c r="CB208" s="726"/>
      <c r="CC208" s="726"/>
      <c r="CD208" s="726"/>
      <c r="CE208" s="726"/>
      <c r="CF208" s="726"/>
      <c r="CG208" s="726"/>
      <c r="CH208" s="726"/>
      <c r="CI208" s="726"/>
      <c r="CJ208" s="726"/>
      <c r="CK208" s="726"/>
      <c r="CL208" s="726"/>
      <c r="CM208" s="726"/>
      <c r="CN208" s="726"/>
    </row>
    <row r="209" spans="1:86" ht="15.6" hidden="1" customHeight="1">
      <c r="C209" s="260"/>
      <c r="D209" s="247"/>
      <c r="E209" s="247"/>
      <c r="F209" s="247"/>
      <c r="G209" s="247"/>
      <c r="H209" s="247"/>
      <c r="I209" s="247"/>
      <c r="J209" s="247"/>
      <c r="K209" s="247"/>
      <c r="L209" s="247"/>
      <c r="M209" s="247"/>
      <c r="N209" s="247"/>
      <c r="O209" s="247"/>
      <c r="P209" s="262"/>
      <c r="Q209" s="262"/>
      <c r="R209" s="266"/>
      <c r="S209" s="266"/>
      <c r="T209" s="266"/>
      <c r="U209" s="550"/>
      <c r="V209" s="551"/>
      <c r="W209" s="551"/>
      <c r="X209" s="551"/>
      <c r="Y209" s="551"/>
      <c r="Z209" s="551"/>
      <c r="AA209" s="551"/>
      <c r="AB209" s="551"/>
      <c r="AC209" s="550"/>
      <c r="AD209" s="551"/>
      <c r="AE209" s="551"/>
      <c r="AF209" s="551"/>
      <c r="AG209" s="551"/>
      <c r="AH209" s="551"/>
      <c r="AI209" s="551"/>
      <c r="AJ209" s="552"/>
      <c r="AK209" s="550"/>
      <c r="AL209" s="551"/>
      <c r="AM209" s="551"/>
      <c r="AN209" s="551"/>
      <c r="AO209" s="551"/>
      <c r="AP209" s="551"/>
      <c r="AQ209" s="551"/>
      <c r="AR209" s="551"/>
      <c r="AS209" s="550"/>
      <c r="AT209" s="551"/>
      <c r="AU209" s="551"/>
      <c r="AV209" s="551"/>
      <c r="AW209" s="551"/>
      <c r="AX209" s="551"/>
      <c r="AY209" s="551"/>
      <c r="AZ209" s="552"/>
      <c r="BA209" s="550"/>
      <c r="BB209" s="551"/>
      <c r="BC209" s="551"/>
      <c r="BD209" s="551"/>
      <c r="BE209" s="551"/>
      <c r="BF209" s="551"/>
      <c r="BG209" s="551"/>
      <c r="BH209" s="552"/>
      <c r="BI209" s="247"/>
      <c r="BJ209" s="247"/>
      <c r="BK209" s="247"/>
      <c r="BL209" s="247"/>
      <c r="BM209" s="247"/>
      <c r="BN209" s="247"/>
      <c r="BO209" s="247"/>
      <c r="BP209" s="247"/>
      <c r="BQ209" s="247"/>
      <c r="BR209" s="265"/>
      <c r="BS209" s="22"/>
      <c r="BT209" s="247"/>
      <c r="BU209" s="247"/>
      <c r="BV209" s="247"/>
      <c r="BW209" s="247"/>
      <c r="BX209" s="247"/>
      <c r="BY209" s="247"/>
      <c r="BZ209" s="247"/>
      <c r="CA209" s="247"/>
      <c r="CB209" s="247"/>
      <c r="CC209" s="247"/>
      <c r="CD209" s="247"/>
      <c r="CE209" s="247"/>
      <c r="CF209" s="247"/>
      <c r="CG209" s="247"/>
      <c r="CH209" s="247"/>
    </row>
    <row r="210" spans="1:86" ht="15.6" hidden="1" customHeight="1">
      <c r="C210" s="260"/>
      <c r="D210" s="247"/>
      <c r="E210" s="247"/>
      <c r="F210" s="247"/>
      <c r="G210" s="247"/>
      <c r="H210" s="247"/>
      <c r="I210" s="247"/>
      <c r="J210" s="247"/>
      <c r="K210" s="247"/>
      <c r="L210" s="247"/>
      <c r="M210" s="247"/>
      <c r="N210" s="247"/>
      <c r="O210" s="247"/>
      <c r="P210" s="262"/>
      <c r="Q210" s="262"/>
      <c r="R210" s="266"/>
      <c r="S210" s="266"/>
      <c r="T210" s="266"/>
      <c r="U210" s="553" t="str">
        <f>IF([1]回答表!F18="下水道事業",IF([1]回答表!X52="●",[1]回答表!Y316,IF([1]回答表!AA52="●",[1]回答表!Y386,"")),"")</f>
        <v/>
      </c>
      <c r="V210" s="554"/>
      <c r="W210" s="554"/>
      <c r="X210" s="554"/>
      <c r="Y210" s="554"/>
      <c r="Z210" s="554"/>
      <c r="AA210" s="554"/>
      <c r="AB210" s="555"/>
      <c r="AC210" s="553" t="str">
        <f>IF([1]回答表!F18="下水道事業",IF([1]回答表!X52="●",[1]回答表!Y317,IF([1]回答表!AA52="●",[1]回答表!Y387,"")),"")</f>
        <v/>
      </c>
      <c r="AD210" s="554"/>
      <c r="AE210" s="554"/>
      <c r="AF210" s="554"/>
      <c r="AG210" s="554"/>
      <c r="AH210" s="554"/>
      <c r="AI210" s="554"/>
      <c r="AJ210" s="555"/>
      <c r="AK210" s="553" t="str">
        <f>IF([1]回答表!F18="下水道事業",IF([1]回答表!X52="●",[1]回答表!Y318,IF([1]回答表!AA52="●",[1]回答表!Y388,"")),"")</f>
        <v/>
      </c>
      <c r="AL210" s="554"/>
      <c r="AM210" s="554"/>
      <c r="AN210" s="554"/>
      <c r="AO210" s="554"/>
      <c r="AP210" s="554"/>
      <c r="AQ210" s="554"/>
      <c r="AR210" s="555"/>
      <c r="AS210" s="553" t="str">
        <f>IF([1]回答表!F18="下水道事業",IF([1]回答表!X52="●",[1]回答表!Y319,IF([1]回答表!AA52="●",[1]回答表!Y389,"")),"")</f>
        <v/>
      </c>
      <c r="AT210" s="554"/>
      <c r="AU210" s="554"/>
      <c r="AV210" s="554"/>
      <c r="AW210" s="554"/>
      <c r="AX210" s="554"/>
      <c r="AY210" s="554"/>
      <c r="AZ210" s="555"/>
      <c r="BA210" s="553" t="str">
        <f>IF([1]回答表!F18="下水道事業",IF([1]回答表!X52="●",[1]回答表!Y320,IF([1]回答表!AA52="●",[1]回答表!Y390,"")),"")</f>
        <v/>
      </c>
      <c r="BB210" s="554"/>
      <c r="BC210" s="554"/>
      <c r="BD210" s="554"/>
      <c r="BE210" s="554"/>
      <c r="BF210" s="554"/>
      <c r="BG210" s="554"/>
      <c r="BH210" s="555"/>
      <c r="BI210" s="247"/>
      <c r="BJ210" s="247"/>
      <c r="BK210" s="247"/>
      <c r="BL210" s="247"/>
      <c r="BM210" s="247"/>
      <c r="BN210" s="247"/>
      <c r="BO210" s="247"/>
      <c r="BP210" s="247"/>
      <c r="BQ210" s="247"/>
      <c r="BR210" s="265"/>
      <c r="BS210" s="22"/>
      <c r="BT210" s="247"/>
      <c r="BU210" s="247"/>
      <c r="BV210" s="247"/>
      <c r="BW210" s="247"/>
      <c r="BX210" s="247"/>
      <c r="BY210" s="247"/>
      <c r="BZ210" s="247"/>
      <c r="CA210" s="247"/>
      <c r="CB210" s="247"/>
      <c r="CC210" s="247"/>
      <c r="CD210" s="247"/>
      <c r="CE210" s="247"/>
      <c r="CF210" s="247"/>
      <c r="CG210" s="247"/>
      <c r="CH210" s="247"/>
    </row>
    <row r="211" spans="1:86" ht="15.6" hidden="1" customHeight="1">
      <c r="C211" s="260"/>
      <c r="D211" s="247"/>
      <c r="E211" s="247"/>
      <c r="F211" s="247"/>
      <c r="G211" s="247"/>
      <c r="H211" s="247"/>
      <c r="I211" s="247"/>
      <c r="J211" s="247"/>
      <c r="K211" s="247"/>
      <c r="L211" s="247"/>
      <c r="M211" s="247"/>
      <c r="N211" s="247"/>
      <c r="O211" s="247"/>
      <c r="P211" s="262"/>
      <c r="Q211" s="262"/>
      <c r="R211" s="266"/>
      <c r="S211" s="266"/>
      <c r="T211" s="266"/>
      <c r="U211" s="556"/>
      <c r="V211" s="557"/>
      <c r="W211" s="557"/>
      <c r="X211" s="557"/>
      <c r="Y211" s="557"/>
      <c r="Z211" s="557"/>
      <c r="AA211" s="557"/>
      <c r="AB211" s="558"/>
      <c r="AC211" s="556"/>
      <c r="AD211" s="557"/>
      <c r="AE211" s="557"/>
      <c r="AF211" s="557"/>
      <c r="AG211" s="557"/>
      <c r="AH211" s="557"/>
      <c r="AI211" s="557"/>
      <c r="AJ211" s="558"/>
      <c r="AK211" s="556"/>
      <c r="AL211" s="557"/>
      <c r="AM211" s="557"/>
      <c r="AN211" s="557"/>
      <c r="AO211" s="557"/>
      <c r="AP211" s="557"/>
      <c r="AQ211" s="557"/>
      <c r="AR211" s="558"/>
      <c r="AS211" s="556"/>
      <c r="AT211" s="557"/>
      <c r="AU211" s="557"/>
      <c r="AV211" s="557"/>
      <c r="AW211" s="557"/>
      <c r="AX211" s="557"/>
      <c r="AY211" s="557"/>
      <c r="AZ211" s="558"/>
      <c r="BA211" s="556"/>
      <c r="BB211" s="557"/>
      <c r="BC211" s="557"/>
      <c r="BD211" s="557"/>
      <c r="BE211" s="557"/>
      <c r="BF211" s="557"/>
      <c r="BG211" s="557"/>
      <c r="BH211" s="558"/>
      <c r="BI211" s="247"/>
      <c r="BJ211" s="247"/>
      <c r="BK211" s="247"/>
      <c r="BL211" s="247"/>
      <c r="BM211" s="247"/>
      <c r="BN211" s="247"/>
      <c r="BO211" s="247"/>
      <c r="BP211" s="247"/>
      <c r="BQ211" s="247"/>
      <c r="BR211" s="265"/>
      <c r="BS211" s="22"/>
      <c r="BT211" s="247"/>
      <c r="BU211" s="247"/>
      <c r="BV211" s="247"/>
      <c r="BW211" s="247"/>
      <c r="BX211" s="247"/>
      <c r="BY211" s="247"/>
      <c r="BZ211" s="247"/>
      <c r="CA211" s="247"/>
      <c r="CB211" s="247"/>
      <c r="CC211" s="247"/>
      <c r="CD211" s="247"/>
      <c r="CE211" s="247"/>
      <c r="CF211" s="247"/>
      <c r="CG211" s="247"/>
      <c r="CH211" s="247"/>
    </row>
    <row r="212" spans="1:86" ht="15.6" hidden="1" customHeight="1">
      <c r="C212" s="260"/>
      <c r="D212" s="247"/>
      <c r="E212" s="247"/>
      <c r="F212" s="247"/>
      <c r="G212" s="247"/>
      <c r="H212" s="247"/>
      <c r="I212" s="247"/>
      <c r="J212" s="247"/>
      <c r="K212" s="247"/>
      <c r="L212" s="247"/>
      <c r="M212" s="247"/>
      <c r="N212" s="247"/>
      <c r="O212" s="247"/>
      <c r="P212" s="262"/>
      <c r="Q212" s="262"/>
      <c r="R212" s="266"/>
      <c r="S212" s="266"/>
      <c r="T212" s="266"/>
      <c r="U212" s="559"/>
      <c r="V212" s="560"/>
      <c r="W212" s="560"/>
      <c r="X212" s="560"/>
      <c r="Y212" s="560"/>
      <c r="Z212" s="560"/>
      <c r="AA212" s="560"/>
      <c r="AB212" s="561"/>
      <c r="AC212" s="559"/>
      <c r="AD212" s="560"/>
      <c r="AE212" s="560"/>
      <c r="AF212" s="560"/>
      <c r="AG212" s="560"/>
      <c r="AH212" s="560"/>
      <c r="AI212" s="560"/>
      <c r="AJ212" s="561"/>
      <c r="AK212" s="559"/>
      <c r="AL212" s="560"/>
      <c r="AM212" s="560"/>
      <c r="AN212" s="560"/>
      <c r="AO212" s="560"/>
      <c r="AP212" s="560"/>
      <c r="AQ212" s="560"/>
      <c r="AR212" s="561"/>
      <c r="AS212" s="559"/>
      <c r="AT212" s="560"/>
      <c r="AU212" s="560"/>
      <c r="AV212" s="560"/>
      <c r="AW212" s="560"/>
      <c r="AX212" s="560"/>
      <c r="AY212" s="560"/>
      <c r="AZ212" s="561"/>
      <c r="BA212" s="559"/>
      <c r="BB212" s="560"/>
      <c r="BC212" s="560"/>
      <c r="BD212" s="560"/>
      <c r="BE212" s="560"/>
      <c r="BF212" s="560"/>
      <c r="BG212" s="560"/>
      <c r="BH212" s="561"/>
      <c r="BI212" s="247"/>
      <c r="BJ212" s="247"/>
      <c r="BK212" s="247"/>
      <c r="BL212" s="247"/>
      <c r="BM212" s="247"/>
      <c r="BN212" s="247"/>
      <c r="BO212" s="247"/>
      <c r="BP212" s="247"/>
      <c r="BQ212" s="247"/>
      <c r="BR212" s="265"/>
      <c r="BS212" s="22"/>
      <c r="BT212" s="247"/>
      <c r="BU212" s="247"/>
      <c r="BV212" s="247"/>
      <c r="BW212" s="247"/>
      <c r="BX212" s="247"/>
      <c r="BY212" s="247"/>
      <c r="BZ212" s="247"/>
      <c r="CA212" s="247"/>
      <c r="CB212" s="247"/>
      <c r="CC212" s="247"/>
      <c r="CD212" s="247"/>
      <c r="CE212" s="247"/>
      <c r="CF212" s="247"/>
      <c r="CG212" s="247"/>
      <c r="CH212" s="247"/>
    </row>
    <row r="213" spans="1:86" ht="29.45" hidden="1" customHeight="1">
      <c r="C213" s="260"/>
      <c r="D213" s="247"/>
      <c r="E213" s="247"/>
      <c r="F213" s="247"/>
      <c r="G213" s="247"/>
      <c r="H213" s="247"/>
      <c r="I213" s="247"/>
      <c r="J213" s="247"/>
      <c r="K213" s="247"/>
      <c r="L213" s="247"/>
      <c r="M213" s="247"/>
      <c r="N213" s="247"/>
      <c r="O213" s="247"/>
      <c r="P213" s="262"/>
      <c r="Q213" s="262"/>
      <c r="R213" s="266"/>
      <c r="S213" s="266"/>
      <c r="T213" s="266"/>
      <c r="U213" s="247"/>
      <c r="V213" s="247"/>
      <c r="W213" s="247"/>
      <c r="X213" s="247"/>
      <c r="Y213" s="247"/>
      <c r="Z213" s="247"/>
      <c r="AA213" s="247"/>
      <c r="AB213" s="247"/>
      <c r="AC213" s="247"/>
      <c r="AD213" s="261"/>
      <c r="AE213" s="262"/>
      <c r="AF213" s="262"/>
      <c r="AG213" s="262"/>
      <c r="AH213" s="262"/>
      <c r="AI213" s="262"/>
      <c r="AJ213" s="262"/>
      <c r="AK213" s="262"/>
      <c r="AL213" s="262"/>
      <c r="AM213" s="262"/>
      <c r="AN213" s="263"/>
      <c r="AO213" s="263"/>
      <c r="AP213" s="263"/>
      <c r="AQ213" s="264"/>
      <c r="AR213" s="247"/>
      <c r="AS213" s="255"/>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65"/>
      <c r="BS213" s="22"/>
      <c r="BT213" s="247"/>
      <c r="BU213" s="247"/>
      <c r="BV213" s="247"/>
      <c r="BW213" s="247"/>
      <c r="BX213" s="247"/>
      <c r="BY213" s="247"/>
      <c r="BZ213" s="247"/>
      <c r="CA213" s="247"/>
      <c r="CB213" s="247"/>
      <c r="CC213" s="247"/>
      <c r="CD213" s="247"/>
      <c r="CE213" s="247"/>
      <c r="CF213" s="247"/>
      <c r="CG213" s="247"/>
      <c r="CH213" s="247"/>
    </row>
    <row r="214" spans="1:86" ht="15.6" hidden="1" customHeight="1">
      <c r="C214" s="260"/>
      <c r="D214" s="262"/>
      <c r="E214" s="262"/>
      <c r="F214" s="262"/>
      <c r="G214" s="262"/>
      <c r="H214" s="262"/>
      <c r="I214" s="262"/>
      <c r="J214" s="262"/>
      <c r="K214" s="262"/>
      <c r="L214" s="263"/>
      <c r="M214" s="263"/>
      <c r="N214" s="263"/>
      <c r="O214" s="264"/>
      <c r="P214" s="248"/>
      <c r="Q214" s="248"/>
      <c r="R214" s="266"/>
      <c r="S214" s="266"/>
      <c r="T214" s="266"/>
      <c r="U214" s="709" t="s">
        <v>38</v>
      </c>
      <c r="V214" s="710"/>
      <c r="W214" s="710"/>
      <c r="X214" s="710"/>
      <c r="Y214" s="710"/>
      <c r="Z214" s="710"/>
      <c r="AA214" s="710"/>
      <c r="AB214" s="710"/>
      <c r="AC214" s="709" t="s">
        <v>39</v>
      </c>
      <c r="AD214" s="710"/>
      <c r="AE214" s="710"/>
      <c r="AF214" s="710"/>
      <c r="AG214" s="710"/>
      <c r="AH214" s="710"/>
      <c r="AI214" s="710"/>
      <c r="AJ214" s="710"/>
      <c r="AK214" s="709" t="s">
        <v>6385</v>
      </c>
      <c r="AL214" s="710"/>
      <c r="AM214" s="710"/>
      <c r="AN214" s="710"/>
      <c r="AO214" s="710"/>
      <c r="AP214" s="710"/>
      <c r="AQ214" s="710"/>
      <c r="AR214" s="716"/>
      <c r="AS214" s="247"/>
      <c r="AT214" s="247"/>
      <c r="AU214" s="247"/>
      <c r="AV214" s="247"/>
      <c r="AW214" s="247"/>
      <c r="AX214" s="247"/>
      <c r="AY214" s="247"/>
      <c r="AZ214" s="247"/>
      <c r="BA214" s="247"/>
      <c r="BB214" s="247"/>
      <c r="BC214" s="261"/>
      <c r="BD214" s="262"/>
      <c r="BE214" s="262"/>
      <c r="BF214" s="262"/>
      <c r="BG214" s="262"/>
      <c r="BH214" s="262"/>
      <c r="BI214" s="262"/>
      <c r="BJ214" s="262"/>
      <c r="BK214" s="262"/>
      <c r="BL214" s="262"/>
      <c r="BM214" s="262"/>
      <c r="BN214" s="263"/>
      <c r="BO214" s="263"/>
      <c r="BP214" s="263"/>
      <c r="BQ214" s="264"/>
      <c r="BR214" s="265"/>
    </row>
    <row r="215" spans="1:86" ht="15.6" hidden="1" customHeight="1">
      <c r="C215" s="260"/>
      <c r="D215" s="562" t="s">
        <v>9</v>
      </c>
      <c r="E215" s="519"/>
      <c r="F215" s="519"/>
      <c r="G215" s="519"/>
      <c r="H215" s="519"/>
      <c r="I215" s="519"/>
      <c r="J215" s="519"/>
      <c r="K215" s="519"/>
      <c r="L215" s="519"/>
      <c r="M215" s="520"/>
      <c r="N215" s="521" t="str">
        <f>IF([1]回答表!F18="下水道事業",IF([1]回答表!AA52="●","●",""),"")</f>
        <v/>
      </c>
      <c r="O215" s="522"/>
      <c r="P215" s="522"/>
      <c r="Q215" s="523"/>
      <c r="R215" s="266"/>
      <c r="S215" s="266"/>
      <c r="T215" s="266"/>
      <c r="U215" s="711"/>
      <c r="V215" s="712"/>
      <c r="W215" s="712"/>
      <c r="X215" s="712"/>
      <c r="Y215" s="712"/>
      <c r="Z215" s="712"/>
      <c r="AA215" s="712"/>
      <c r="AB215" s="712"/>
      <c r="AC215" s="711"/>
      <c r="AD215" s="712"/>
      <c r="AE215" s="712"/>
      <c r="AF215" s="712"/>
      <c r="AG215" s="712"/>
      <c r="AH215" s="712"/>
      <c r="AI215" s="712"/>
      <c r="AJ215" s="712"/>
      <c r="AK215" s="717"/>
      <c r="AL215" s="718"/>
      <c r="AM215" s="718"/>
      <c r="AN215" s="718"/>
      <c r="AO215" s="718"/>
      <c r="AP215" s="718"/>
      <c r="AQ215" s="718"/>
      <c r="AR215" s="719"/>
      <c r="AS215" s="247"/>
      <c r="AT215" s="247"/>
      <c r="AU215" s="247"/>
      <c r="AV215" s="247"/>
      <c r="AW215" s="247"/>
      <c r="AX215" s="247"/>
      <c r="AY215" s="247"/>
      <c r="AZ215" s="247"/>
      <c r="BA215" s="247"/>
      <c r="BB215" s="247"/>
      <c r="BC215" s="261"/>
      <c r="BD215" s="262"/>
      <c r="BE215" s="262"/>
      <c r="BF215" s="262"/>
      <c r="BG215" s="262"/>
      <c r="BH215" s="262"/>
      <c r="BI215" s="262"/>
      <c r="BJ215" s="262"/>
      <c r="BK215" s="262"/>
      <c r="BL215" s="262"/>
      <c r="BM215" s="262"/>
      <c r="BN215" s="263"/>
      <c r="BO215" s="263"/>
      <c r="BP215" s="263"/>
      <c r="BQ215" s="264"/>
      <c r="BR215" s="265"/>
    </row>
    <row r="216" spans="1:86" ht="15.6" hidden="1" customHeight="1">
      <c r="C216" s="260"/>
      <c r="D216" s="519"/>
      <c r="E216" s="519"/>
      <c r="F216" s="519"/>
      <c r="G216" s="519"/>
      <c r="H216" s="519"/>
      <c r="I216" s="519"/>
      <c r="J216" s="519"/>
      <c r="K216" s="519"/>
      <c r="L216" s="519"/>
      <c r="M216" s="520"/>
      <c r="N216" s="524"/>
      <c r="O216" s="525"/>
      <c r="P216" s="525"/>
      <c r="Q216" s="526"/>
      <c r="R216" s="266"/>
      <c r="S216" s="266"/>
      <c r="T216" s="266"/>
      <c r="U216" s="553" t="str">
        <f>IF([1]回答表!F18="下水道事業",IF([1]回答表!X52="●",[1]回答表!N322,IF([1]回答表!AA52="●",[1]回答表!N392,"")),"")</f>
        <v/>
      </c>
      <c r="V216" s="554"/>
      <c r="W216" s="554"/>
      <c r="X216" s="554"/>
      <c r="Y216" s="554"/>
      <c r="Z216" s="554"/>
      <c r="AA216" s="554"/>
      <c r="AB216" s="555"/>
      <c r="AC216" s="553" t="str">
        <f>IF([1]回答表!F18="下水道事業",IF([1]回答表!X52="●",[1]回答表!N323,IF([1]回答表!AA52="●",[1]回答表!N393,"")),"")</f>
        <v/>
      </c>
      <c r="AD216" s="554"/>
      <c r="AE216" s="554"/>
      <c r="AF216" s="554"/>
      <c r="AG216" s="554"/>
      <c r="AH216" s="554"/>
      <c r="AI216" s="554"/>
      <c r="AJ216" s="555"/>
      <c r="AK216" s="553" t="str">
        <f>IF([1]回答表!F18="下水道事業",IF([1]回答表!X52="●",[1]回答表!N324,IF([1]回答表!AA52="●",[1]回答表!N394,"")),"")</f>
        <v/>
      </c>
      <c r="AL216" s="554"/>
      <c r="AM216" s="554"/>
      <c r="AN216" s="554"/>
      <c r="AO216" s="554"/>
      <c r="AP216" s="554"/>
      <c r="AQ216" s="554"/>
      <c r="AR216" s="555"/>
      <c r="AS216" s="247"/>
      <c r="AT216" s="247"/>
      <c r="AU216" s="247"/>
      <c r="AV216" s="247"/>
      <c r="AW216" s="247"/>
      <c r="AX216" s="247"/>
      <c r="AY216" s="247"/>
      <c r="AZ216" s="247"/>
      <c r="BA216" s="247"/>
      <c r="BB216" s="247"/>
      <c r="BC216" s="261"/>
      <c r="BD216" s="262"/>
      <c r="BE216" s="262"/>
      <c r="BF216" s="262"/>
      <c r="BG216" s="262"/>
      <c r="BH216" s="262"/>
      <c r="BI216" s="262"/>
      <c r="BJ216" s="262"/>
      <c r="BK216" s="262"/>
      <c r="BL216" s="262"/>
      <c r="BM216" s="262"/>
      <c r="BN216" s="263"/>
      <c r="BO216" s="263"/>
      <c r="BP216" s="263"/>
      <c r="BQ216" s="264"/>
      <c r="BR216" s="265"/>
    </row>
    <row r="217" spans="1:86" ht="15.6" hidden="1" customHeight="1">
      <c r="C217" s="260"/>
      <c r="D217" s="519"/>
      <c r="E217" s="519"/>
      <c r="F217" s="519"/>
      <c r="G217" s="519"/>
      <c r="H217" s="519"/>
      <c r="I217" s="519"/>
      <c r="J217" s="519"/>
      <c r="K217" s="519"/>
      <c r="L217" s="519"/>
      <c r="M217" s="520"/>
      <c r="N217" s="524"/>
      <c r="O217" s="525"/>
      <c r="P217" s="525"/>
      <c r="Q217" s="526"/>
      <c r="R217" s="266"/>
      <c r="S217" s="266"/>
      <c r="T217" s="266"/>
      <c r="U217" s="556"/>
      <c r="V217" s="557"/>
      <c r="W217" s="557"/>
      <c r="X217" s="557"/>
      <c r="Y217" s="557"/>
      <c r="Z217" s="557"/>
      <c r="AA217" s="557"/>
      <c r="AB217" s="558"/>
      <c r="AC217" s="556"/>
      <c r="AD217" s="557"/>
      <c r="AE217" s="557"/>
      <c r="AF217" s="557"/>
      <c r="AG217" s="557"/>
      <c r="AH217" s="557"/>
      <c r="AI217" s="557"/>
      <c r="AJ217" s="558"/>
      <c r="AK217" s="556"/>
      <c r="AL217" s="557"/>
      <c r="AM217" s="557"/>
      <c r="AN217" s="557"/>
      <c r="AO217" s="557"/>
      <c r="AP217" s="557"/>
      <c r="AQ217" s="557"/>
      <c r="AR217" s="558"/>
      <c r="AS217" s="247"/>
      <c r="AT217" s="247"/>
      <c r="AU217" s="247"/>
      <c r="AV217" s="247"/>
      <c r="AW217" s="247"/>
      <c r="AX217" s="247"/>
      <c r="AY217" s="247"/>
      <c r="AZ217" s="247"/>
      <c r="BA217" s="247"/>
      <c r="BB217" s="247"/>
      <c r="BC217" s="261"/>
      <c r="BD217" s="262"/>
      <c r="BE217" s="262"/>
      <c r="BF217" s="262"/>
      <c r="BG217" s="262"/>
      <c r="BH217" s="262"/>
      <c r="BI217" s="262"/>
      <c r="BJ217" s="262"/>
      <c r="BK217" s="262"/>
      <c r="BL217" s="262"/>
      <c r="BM217" s="262"/>
      <c r="BN217" s="263"/>
      <c r="BO217" s="263"/>
      <c r="BP217" s="263"/>
      <c r="BQ217" s="264"/>
      <c r="BR217" s="265"/>
    </row>
    <row r="218" spans="1:86" ht="15.6" hidden="1" customHeight="1">
      <c r="C218" s="260"/>
      <c r="D218" s="519"/>
      <c r="E218" s="519"/>
      <c r="F218" s="519"/>
      <c r="G218" s="519"/>
      <c r="H218" s="519"/>
      <c r="I218" s="519"/>
      <c r="J218" s="519"/>
      <c r="K218" s="519"/>
      <c r="L218" s="519"/>
      <c r="M218" s="520"/>
      <c r="N218" s="527"/>
      <c r="O218" s="528"/>
      <c r="P218" s="528"/>
      <c r="Q218" s="529"/>
      <c r="R218" s="266"/>
      <c r="S218" s="266"/>
      <c r="T218" s="266"/>
      <c r="U218" s="559"/>
      <c r="V218" s="560"/>
      <c r="W218" s="560"/>
      <c r="X218" s="560"/>
      <c r="Y218" s="560"/>
      <c r="Z218" s="560"/>
      <c r="AA218" s="560"/>
      <c r="AB218" s="561"/>
      <c r="AC218" s="559"/>
      <c r="AD218" s="560"/>
      <c r="AE218" s="560"/>
      <c r="AF218" s="560"/>
      <c r="AG218" s="560"/>
      <c r="AH218" s="560"/>
      <c r="AI218" s="560"/>
      <c r="AJ218" s="561"/>
      <c r="AK218" s="559"/>
      <c r="AL218" s="560"/>
      <c r="AM218" s="560"/>
      <c r="AN218" s="560"/>
      <c r="AO218" s="560"/>
      <c r="AP218" s="560"/>
      <c r="AQ218" s="560"/>
      <c r="AR218" s="561"/>
      <c r="AS218" s="247"/>
      <c r="AT218" s="247"/>
      <c r="AU218" s="247"/>
      <c r="AV218" s="247"/>
      <c r="AW218" s="247"/>
      <c r="AX218" s="247"/>
      <c r="AY218" s="247"/>
      <c r="AZ218" s="247"/>
      <c r="BA218" s="247"/>
      <c r="BB218" s="247"/>
      <c r="BC218" s="261"/>
      <c r="BD218" s="262"/>
      <c r="BE218" s="262"/>
      <c r="BF218" s="262"/>
      <c r="BG218" s="262"/>
      <c r="BH218" s="262"/>
      <c r="BI218" s="262"/>
      <c r="BJ218" s="262"/>
      <c r="BK218" s="262"/>
      <c r="BL218" s="262"/>
      <c r="BM218" s="262"/>
      <c r="BN218" s="263"/>
      <c r="BO218" s="263"/>
      <c r="BP218" s="263"/>
      <c r="BQ218" s="264"/>
      <c r="BR218" s="265"/>
    </row>
    <row r="219" spans="1:86" ht="15.6" hidden="1" customHeight="1">
      <c r="A219" s="22"/>
      <c r="B219" s="22"/>
      <c r="C219" s="260"/>
      <c r="D219" s="278"/>
      <c r="E219" s="278"/>
      <c r="F219" s="278"/>
      <c r="G219" s="278"/>
      <c r="H219" s="278"/>
      <c r="I219" s="278"/>
      <c r="J219" s="278"/>
      <c r="K219" s="278"/>
      <c r="L219" s="278"/>
      <c r="M219" s="278"/>
      <c r="N219" s="278"/>
      <c r="O219" s="278"/>
      <c r="P219" s="278"/>
      <c r="Q219" s="278"/>
      <c r="R219" s="266"/>
      <c r="S219" s="266"/>
      <c r="T219" s="266"/>
      <c r="U219" s="266"/>
      <c r="V219" s="266"/>
      <c r="W219" s="266"/>
      <c r="X219" s="266"/>
      <c r="Y219" s="266"/>
      <c r="Z219" s="266"/>
      <c r="AA219" s="266"/>
      <c r="AB219" s="266"/>
      <c r="AC219" s="266"/>
      <c r="AD219" s="266"/>
      <c r="AE219" s="266"/>
      <c r="AF219" s="266"/>
      <c r="AG219" s="266"/>
      <c r="AH219" s="266"/>
      <c r="AI219" s="266"/>
      <c r="AJ219" s="266"/>
      <c r="AK219" s="277"/>
      <c r="AL219" s="277"/>
      <c r="AM219" s="288"/>
      <c r="AN219" s="288"/>
      <c r="AO219" s="288"/>
      <c r="AP219" s="288"/>
      <c r="AQ219" s="288"/>
      <c r="AR219" s="288"/>
      <c r="AS219" s="288"/>
      <c r="AT219" s="288"/>
      <c r="AU219" s="288"/>
      <c r="AV219" s="288"/>
      <c r="AW219" s="288"/>
      <c r="AX219" s="288"/>
      <c r="AY219" s="288"/>
      <c r="AZ219" s="288"/>
      <c r="BA219" s="288"/>
      <c r="BB219" s="288"/>
      <c r="BC219" s="267"/>
      <c r="BD219" s="281"/>
      <c r="BE219" s="281"/>
      <c r="BF219" s="247"/>
      <c r="BG219" s="247"/>
      <c r="BH219" s="247"/>
      <c r="BI219" s="247"/>
      <c r="BJ219" s="247"/>
      <c r="BK219" s="247"/>
      <c r="BL219" s="247"/>
      <c r="BM219" s="247"/>
      <c r="BN219" s="247"/>
      <c r="BO219" s="247"/>
      <c r="BP219" s="247"/>
      <c r="BQ219" s="247"/>
      <c r="BR219" s="265"/>
      <c r="BS219" s="22"/>
    </row>
    <row r="220" spans="1:86" ht="15.6" hidden="1" customHeight="1">
      <c r="A220" s="22"/>
      <c r="B220" s="22"/>
      <c r="C220" s="260"/>
      <c r="D220" s="278"/>
      <c r="E220" s="278"/>
      <c r="F220" s="278"/>
      <c r="G220" s="278"/>
      <c r="H220" s="278"/>
      <c r="I220" s="278"/>
      <c r="J220" s="278"/>
      <c r="K220" s="278"/>
      <c r="L220" s="278"/>
      <c r="M220" s="278"/>
      <c r="N220" s="278"/>
      <c r="O220" s="278"/>
      <c r="P220" s="278"/>
      <c r="Q220" s="278"/>
      <c r="R220" s="266"/>
      <c r="S220" s="266"/>
      <c r="T220" s="266"/>
      <c r="U220" s="270" t="s">
        <v>6496</v>
      </c>
      <c r="V220" s="266"/>
      <c r="W220" s="266"/>
      <c r="X220" s="266"/>
      <c r="Y220" s="266"/>
      <c r="Z220" s="266"/>
      <c r="AA220" s="266"/>
      <c r="AB220" s="266"/>
      <c r="AC220" s="266"/>
      <c r="AD220" s="266"/>
      <c r="AE220" s="266"/>
      <c r="AF220" s="266"/>
      <c r="AG220" s="266"/>
      <c r="AH220" s="266"/>
      <c r="AI220" s="266"/>
      <c r="AJ220" s="266"/>
      <c r="AK220" s="277"/>
      <c r="AL220" s="277"/>
      <c r="AM220" s="270" t="s">
        <v>6498</v>
      </c>
      <c r="AN220" s="263"/>
      <c r="AO220" s="263"/>
      <c r="AP220" s="263"/>
      <c r="AQ220" s="263"/>
      <c r="AR220" s="263"/>
      <c r="AS220" s="263"/>
      <c r="AT220" s="263"/>
      <c r="AU220" s="263"/>
      <c r="AV220" s="263"/>
      <c r="AW220" s="263"/>
      <c r="AX220" s="262"/>
      <c r="AY220" s="262"/>
      <c r="AZ220" s="262"/>
      <c r="BA220" s="262"/>
      <c r="BB220" s="262"/>
      <c r="BC220" s="262"/>
      <c r="BD220" s="262"/>
      <c r="BE220" s="262"/>
      <c r="BF220" s="262"/>
      <c r="BG220" s="262"/>
      <c r="BH220" s="262"/>
      <c r="BI220" s="262"/>
      <c r="BJ220" s="262"/>
      <c r="BK220" s="262"/>
      <c r="BL220" s="262"/>
      <c r="BM220" s="262"/>
      <c r="BN220" s="262"/>
      <c r="BO220" s="262"/>
      <c r="BP220" s="262"/>
      <c r="BQ220" s="247"/>
      <c r="BR220" s="265"/>
      <c r="BS220" s="22"/>
    </row>
    <row r="221" spans="1:86" ht="15.6" hidden="1" customHeight="1">
      <c r="A221" s="22"/>
      <c r="B221" s="22"/>
      <c r="C221" s="260"/>
      <c r="D221" s="278"/>
      <c r="E221" s="278"/>
      <c r="F221" s="278"/>
      <c r="G221" s="278"/>
      <c r="H221" s="278"/>
      <c r="I221" s="278"/>
      <c r="J221" s="278"/>
      <c r="K221" s="278"/>
      <c r="L221" s="278"/>
      <c r="M221" s="278"/>
      <c r="N221" s="278"/>
      <c r="O221" s="278"/>
      <c r="P221" s="278"/>
      <c r="Q221" s="278"/>
      <c r="R221" s="266"/>
      <c r="S221" s="266"/>
      <c r="T221" s="266"/>
      <c r="U221" s="624" t="str">
        <f>IF([1]回答表!F18="下水道事業",IF([1]回答表!X52="●",[1]回答表!E339,IF([1]回答表!AA52="●",[1]回答表!E408,"")),"")</f>
        <v/>
      </c>
      <c r="V221" s="625"/>
      <c r="W221" s="625"/>
      <c r="X221" s="625"/>
      <c r="Y221" s="625"/>
      <c r="Z221" s="625"/>
      <c r="AA221" s="625"/>
      <c r="AB221" s="625"/>
      <c r="AC221" s="625"/>
      <c r="AD221" s="625"/>
      <c r="AE221" s="602" t="s">
        <v>6497</v>
      </c>
      <c r="AF221" s="602"/>
      <c r="AG221" s="602"/>
      <c r="AH221" s="602"/>
      <c r="AI221" s="602"/>
      <c r="AJ221" s="603"/>
      <c r="AK221" s="277"/>
      <c r="AL221" s="277"/>
      <c r="AM221" s="530" t="str">
        <f>IF([1]回答表!F18="下水道事業",IF([1]回答表!X52="●",[1]回答表!B341,IF([1]回答表!AA52="●",[1]回答表!B410,"")),"")</f>
        <v/>
      </c>
      <c r="AN221" s="531"/>
      <c r="AO221" s="531"/>
      <c r="AP221" s="531"/>
      <c r="AQ221" s="531"/>
      <c r="AR221" s="531"/>
      <c r="AS221" s="531"/>
      <c r="AT221" s="531"/>
      <c r="AU221" s="531"/>
      <c r="AV221" s="531"/>
      <c r="AW221" s="531"/>
      <c r="AX221" s="531"/>
      <c r="AY221" s="531"/>
      <c r="AZ221" s="531"/>
      <c r="BA221" s="531"/>
      <c r="BB221" s="531"/>
      <c r="BC221" s="531"/>
      <c r="BD221" s="531"/>
      <c r="BE221" s="531"/>
      <c r="BF221" s="531"/>
      <c r="BG221" s="531"/>
      <c r="BH221" s="531"/>
      <c r="BI221" s="531"/>
      <c r="BJ221" s="531"/>
      <c r="BK221" s="531"/>
      <c r="BL221" s="531"/>
      <c r="BM221" s="531"/>
      <c r="BN221" s="531"/>
      <c r="BO221" s="531"/>
      <c r="BP221" s="531"/>
      <c r="BQ221" s="532"/>
      <c r="BR221" s="265"/>
      <c r="BS221" s="22"/>
    </row>
    <row r="222" spans="1:86" ht="15.6" hidden="1" customHeight="1">
      <c r="A222" s="22"/>
      <c r="B222" s="22"/>
      <c r="C222" s="260"/>
      <c r="D222" s="278"/>
      <c r="E222" s="278"/>
      <c r="F222" s="278"/>
      <c r="G222" s="278"/>
      <c r="H222" s="278"/>
      <c r="I222" s="278"/>
      <c r="J222" s="278"/>
      <c r="K222" s="278"/>
      <c r="L222" s="278"/>
      <c r="M222" s="278"/>
      <c r="N222" s="278"/>
      <c r="O222" s="278"/>
      <c r="P222" s="278"/>
      <c r="Q222" s="278"/>
      <c r="R222" s="266"/>
      <c r="S222" s="266"/>
      <c r="T222" s="266"/>
      <c r="U222" s="626"/>
      <c r="V222" s="627"/>
      <c r="W222" s="627"/>
      <c r="X222" s="627"/>
      <c r="Y222" s="627"/>
      <c r="Z222" s="627"/>
      <c r="AA222" s="627"/>
      <c r="AB222" s="627"/>
      <c r="AC222" s="627"/>
      <c r="AD222" s="627"/>
      <c r="AE222" s="604"/>
      <c r="AF222" s="604"/>
      <c r="AG222" s="604"/>
      <c r="AH222" s="604"/>
      <c r="AI222" s="604"/>
      <c r="AJ222" s="605"/>
      <c r="AK222" s="277"/>
      <c r="AL222" s="277"/>
      <c r="AM222" s="533"/>
      <c r="AN222" s="534"/>
      <c r="AO222" s="534"/>
      <c r="AP222" s="534"/>
      <c r="AQ222" s="534"/>
      <c r="AR222" s="534"/>
      <c r="AS222" s="534"/>
      <c r="AT222" s="534"/>
      <c r="AU222" s="534"/>
      <c r="AV222" s="534"/>
      <c r="AW222" s="534"/>
      <c r="AX222" s="534"/>
      <c r="AY222" s="534"/>
      <c r="AZ222" s="534"/>
      <c r="BA222" s="534"/>
      <c r="BB222" s="534"/>
      <c r="BC222" s="534"/>
      <c r="BD222" s="534"/>
      <c r="BE222" s="534"/>
      <c r="BF222" s="534"/>
      <c r="BG222" s="534"/>
      <c r="BH222" s="534"/>
      <c r="BI222" s="534"/>
      <c r="BJ222" s="534"/>
      <c r="BK222" s="534"/>
      <c r="BL222" s="534"/>
      <c r="BM222" s="534"/>
      <c r="BN222" s="534"/>
      <c r="BO222" s="534"/>
      <c r="BP222" s="534"/>
      <c r="BQ222" s="535"/>
      <c r="BR222" s="265"/>
      <c r="BS222" s="22"/>
    </row>
    <row r="223" spans="1:86" ht="15.6" hidden="1" customHeight="1">
      <c r="A223" s="22"/>
      <c r="B223" s="22"/>
      <c r="C223" s="260"/>
      <c r="D223" s="278"/>
      <c r="E223" s="278"/>
      <c r="F223" s="278"/>
      <c r="G223" s="278"/>
      <c r="H223" s="278"/>
      <c r="I223" s="278"/>
      <c r="J223" s="278"/>
      <c r="K223" s="278"/>
      <c r="L223" s="278"/>
      <c r="M223" s="278"/>
      <c r="N223" s="278"/>
      <c r="O223" s="278"/>
      <c r="P223" s="278"/>
      <c r="Q223" s="278"/>
      <c r="R223" s="266"/>
      <c r="S223" s="266"/>
      <c r="T223" s="266"/>
      <c r="U223" s="266"/>
      <c r="V223" s="266"/>
      <c r="W223" s="266"/>
      <c r="X223" s="266"/>
      <c r="Y223" s="266"/>
      <c r="Z223" s="266"/>
      <c r="AA223" s="266"/>
      <c r="AB223" s="266"/>
      <c r="AC223" s="266"/>
      <c r="AD223" s="266"/>
      <c r="AE223" s="266"/>
      <c r="AF223" s="266"/>
      <c r="AG223" s="266"/>
      <c r="AH223" s="266"/>
      <c r="AI223" s="266"/>
      <c r="AJ223" s="266"/>
      <c r="AK223" s="277"/>
      <c r="AL223" s="277"/>
      <c r="AM223" s="533"/>
      <c r="AN223" s="534"/>
      <c r="AO223" s="534"/>
      <c r="AP223" s="534"/>
      <c r="AQ223" s="534"/>
      <c r="AR223" s="534"/>
      <c r="AS223" s="534"/>
      <c r="AT223" s="534"/>
      <c r="AU223" s="534"/>
      <c r="AV223" s="534"/>
      <c r="AW223" s="534"/>
      <c r="AX223" s="534"/>
      <c r="AY223" s="534"/>
      <c r="AZ223" s="534"/>
      <c r="BA223" s="534"/>
      <c r="BB223" s="534"/>
      <c r="BC223" s="534"/>
      <c r="BD223" s="534"/>
      <c r="BE223" s="534"/>
      <c r="BF223" s="534"/>
      <c r="BG223" s="534"/>
      <c r="BH223" s="534"/>
      <c r="BI223" s="534"/>
      <c r="BJ223" s="534"/>
      <c r="BK223" s="534"/>
      <c r="BL223" s="534"/>
      <c r="BM223" s="534"/>
      <c r="BN223" s="534"/>
      <c r="BO223" s="534"/>
      <c r="BP223" s="534"/>
      <c r="BQ223" s="535"/>
      <c r="BR223" s="265"/>
      <c r="BS223" s="22"/>
    </row>
    <row r="224" spans="1:86" ht="15.6" hidden="1" customHeight="1">
      <c r="A224" s="22"/>
      <c r="B224" s="22"/>
      <c r="C224" s="260"/>
      <c r="D224" s="278"/>
      <c r="E224" s="278"/>
      <c r="F224" s="278"/>
      <c r="G224" s="278"/>
      <c r="H224" s="278"/>
      <c r="I224" s="278"/>
      <c r="J224" s="278"/>
      <c r="K224" s="278"/>
      <c r="L224" s="278"/>
      <c r="M224" s="278"/>
      <c r="N224" s="278"/>
      <c r="O224" s="278"/>
      <c r="P224" s="278"/>
      <c r="Q224" s="278"/>
      <c r="R224" s="266"/>
      <c r="S224" s="266"/>
      <c r="T224" s="266"/>
      <c r="U224" s="266"/>
      <c r="V224" s="266"/>
      <c r="W224" s="266"/>
      <c r="X224" s="266"/>
      <c r="Y224" s="266"/>
      <c r="Z224" s="266"/>
      <c r="AA224" s="266"/>
      <c r="AB224" s="266"/>
      <c r="AC224" s="266"/>
      <c r="AD224" s="266"/>
      <c r="AE224" s="266"/>
      <c r="AF224" s="266"/>
      <c r="AG224" s="266"/>
      <c r="AH224" s="266"/>
      <c r="AI224" s="266"/>
      <c r="AJ224" s="266"/>
      <c r="AK224" s="277"/>
      <c r="AL224" s="277"/>
      <c r="AM224" s="533"/>
      <c r="AN224" s="534"/>
      <c r="AO224" s="534"/>
      <c r="AP224" s="534"/>
      <c r="AQ224" s="534"/>
      <c r="AR224" s="534"/>
      <c r="AS224" s="534"/>
      <c r="AT224" s="534"/>
      <c r="AU224" s="534"/>
      <c r="AV224" s="534"/>
      <c r="AW224" s="534"/>
      <c r="AX224" s="534"/>
      <c r="AY224" s="534"/>
      <c r="AZ224" s="534"/>
      <c r="BA224" s="534"/>
      <c r="BB224" s="534"/>
      <c r="BC224" s="534"/>
      <c r="BD224" s="534"/>
      <c r="BE224" s="534"/>
      <c r="BF224" s="534"/>
      <c r="BG224" s="534"/>
      <c r="BH224" s="534"/>
      <c r="BI224" s="534"/>
      <c r="BJ224" s="534"/>
      <c r="BK224" s="534"/>
      <c r="BL224" s="534"/>
      <c r="BM224" s="534"/>
      <c r="BN224" s="534"/>
      <c r="BO224" s="534"/>
      <c r="BP224" s="534"/>
      <c r="BQ224" s="535"/>
      <c r="BR224" s="265"/>
      <c r="BS224" s="22"/>
    </row>
    <row r="225" spans="1:71" ht="15.6" hidden="1" customHeight="1">
      <c r="A225" s="22"/>
      <c r="B225" s="22"/>
      <c r="C225" s="260"/>
      <c r="D225" s="278"/>
      <c r="E225" s="278"/>
      <c r="F225" s="278"/>
      <c r="G225" s="278"/>
      <c r="H225" s="278"/>
      <c r="I225" s="278"/>
      <c r="J225" s="278"/>
      <c r="K225" s="278"/>
      <c r="L225" s="278"/>
      <c r="M225" s="278"/>
      <c r="N225" s="278"/>
      <c r="O225" s="278"/>
      <c r="P225" s="278"/>
      <c r="Q225" s="278"/>
      <c r="R225" s="266"/>
      <c r="S225" s="266"/>
      <c r="T225" s="266"/>
      <c r="U225" s="266"/>
      <c r="V225" s="266"/>
      <c r="W225" s="266"/>
      <c r="X225" s="266"/>
      <c r="Y225" s="266"/>
      <c r="Z225" s="266"/>
      <c r="AA225" s="266"/>
      <c r="AB225" s="266"/>
      <c r="AC225" s="266"/>
      <c r="AD225" s="266"/>
      <c r="AE225" s="266"/>
      <c r="AF225" s="266"/>
      <c r="AG225" s="266"/>
      <c r="AH225" s="266"/>
      <c r="AI225" s="266"/>
      <c r="AJ225" s="266"/>
      <c r="AK225" s="277"/>
      <c r="AL225" s="277"/>
      <c r="AM225" s="536"/>
      <c r="AN225" s="537"/>
      <c r="AO225" s="537"/>
      <c r="AP225" s="537"/>
      <c r="AQ225" s="537"/>
      <c r="AR225" s="537"/>
      <c r="AS225" s="537"/>
      <c r="AT225" s="537"/>
      <c r="AU225" s="537"/>
      <c r="AV225" s="537"/>
      <c r="AW225" s="537"/>
      <c r="AX225" s="537"/>
      <c r="AY225" s="537"/>
      <c r="AZ225" s="537"/>
      <c r="BA225" s="537"/>
      <c r="BB225" s="537"/>
      <c r="BC225" s="537"/>
      <c r="BD225" s="537"/>
      <c r="BE225" s="537"/>
      <c r="BF225" s="537"/>
      <c r="BG225" s="537"/>
      <c r="BH225" s="537"/>
      <c r="BI225" s="537"/>
      <c r="BJ225" s="537"/>
      <c r="BK225" s="537"/>
      <c r="BL225" s="537"/>
      <c r="BM225" s="537"/>
      <c r="BN225" s="537"/>
      <c r="BO225" s="537"/>
      <c r="BP225" s="537"/>
      <c r="BQ225" s="538"/>
      <c r="BR225" s="265"/>
      <c r="BS225" s="22"/>
    </row>
    <row r="226" spans="1:71" ht="15.6" hidden="1" customHeight="1">
      <c r="C226" s="260"/>
      <c r="D226" s="266"/>
      <c r="E226" s="266"/>
      <c r="F226" s="266"/>
      <c r="G226" s="266"/>
      <c r="H226" s="266"/>
      <c r="I226" s="266"/>
      <c r="J226" s="266"/>
      <c r="K226" s="266"/>
      <c r="L226" s="266"/>
      <c r="M226" s="266"/>
      <c r="N226" s="266"/>
      <c r="O226" s="266"/>
      <c r="P226" s="266"/>
      <c r="Q226" s="266"/>
      <c r="R226" s="266"/>
      <c r="S226" s="266"/>
      <c r="T226" s="266"/>
      <c r="U226" s="247"/>
      <c r="V226" s="247"/>
      <c r="W226" s="247"/>
      <c r="X226" s="247"/>
      <c r="Y226" s="247"/>
      <c r="Z226" s="261"/>
      <c r="AA226" s="262"/>
      <c r="AB226" s="262"/>
      <c r="AC226" s="262"/>
      <c r="AD226" s="262"/>
      <c r="AE226" s="262"/>
      <c r="AF226" s="262"/>
      <c r="AG226" s="262"/>
      <c r="AH226" s="262"/>
      <c r="AI226" s="262"/>
      <c r="AJ226" s="268"/>
      <c r="AK226" s="247"/>
      <c r="AL226" s="267"/>
      <c r="AM226" s="267"/>
      <c r="AN226" s="264"/>
      <c r="AO226" s="267"/>
      <c r="AP226" s="268"/>
      <c r="AQ226" s="268"/>
      <c r="AR226" s="247"/>
      <c r="AS226" s="247"/>
      <c r="AT226" s="247"/>
      <c r="AU226" s="247"/>
      <c r="AV226" s="247"/>
      <c r="AW226" s="247"/>
      <c r="AX226" s="247"/>
      <c r="AY226" s="247"/>
      <c r="AZ226" s="247"/>
      <c r="BA226" s="247"/>
      <c r="BB226" s="247"/>
      <c r="BC226" s="261"/>
      <c r="BD226" s="262"/>
      <c r="BE226" s="262"/>
      <c r="BF226" s="262"/>
      <c r="BG226" s="262"/>
      <c r="BH226" s="262"/>
      <c r="BI226" s="262"/>
      <c r="BJ226" s="262"/>
      <c r="BK226" s="262"/>
      <c r="BL226" s="262"/>
      <c r="BM226" s="262"/>
      <c r="BN226" s="263"/>
      <c r="BO226" s="263"/>
      <c r="BP226" s="263"/>
      <c r="BQ226" s="264"/>
      <c r="BR226" s="265"/>
    </row>
    <row r="227" spans="1:71" ht="33.6" hidden="1" customHeight="1">
      <c r="C227" s="260"/>
      <c r="D227" s="278"/>
      <c r="E227" s="278"/>
      <c r="F227" s="278"/>
      <c r="G227" s="278"/>
      <c r="H227" s="278"/>
      <c r="I227" s="278"/>
      <c r="J227" s="278"/>
      <c r="K227" s="278"/>
      <c r="L227" s="278"/>
      <c r="M227" s="278"/>
      <c r="N227" s="248"/>
      <c r="O227" s="248"/>
      <c r="P227" s="248"/>
      <c r="Q227" s="248"/>
      <c r="R227" s="266"/>
      <c r="S227" s="266"/>
      <c r="T227" s="266"/>
      <c r="U227" s="270" t="s">
        <v>41</v>
      </c>
      <c r="V227" s="266"/>
      <c r="W227" s="266"/>
      <c r="X227" s="266"/>
      <c r="Y227" s="266"/>
      <c r="Z227" s="266"/>
      <c r="AA227" s="263"/>
      <c r="AB227" s="271"/>
      <c r="AC227" s="263"/>
      <c r="AD227" s="263"/>
      <c r="AE227" s="263"/>
      <c r="AF227" s="263"/>
      <c r="AG227" s="263"/>
      <c r="AH227" s="263"/>
      <c r="AI227" s="263"/>
      <c r="AJ227" s="263"/>
      <c r="AK227" s="263"/>
      <c r="AL227" s="263"/>
      <c r="AM227" s="270" t="s">
        <v>7</v>
      </c>
      <c r="AN227" s="263"/>
      <c r="AO227" s="263"/>
      <c r="AP227" s="263"/>
      <c r="AQ227" s="263"/>
      <c r="AR227" s="263"/>
      <c r="AS227" s="263"/>
      <c r="AT227" s="263"/>
      <c r="AU227" s="263"/>
      <c r="AV227" s="263"/>
      <c r="AW227" s="263"/>
      <c r="AX227" s="263"/>
      <c r="AY227" s="262"/>
      <c r="AZ227" s="262"/>
      <c r="BA227" s="262"/>
      <c r="BB227" s="262"/>
      <c r="BC227" s="262"/>
      <c r="BD227" s="262"/>
      <c r="BE227" s="262"/>
      <c r="BF227" s="262"/>
      <c r="BG227" s="262"/>
      <c r="BH227" s="262"/>
      <c r="BI227" s="262"/>
      <c r="BJ227" s="262"/>
      <c r="BK227" s="262"/>
      <c r="BL227" s="262"/>
      <c r="BM227" s="262"/>
      <c r="BN227" s="262"/>
      <c r="BO227" s="262"/>
      <c r="BP227" s="262"/>
      <c r="BQ227" s="247"/>
      <c r="BR227" s="265"/>
    </row>
    <row r="228" spans="1:71" ht="15.6" hidden="1" customHeight="1">
      <c r="C228" s="260"/>
      <c r="D228" s="519" t="s">
        <v>6</v>
      </c>
      <c r="E228" s="519"/>
      <c r="F228" s="519"/>
      <c r="G228" s="519"/>
      <c r="H228" s="519"/>
      <c r="I228" s="519"/>
      <c r="J228" s="519"/>
      <c r="K228" s="519"/>
      <c r="L228" s="519"/>
      <c r="M228" s="520"/>
      <c r="N228" s="521" t="str">
        <f>IF([1]回答表!F18="下水道事業",IF([1]回答表!AD52="●","●",""),"")</f>
        <v/>
      </c>
      <c r="O228" s="522"/>
      <c r="P228" s="522"/>
      <c r="Q228" s="523"/>
      <c r="R228" s="266"/>
      <c r="S228" s="266"/>
      <c r="T228" s="266"/>
      <c r="U228" s="530" t="str">
        <f>IF([1]回答表!F18="下水道事業",IF([1]回答表!AD52="●",[1]回答表!B421,""),"")</f>
        <v/>
      </c>
      <c r="V228" s="531"/>
      <c r="W228" s="531"/>
      <c r="X228" s="531"/>
      <c r="Y228" s="531"/>
      <c r="Z228" s="531"/>
      <c r="AA228" s="531"/>
      <c r="AB228" s="531"/>
      <c r="AC228" s="531"/>
      <c r="AD228" s="531"/>
      <c r="AE228" s="531"/>
      <c r="AF228" s="531"/>
      <c r="AG228" s="531"/>
      <c r="AH228" s="531"/>
      <c r="AI228" s="531"/>
      <c r="AJ228" s="532"/>
      <c r="AK228" s="283"/>
      <c r="AL228" s="283"/>
      <c r="AM228" s="530" t="str">
        <f>IF([1]回答表!F18="下水道事業",IF([1]回答表!AD52="●",[1]回答表!B427,""),"")</f>
        <v/>
      </c>
      <c r="AN228" s="531"/>
      <c r="AO228" s="531"/>
      <c r="AP228" s="531"/>
      <c r="AQ228" s="531"/>
      <c r="AR228" s="531"/>
      <c r="AS228" s="531"/>
      <c r="AT228" s="531"/>
      <c r="AU228" s="531"/>
      <c r="AV228" s="531"/>
      <c r="AW228" s="531"/>
      <c r="AX228" s="531"/>
      <c r="AY228" s="531"/>
      <c r="AZ228" s="531"/>
      <c r="BA228" s="531"/>
      <c r="BB228" s="531"/>
      <c r="BC228" s="531"/>
      <c r="BD228" s="531"/>
      <c r="BE228" s="531"/>
      <c r="BF228" s="531"/>
      <c r="BG228" s="531"/>
      <c r="BH228" s="531"/>
      <c r="BI228" s="531"/>
      <c r="BJ228" s="531"/>
      <c r="BK228" s="531"/>
      <c r="BL228" s="531"/>
      <c r="BM228" s="531"/>
      <c r="BN228" s="531"/>
      <c r="BO228" s="531"/>
      <c r="BP228" s="531"/>
      <c r="BQ228" s="532"/>
      <c r="BR228" s="265"/>
    </row>
    <row r="229" spans="1:71" ht="15.6" hidden="1" customHeight="1">
      <c r="C229" s="260"/>
      <c r="D229" s="519"/>
      <c r="E229" s="519"/>
      <c r="F229" s="519"/>
      <c r="G229" s="519"/>
      <c r="H229" s="519"/>
      <c r="I229" s="519"/>
      <c r="J229" s="519"/>
      <c r="K229" s="519"/>
      <c r="L229" s="519"/>
      <c r="M229" s="520"/>
      <c r="N229" s="524"/>
      <c r="O229" s="525"/>
      <c r="P229" s="525"/>
      <c r="Q229" s="526"/>
      <c r="R229" s="266"/>
      <c r="S229" s="266"/>
      <c r="T229" s="266"/>
      <c r="U229" s="533"/>
      <c r="V229" s="534"/>
      <c r="W229" s="534"/>
      <c r="X229" s="534"/>
      <c r="Y229" s="534"/>
      <c r="Z229" s="534"/>
      <c r="AA229" s="534"/>
      <c r="AB229" s="534"/>
      <c r="AC229" s="534"/>
      <c r="AD229" s="534"/>
      <c r="AE229" s="534"/>
      <c r="AF229" s="534"/>
      <c r="AG229" s="534"/>
      <c r="AH229" s="534"/>
      <c r="AI229" s="534"/>
      <c r="AJ229" s="535"/>
      <c r="AK229" s="283"/>
      <c r="AL229" s="283"/>
      <c r="AM229" s="533"/>
      <c r="AN229" s="534"/>
      <c r="AO229" s="534"/>
      <c r="AP229" s="534"/>
      <c r="AQ229" s="534"/>
      <c r="AR229" s="534"/>
      <c r="AS229" s="534"/>
      <c r="AT229" s="534"/>
      <c r="AU229" s="534"/>
      <c r="AV229" s="534"/>
      <c r="AW229" s="534"/>
      <c r="AX229" s="534"/>
      <c r="AY229" s="534"/>
      <c r="AZ229" s="534"/>
      <c r="BA229" s="534"/>
      <c r="BB229" s="534"/>
      <c r="BC229" s="534"/>
      <c r="BD229" s="534"/>
      <c r="BE229" s="534"/>
      <c r="BF229" s="534"/>
      <c r="BG229" s="534"/>
      <c r="BH229" s="534"/>
      <c r="BI229" s="534"/>
      <c r="BJ229" s="534"/>
      <c r="BK229" s="534"/>
      <c r="BL229" s="534"/>
      <c r="BM229" s="534"/>
      <c r="BN229" s="534"/>
      <c r="BO229" s="534"/>
      <c r="BP229" s="534"/>
      <c r="BQ229" s="535"/>
      <c r="BR229" s="265"/>
    </row>
    <row r="230" spans="1:71" ht="15.6" hidden="1" customHeight="1">
      <c r="C230" s="260"/>
      <c r="D230" s="519"/>
      <c r="E230" s="519"/>
      <c r="F230" s="519"/>
      <c r="G230" s="519"/>
      <c r="H230" s="519"/>
      <c r="I230" s="519"/>
      <c r="J230" s="519"/>
      <c r="K230" s="519"/>
      <c r="L230" s="519"/>
      <c r="M230" s="520"/>
      <c r="N230" s="524"/>
      <c r="O230" s="525"/>
      <c r="P230" s="525"/>
      <c r="Q230" s="526"/>
      <c r="R230" s="266"/>
      <c r="S230" s="266"/>
      <c r="T230" s="266"/>
      <c r="U230" s="533"/>
      <c r="V230" s="534"/>
      <c r="W230" s="534"/>
      <c r="X230" s="534"/>
      <c r="Y230" s="534"/>
      <c r="Z230" s="534"/>
      <c r="AA230" s="534"/>
      <c r="AB230" s="534"/>
      <c r="AC230" s="534"/>
      <c r="AD230" s="534"/>
      <c r="AE230" s="534"/>
      <c r="AF230" s="534"/>
      <c r="AG230" s="534"/>
      <c r="AH230" s="534"/>
      <c r="AI230" s="534"/>
      <c r="AJ230" s="535"/>
      <c r="AK230" s="283"/>
      <c r="AL230" s="283"/>
      <c r="AM230" s="533"/>
      <c r="AN230" s="534"/>
      <c r="AO230" s="534"/>
      <c r="AP230" s="534"/>
      <c r="AQ230" s="534"/>
      <c r="AR230" s="534"/>
      <c r="AS230" s="534"/>
      <c r="AT230" s="534"/>
      <c r="AU230" s="534"/>
      <c r="AV230" s="534"/>
      <c r="AW230" s="534"/>
      <c r="AX230" s="534"/>
      <c r="AY230" s="534"/>
      <c r="AZ230" s="534"/>
      <c r="BA230" s="534"/>
      <c r="BB230" s="534"/>
      <c r="BC230" s="534"/>
      <c r="BD230" s="534"/>
      <c r="BE230" s="534"/>
      <c r="BF230" s="534"/>
      <c r="BG230" s="534"/>
      <c r="BH230" s="534"/>
      <c r="BI230" s="534"/>
      <c r="BJ230" s="534"/>
      <c r="BK230" s="534"/>
      <c r="BL230" s="534"/>
      <c r="BM230" s="534"/>
      <c r="BN230" s="534"/>
      <c r="BO230" s="534"/>
      <c r="BP230" s="534"/>
      <c r="BQ230" s="535"/>
      <c r="BR230" s="265"/>
    </row>
    <row r="231" spans="1:71" ht="15.6" hidden="1" customHeight="1">
      <c r="C231" s="260"/>
      <c r="D231" s="519"/>
      <c r="E231" s="519"/>
      <c r="F231" s="519"/>
      <c r="G231" s="519"/>
      <c r="H231" s="519"/>
      <c r="I231" s="519"/>
      <c r="J231" s="519"/>
      <c r="K231" s="519"/>
      <c r="L231" s="519"/>
      <c r="M231" s="520"/>
      <c r="N231" s="527"/>
      <c r="O231" s="528"/>
      <c r="P231" s="528"/>
      <c r="Q231" s="529"/>
      <c r="R231" s="266"/>
      <c r="S231" s="266"/>
      <c r="T231" s="266"/>
      <c r="U231" s="536"/>
      <c r="V231" s="537"/>
      <c r="W231" s="537"/>
      <c r="X231" s="537"/>
      <c r="Y231" s="537"/>
      <c r="Z231" s="537"/>
      <c r="AA231" s="537"/>
      <c r="AB231" s="537"/>
      <c r="AC231" s="537"/>
      <c r="AD231" s="537"/>
      <c r="AE231" s="537"/>
      <c r="AF231" s="537"/>
      <c r="AG231" s="537"/>
      <c r="AH231" s="537"/>
      <c r="AI231" s="537"/>
      <c r="AJ231" s="538"/>
      <c r="AK231" s="283"/>
      <c r="AL231" s="283"/>
      <c r="AM231" s="536"/>
      <c r="AN231" s="537"/>
      <c r="AO231" s="537"/>
      <c r="AP231" s="537"/>
      <c r="AQ231" s="537"/>
      <c r="AR231" s="537"/>
      <c r="AS231" s="537"/>
      <c r="AT231" s="537"/>
      <c r="AU231" s="537"/>
      <c r="AV231" s="537"/>
      <c r="AW231" s="537"/>
      <c r="AX231" s="537"/>
      <c r="AY231" s="537"/>
      <c r="AZ231" s="537"/>
      <c r="BA231" s="537"/>
      <c r="BB231" s="537"/>
      <c r="BC231" s="537"/>
      <c r="BD231" s="537"/>
      <c r="BE231" s="537"/>
      <c r="BF231" s="537"/>
      <c r="BG231" s="537"/>
      <c r="BH231" s="537"/>
      <c r="BI231" s="537"/>
      <c r="BJ231" s="537"/>
      <c r="BK231" s="537"/>
      <c r="BL231" s="537"/>
      <c r="BM231" s="537"/>
      <c r="BN231" s="537"/>
      <c r="BO231" s="537"/>
      <c r="BP231" s="537"/>
      <c r="BQ231" s="538"/>
      <c r="BR231" s="265"/>
    </row>
    <row r="232" spans="1:71" ht="15.6" hidden="1" customHeight="1">
      <c r="C232" s="284"/>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c r="AD232" s="285"/>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c r="BO232" s="285"/>
      <c r="BP232" s="285"/>
      <c r="BQ232" s="285"/>
      <c r="BR232" s="286"/>
    </row>
    <row r="233" spans="1:71" ht="15.6" hidden="1" customHeight="1">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row>
    <row r="234" spans="1:71" ht="15.6" hidden="1" customHeight="1">
      <c r="C234" s="254"/>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563"/>
      <c r="AS234" s="563"/>
      <c r="AT234" s="563"/>
      <c r="AU234" s="563"/>
      <c r="AV234" s="563"/>
      <c r="AW234" s="563"/>
      <c r="AX234" s="563"/>
      <c r="AY234" s="563"/>
      <c r="AZ234" s="563"/>
      <c r="BA234" s="563"/>
      <c r="BB234" s="563"/>
      <c r="BC234" s="256"/>
      <c r="BD234" s="257"/>
      <c r="BE234" s="257"/>
      <c r="BF234" s="257"/>
      <c r="BG234" s="257"/>
      <c r="BH234" s="257"/>
      <c r="BI234" s="257"/>
      <c r="BJ234" s="257"/>
      <c r="BK234" s="257"/>
      <c r="BL234" s="257"/>
      <c r="BM234" s="257"/>
      <c r="BN234" s="257"/>
      <c r="BO234" s="257"/>
      <c r="BP234" s="257"/>
      <c r="BQ234" s="257"/>
      <c r="BR234" s="258"/>
    </row>
    <row r="235" spans="1:71" ht="15.6" hidden="1" customHeight="1">
      <c r="C235" s="260"/>
      <c r="D235" s="266"/>
      <c r="E235" s="266"/>
      <c r="F235" s="266"/>
      <c r="G235" s="266"/>
      <c r="H235" s="266"/>
      <c r="I235" s="266"/>
      <c r="J235" s="266"/>
      <c r="K235" s="266"/>
      <c r="L235" s="266"/>
      <c r="M235" s="266"/>
      <c r="N235" s="266"/>
      <c r="O235" s="266"/>
      <c r="P235" s="266"/>
      <c r="Q235" s="266"/>
      <c r="R235" s="266"/>
      <c r="S235" s="266"/>
      <c r="T235" s="266"/>
      <c r="U235" s="266"/>
      <c r="V235" s="266"/>
      <c r="W235" s="266"/>
      <c r="X235" s="247"/>
      <c r="Y235" s="247"/>
      <c r="Z235" s="247"/>
      <c r="AA235" s="262"/>
      <c r="AB235" s="267"/>
      <c r="AC235" s="267"/>
      <c r="AD235" s="267"/>
      <c r="AE235" s="267"/>
      <c r="AF235" s="267"/>
      <c r="AG235" s="267"/>
      <c r="AH235" s="267"/>
      <c r="AI235" s="267"/>
      <c r="AJ235" s="267"/>
      <c r="AK235" s="267"/>
      <c r="AL235" s="267"/>
      <c r="AM235" s="267"/>
      <c r="AN235" s="264"/>
      <c r="AO235" s="267"/>
      <c r="AP235" s="268"/>
      <c r="AQ235" s="268"/>
      <c r="AR235" s="564"/>
      <c r="AS235" s="564"/>
      <c r="AT235" s="564"/>
      <c r="AU235" s="564"/>
      <c r="AV235" s="564"/>
      <c r="AW235" s="564"/>
      <c r="AX235" s="564"/>
      <c r="AY235" s="564"/>
      <c r="AZ235" s="564"/>
      <c r="BA235" s="564"/>
      <c r="BB235" s="564"/>
      <c r="BC235" s="261"/>
      <c r="BD235" s="262"/>
      <c r="BE235" s="262"/>
      <c r="BF235" s="262"/>
      <c r="BG235" s="262"/>
      <c r="BH235" s="262"/>
      <c r="BI235" s="262"/>
      <c r="BJ235" s="262"/>
      <c r="BK235" s="262"/>
      <c r="BL235" s="262"/>
      <c r="BM235" s="262"/>
      <c r="BN235" s="263"/>
      <c r="BO235" s="263"/>
      <c r="BP235" s="263"/>
      <c r="BQ235" s="264"/>
      <c r="BR235" s="265"/>
    </row>
    <row r="236" spans="1:71" ht="15.6" hidden="1" customHeight="1">
      <c r="C236" s="260"/>
      <c r="D236" s="503" t="s">
        <v>20</v>
      </c>
      <c r="E236" s="504"/>
      <c r="F236" s="504"/>
      <c r="G236" s="504"/>
      <c r="H236" s="504"/>
      <c r="I236" s="504"/>
      <c r="J236" s="504"/>
      <c r="K236" s="504"/>
      <c r="L236" s="504"/>
      <c r="M236" s="504"/>
      <c r="N236" s="504"/>
      <c r="O236" s="504"/>
      <c r="P236" s="504"/>
      <c r="Q236" s="505"/>
      <c r="R236" s="606" t="s">
        <v>6423</v>
      </c>
      <c r="S236" s="607"/>
      <c r="T236" s="607"/>
      <c r="U236" s="607"/>
      <c r="V236" s="607"/>
      <c r="W236" s="607"/>
      <c r="X236" s="607"/>
      <c r="Y236" s="607"/>
      <c r="Z236" s="607"/>
      <c r="AA236" s="607"/>
      <c r="AB236" s="607"/>
      <c r="AC236" s="607"/>
      <c r="AD236" s="607"/>
      <c r="AE236" s="607"/>
      <c r="AF236" s="607"/>
      <c r="AG236" s="607"/>
      <c r="AH236" s="607"/>
      <c r="AI236" s="607"/>
      <c r="AJ236" s="607"/>
      <c r="AK236" s="607"/>
      <c r="AL236" s="607"/>
      <c r="AM236" s="607"/>
      <c r="AN236" s="607"/>
      <c r="AO236" s="607"/>
      <c r="AP236" s="607"/>
      <c r="AQ236" s="607"/>
      <c r="AR236" s="607"/>
      <c r="AS236" s="607"/>
      <c r="AT236" s="607"/>
      <c r="AU236" s="607"/>
      <c r="AV236" s="607"/>
      <c r="AW236" s="607"/>
      <c r="AX236" s="607"/>
      <c r="AY236" s="607"/>
      <c r="AZ236" s="607"/>
      <c r="BA236" s="607"/>
      <c r="BB236" s="608"/>
      <c r="BC236" s="261"/>
      <c r="BD236" s="262"/>
      <c r="BE236" s="262"/>
      <c r="BF236" s="262"/>
      <c r="BG236" s="262"/>
      <c r="BH236" s="262"/>
      <c r="BI236" s="262"/>
      <c r="BJ236" s="262"/>
      <c r="BK236" s="262"/>
      <c r="BL236" s="262"/>
      <c r="BM236" s="262"/>
      <c r="BN236" s="263"/>
      <c r="BO236" s="263"/>
      <c r="BP236" s="263"/>
      <c r="BQ236" s="264"/>
      <c r="BR236" s="265"/>
    </row>
    <row r="237" spans="1:71" ht="15.6" hidden="1" customHeight="1">
      <c r="C237" s="260"/>
      <c r="D237" s="506"/>
      <c r="E237" s="507"/>
      <c r="F237" s="507"/>
      <c r="G237" s="507"/>
      <c r="H237" s="507"/>
      <c r="I237" s="507"/>
      <c r="J237" s="507"/>
      <c r="K237" s="507"/>
      <c r="L237" s="507"/>
      <c r="M237" s="507"/>
      <c r="N237" s="507"/>
      <c r="O237" s="507"/>
      <c r="P237" s="507"/>
      <c r="Q237" s="508"/>
      <c r="R237" s="612"/>
      <c r="S237" s="613"/>
      <c r="T237" s="613"/>
      <c r="U237" s="613"/>
      <c r="V237" s="613"/>
      <c r="W237" s="613"/>
      <c r="X237" s="613"/>
      <c r="Y237" s="613"/>
      <c r="Z237" s="613"/>
      <c r="AA237" s="613"/>
      <c r="AB237" s="613"/>
      <c r="AC237" s="613"/>
      <c r="AD237" s="613"/>
      <c r="AE237" s="613"/>
      <c r="AF237" s="613"/>
      <c r="AG237" s="613"/>
      <c r="AH237" s="613"/>
      <c r="AI237" s="613"/>
      <c r="AJ237" s="613"/>
      <c r="AK237" s="613"/>
      <c r="AL237" s="613"/>
      <c r="AM237" s="613"/>
      <c r="AN237" s="613"/>
      <c r="AO237" s="613"/>
      <c r="AP237" s="613"/>
      <c r="AQ237" s="613"/>
      <c r="AR237" s="613"/>
      <c r="AS237" s="613"/>
      <c r="AT237" s="613"/>
      <c r="AU237" s="613"/>
      <c r="AV237" s="613"/>
      <c r="AW237" s="613"/>
      <c r="AX237" s="613"/>
      <c r="AY237" s="613"/>
      <c r="AZ237" s="613"/>
      <c r="BA237" s="613"/>
      <c r="BB237" s="614"/>
      <c r="BC237" s="261"/>
      <c r="BD237" s="262"/>
      <c r="BE237" s="262"/>
      <c r="BF237" s="262"/>
      <c r="BG237" s="262"/>
      <c r="BH237" s="262"/>
      <c r="BI237" s="262"/>
      <c r="BJ237" s="262"/>
      <c r="BK237" s="262"/>
      <c r="BL237" s="262"/>
      <c r="BM237" s="262"/>
      <c r="BN237" s="263"/>
      <c r="BO237" s="263"/>
      <c r="BP237" s="263"/>
      <c r="BQ237" s="264"/>
      <c r="BR237" s="265"/>
    </row>
    <row r="238" spans="1:71" ht="15.6" hidden="1" customHeight="1">
      <c r="C238" s="260"/>
      <c r="D238" s="266"/>
      <c r="E238" s="266"/>
      <c r="F238" s="266"/>
      <c r="G238" s="266"/>
      <c r="H238" s="266"/>
      <c r="I238" s="266"/>
      <c r="J238" s="266"/>
      <c r="K238" s="266"/>
      <c r="L238" s="266"/>
      <c r="M238" s="266"/>
      <c r="N238" s="266"/>
      <c r="O238" s="266"/>
      <c r="P238" s="266"/>
      <c r="Q238" s="266"/>
      <c r="R238" s="266"/>
      <c r="S238" s="266"/>
      <c r="T238" s="266"/>
      <c r="U238" s="266"/>
      <c r="V238" s="266"/>
      <c r="W238" s="266"/>
      <c r="X238" s="247"/>
      <c r="Y238" s="247"/>
      <c r="Z238" s="247"/>
      <c r="AA238" s="262"/>
      <c r="AB238" s="267"/>
      <c r="AC238" s="267"/>
      <c r="AD238" s="267"/>
      <c r="AE238" s="267"/>
      <c r="AF238" s="267"/>
      <c r="AG238" s="267"/>
      <c r="AH238" s="267"/>
      <c r="AI238" s="267"/>
      <c r="AJ238" s="267"/>
      <c r="AK238" s="267"/>
      <c r="AL238" s="267"/>
      <c r="AM238" s="267"/>
      <c r="AN238" s="264"/>
      <c r="AO238" s="267"/>
      <c r="AP238" s="268"/>
      <c r="AQ238" s="268"/>
      <c r="AR238" s="269"/>
      <c r="AS238" s="269"/>
      <c r="AT238" s="269"/>
      <c r="AU238" s="269"/>
      <c r="AV238" s="269"/>
      <c r="AW238" s="269"/>
      <c r="AX238" s="269"/>
      <c r="AY238" s="269"/>
      <c r="AZ238" s="269"/>
      <c r="BA238" s="269"/>
      <c r="BB238" s="269"/>
      <c r="BC238" s="261"/>
      <c r="BD238" s="262"/>
      <c r="BE238" s="262"/>
      <c r="BF238" s="262"/>
      <c r="BG238" s="262"/>
      <c r="BH238" s="262"/>
      <c r="BI238" s="262"/>
      <c r="BJ238" s="262"/>
      <c r="BK238" s="262"/>
      <c r="BL238" s="262"/>
      <c r="BM238" s="262"/>
      <c r="BN238" s="263"/>
      <c r="BO238" s="263"/>
      <c r="BP238" s="263"/>
      <c r="BQ238" s="264"/>
      <c r="BR238" s="265"/>
    </row>
    <row r="239" spans="1:71" ht="18.75" hidden="1">
      <c r="C239" s="260"/>
      <c r="D239" s="266"/>
      <c r="E239" s="266"/>
      <c r="F239" s="266"/>
      <c r="G239" s="266"/>
      <c r="H239" s="266"/>
      <c r="I239" s="266"/>
      <c r="J239" s="266"/>
      <c r="K239" s="266"/>
      <c r="L239" s="266"/>
      <c r="M239" s="266"/>
      <c r="N239" s="266"/>
      <c r="O239" s="266"/>
      <c r="P239" s="266"/>
      <c r="Q239" s="266"/>
      <c r="R239" s="266"/>
      <c r="S239" s="266"/>
      <c r="T239" s="266"/>
      <c r="U239" s="270" t="s">
        <v>41</v>
      </c>
      <c r="V239" s="266"/>
      <c r="W239" s="266"/>
      <c r="X239" s="266"/>
      <c r="Y239" s="266"/>
      <c r="Z239" s="266"/>
      <c r="AA239" s="263"/>
      <c r="AB239" s="271"/>
      <c r="AC239" s="271"/>
      <c r="AD239" s="271"/>
      <c r="AE239" s="271"/>
      <c r="AF239" s="271"/>
      <c r="AG239" s="271"/>
      <c r="AH239" s="271"/>
      <c r="AI239" s="271"/>
      <c r="AJ239" s="271"/>
      <c r="AK239" s="271"/>
      <c r="AL239" s="271"/>
      <c r="AM239" s="276" t="s">
        <v>22</v>
      </c>
      <c r="AN239" s="287"/>
      <c r="AO239" s="287"/>
      <c r="AP239" s="287"/>
      <c r="AQ239" s="287"/>
      <c r="AR239" s="287"/>
      <c r="AS239" s="287"/>
      <c r="AT239" s="263"/>
      <c r="AU239" s="263"/>
      <c r="AV239" s="263"/>
      <c r="AW239" s="263"/>
      <c r="AX239" s="264"/>
      <c r="AY239" s="275"/>
      <c r="AZ239" s="275"/>
      <c r="BA239" s="275"/>
      <c r="BB239" s="275"/>
      <c r="BC239" s="275"/>
      <c r="BD239" s="263"/>
      <c r="BE239" s="263"/>
      <c r="BF239" s="276"/>
      <c r="BG239" s="263"/>
      <c r="BH239" s="263"/>
      <c r="BI239" s="263"/>
      <c r="BJ239" s="263"/>
      <c r="BK239" s="263"/>
      <c r="BL239" s="263"/>
      <c r="BM239" s="263"/>
      <c r="BN239" s="263"/>
      <c r="BO239" s="263"/>
      <c r="BP239" s="263"/>
      <c r="BQ239" s="264"/>
      <c r="BR239" s="265"/>
    </row>
    <row r="240" spans="1:71" ht="19.350000000000001" hidden="1" customHeight="1">
      <c r="C240" s="260"/>
      <c r="D240" s="519" t="s">
        <v>23</v>
      </c>
      <c r="E240" s="519"/>
      <c r="F240" s="519"/>
      <c r="G240" s="519"/>
      <c r="H240" s="519"/>
      <c r="I240" s="519"/>
      <c r="J240" s="519"/>
      <c r="K240" s="519"/>
      <c r="L240" s="519"/>
      <c r="M240" s="519"/>
      <c r="N240" s="521" t="str">
        <f>IF([1]回答表!BD18="●",IF([1]回答表!X52="●","●",""),"")</f>
        <v/>
      </c>
      <c r="O240" s="522"/>
      <c r="P240" s="522"/>
      <c r="Q240" s="523"/>
      <c r="R240" s="266"/>
      <c r="S240" s="266"/>
      <c r="T240" s="266"/>
      <c r="U240" s="530" t="str">
        <f>IF([1]回答表!BD18="●",IF([1]回答表!X52="●",[1]回答表!B282,IF([1]回答表!AA52="●",[1]回答表!B352,"")),"")</f>
        <v/>
      </c>
      <c r="V240" s="531"/>
      <c r="W240" s="531"/>
      <c r="X240" s="531"/>
      <c r="Y240" s="531"/>
      <c r="Z240" s="531"/>
      <c r="AA240" s="531"/>
      <c r="AB240" s="531"/>
      <c r="AC240" s="531"/>
      <c r="AD240" s="531"/>
      <c r="AE240" s="531"/>
      <c r="AF240" s="531"/>
      <c r="AG240" s="531"/>
      <c r="AH240" s="531"/>
      <c r="AI240" s="531"/>
      <c r="AJ240" s="532"/>
      <c r="AK240" s="277"/>
      <c r="AL240" s="277"/>
      <c r="AM240" s="516" t="str">
        <f>IF([1]回答表!BD18="●",IF([1]回答表!X52="●",[1]回答表!B330,IF([1]回答表!AA52="●",[1]回答表!B399,"")),"")</f>
        <v/>
      </c>
      <c r="AN240" s="517"/>
      <c r="AO240" s="517"/>
      <c r="AP240" s="517"/>
      <c r="AQ240" s="516"/>
      <c r="AR240" s="517"/>
      <c r="AS240" s="517"/>
      <c r="AT240" s="517"/>
      <c r="AU240" s="516"/>
      <c r="AV240" s="517"/>
      <c r="AW240" s="517"/>
      <c r="AX240" s="518"/>
      <c r="AY240" s="275"/>
      <c r="AZ240" s="275"/>
      <c r="BA240" s="275"/>
      <c r="BB240" s="275"/>
      <c r="BC240" s="275"/>
      <c r="BD240" s="262"/>
      <c r="BE240" s="262"/>
      <c r="BF240" s="262"/>
      <c r="BG240" s="262"/>
      <c r="BH240" s="262"/>
      <c r="BI240" s="262"/>
      <c r="BJ240" s="262"/>
      <c r="BK240" s="262"/>
      <c r="BL240" s="262"/>
      <c r="BM240" s="262"/>
      <c r="BN240" s="262"/>
      <c r="BO240" s="262"/>
      <c r="BP240" s="262"/>
      <c r="BQ240" s="262"/>
      <c r="BR240" s="265"/>
    </row>
    <row r="241" spans="1:71" ht="19.350000000000001" hidden="1" customHeight="1">
      <c r="C241" s="260"/>
      <c r="D241" s="519"/>
      <c r="E241" s="519"/>
      <c r="F241" s="519"/>
      <c r="G241" s="519"/>
      <c r="H241" s="519"/>
      <c r="I241" s="519"/>
      <c r="J241" s="519"/>
      <c r="K241" s="519"/>
      <c r="L241" s="519"/>
      <c r="M241" s="519"/>
      <c r="N241" s="524"/>
      <c r="O241" s="525"/>
      <c r="P241" s="525"/>
      <c r="Q241" s="526"/>
      <c r="R241" s="266"/>
      <c r="S241" s="266"/>
      <c r="T241" s="266"/>
      <c r="U241" s="533"/>
      <c r="V241" s="534"/>
      <c r="W241" s="534"/>
      <c r="X241" s="534"/>
      <c r="Y241" s="534"/>
      <c r="Z241" s="534"/>
      <c r="AA241" s="534"/>
      <c r="AB241" s="534"/>
      <c r="AC241" s="534"/>
      <c r="AD241" s="534"/>
      <c r="AE241" s="534"/>
      <c r="AF241" s="534"/>
      <c r="AG241" s="534"/>
      <c r="AH241" s="534"/>
      <c r="AI241" s="534"/>
      <c r="AJ241" s="535"/>
      <c r="AK241" s="277"/>
      <c r="AL241" s="277"/>
      <c r="AM241" s="509"/>
      <c r="AN241" s="510"/>
      <c r="AO241" s="510"/>
      <c r="AP241" s="510"/>
      <c r="AQ241" s="509"/>
      <c r="AR241" s="510"/>
      <c r="AS241" s="510"/>
      <c r="AT241" s="510"/>
      <c r="AU241" s="509"/>
      <c r="AV241" s="510"/>
      <c r="AW241" s="510"/>
      <c r="AX241" s="511"/>
      <c r="AY241" s="275"/>
      <c r="AZ241" s="275"/>
      <c r="BA241" s="275"/>
      <c r="BB241" s="275"/>
      <c r="BC241" s="275"/>
      <c r="BD241" s="262"/>
      <c r="BE241" s="262"/>
      <c r="BF241" s="262"/>
      <c r="BG241" s="262"/>
      <c r="BH241" s="262"/>
      <c r="BI241" s="262"/>
      <c r="BJ241" s="262"/>
      <c r="BK241" s="262"/>
      <c r="BL241" s="262"/>
      <c r="BM241" s="262"/>
      <c r="BN241" s="262"/>
      <c r="BO241" s="262"/>
      <c r="BP241" s="262"/>
      <c r="BQ241" s="262"/>
      <c r="BR241" s="265"/>
    </row>
    <row r="242" spans="1:71" ht="15.6" hidden="1" customHeight="1">
      <c r="C242" s="260"/>
      <c r="D242" s="519"/>
      <c r="E242" s="519"/>
      <c r="F242" s="519"/>
      <c r="G242" s="519"/>
      <c r="H242" s="519"/>
      <c r="I242" s="519"/>
      <c r="J242" s="519"/>
      <c r="K242" s="519"/>
      <c r="L242" s="519"/>
      <c r="M242" s="519"/>
      <c r="N242" s="524"/>
      <c r="O242" s="525"/>
      <c r="P242" s="525"/>
      <c r="Q242" s="526"/>
      <c r="R242" s="266"/>
      <c r="S242" s="266"/>
      <c r="T242" s="266"/>
      <c r="U242" s="533"/>
      <c r="V242" s="534"/>
      <c r="W242" s="534"/>
      <c r="X242" s="534"/>
      <c r="Y242" s="534"/>
      <c r="Z242" s="534"/>
      <c r="AA242" s="534"/>
      <c r="AB242" s="534"/>
      <c r="AC242" s="534"/>
      <c r="AD242" s="534"/>
      <c r="AE242" s="534"/>
      <c r="AF242" s="534"/>
      <c r="AG242" s="534"/>
      <c r="AH242" s="534"/>
      <c r="AI242" s="534"/>
      <c r="AJ242" s="535"/>
      <c r="AK242" s="277"/>
      <c r="AL242" s="277"/>
      <c r="AM242" s="509"/>
      <c r="AN242" s="510"/>
      <c r="AO242" s="510"/>
      <c r="AP242" s="510"/>
      <c r="AQ242" s="509"/>
      <c r="AR242" s="510"/>
      <c r="AS242" s="510"/>
      <c r="AT242" s="510"/>
      <c r="AU242" s="509"/>
      <c r="AV242" s="510"/>
      <c r="AW242" s="510"/>
      <c r="AX242" s="511"/>
      <c r="AY242" s="275"/>
      <c r="AZ242" s="275"/>
      <c r="BA242" s="275"/>
      <c r="BB242" s="275"/>
      <c r="BC242" s="275"/>
      <c r="BD242" s="262"/>
      <c r="BE242" s="262"/>
      <c r="BF242" s="262"/>
      <c r="BG242" s="262"/>
      <c r="BH242" s="262"/>
      <c r="BI242" s="262"/>
      <c r="BJ242" s="262"/>
      <c r="BK242" s="262"/>
      <c r="BL242" s="262"/>
      <c r="BM242" s="262"/>
      <c r="BN242" s="262"/>
      <c r="BO242" s="262"/>
      <c r="BP242" s="262"/>
      <c r="BQ242" s="262"/>
      <c r="BR242" s="265"/>
    </row>
    <row r="243" spans="1:71" ht="15.6" hidden="1" customHeight="1">
      <c r="C243" s="260"/>
      <c r="D243" s="519"/>
      <c r="E243" s="519"/>
      <c r="F243" s="519"/>
      <c r="G243" s="519"/>
      <c r="H243" s="519"/>
      <c r="I243" s="519"/>
      <c r="J243" s="519"/>
      <c r="K243" s="519"/>
      <c r="L243" s="519"/>
      <c r="M243" s="519"/>
      <c r="N243" s="527"/>
      <c r="O243" s="528"/>
      <c r="P243" s="528"/>
      <c r="Q243" s="529"/>
      <c r="R243" s="266"/>
      <c r="S243" s="266"/>
      <c r="T243" s="266"/>
      <c r="U243" s="533"/>
      <c r="V243" s="534"/>
      <c r="W243" s="534"/>
      <c r="X243" s="534"/>
      <c r="Y243" s="534"/>
      <c r="Z243" s="534"/>
      <c r="AA243" s="534"/>
      <c r="AB243" s="534"/>
      <c r="AC243" s="534"/>
      <c r="AD243" s="534"/>
      <c r="AE243" s="534"/>
      <c r="AF243" s="534"/>
      <c r="AG243" s="534"/>
      <c r="AH243" s="534"/>
      <c r="AI243" s="534"/>
      <c r="AJ243" s="535"/>
      <c r="AK243" s="277"/>
      <c r="AL243" s="277"/>
      <c r="AM243" s="509" t="str">
        <f>IF([1]回答表!BD18="●",IF([1]回答表!X52="●",[1]回答表!E330,IF([1]回答表!AA52="●",[1]回答表!E399,"")),"")</f>
        <v/>
      </c>
      <c r="AN243" s="510"/>
      <c r="AO243" s="510"/>
      <c r="AP243" s="510"/>
      <c r="AQ243" s="509" t="str">
        <f>IF([1]回答表!BD18="●",IF([1]回答表!X52="●",[1]回答表!E331,IF([1]回答表!AA52="●",[1]回答表!E400,"")),"")</f>
        <v/>
      </c>
      <c r="AR243" s="510"/>
      <c r="AS243" s="510"/>
      <c r="AT243" s="510"/>
      <c r="AU243" s="509" t="str">
        <f>IF([1]回答表!BD18="●",IF([1]回答表!X52="●",[1]回答表!E332,IF([1]回答表!AA52="●",[1]回答表!E401,"")),"")</f>
        <v/>
      </c>
      <c r="AV243" s="510"/>
      <c r="AW243" s="510"/>
      <c r="AX243" s="511"/>
      <c r="AY243" s="275"/>
      <c r="AZ243" s="275"/>
      <c r="BA243" s="275"/>
      <c r="BB243" s="275"/>
      <c r="BC243" s="275"/>
      <c r="BD243" s="262"/>
      <c r="BE243" s="262"/>
      <c r="BF243" s="262"/>
      <c r="BG243" s="262"/>
      <c r="BH243" s="262"/>
      <c r="BI243" s="262"/>
      <c r="BJ243" s="262"/>
      <c r="BK243" s="262"/>
      <c r="BL243" s="262"/>
      <c r="BM243" s="262"/>
      <c r="BN243" s="262"/>
      <c r="BO243" s="262"/>
      <c r="BP243" s="262"/>
      <c r="BQ243" s="262"/>
      <c r="BR243" s="265"/>
    </row>
    <row r="244" spans="1:71" ht="15.6" hidden="1" customHeight="1">
      <c r="C244" s="260"/>
      <c r="D244" s="278"/>
      <c r="E244" s="278"/>
      <c r="F244" s="278"/>
      <c r="G244" s="278"/>
      <c r="H244" s="278"/>
      <c r="I244" s="278"/>
      <c r="J244" s="278"/>
      <c r="K244" s="278"/>
      <c r="L244" s="278"/>
      <c r="M244" s="278"/>
      <c r="N244" s="279"/>
      <c r="O244" s="279"/>
      <c r="P244" s="279"/>
      <c r="Q244" s="279"/>
      <c r="R244" s="280"/>
      <c r="S244" s="280"/>
      <c r="T244" s="280"/>
      <c r="U244" s="533"/>
      <c r="V244" s="534"/>
      <c r="W244" s="534"/>
      <c r="X244" s="534"/>
      <c r="Y244" s="534"/>
      <c r="Z244" s="534"/>
      <c r="AA244" s="534"/>
      <c r="AB244" s="534"/>
      <c r="AC244" s="534"/>
      <c r="AD244" s="534"/>
      <c r="AE244" s="534"/>
      <c r="AF244" s="534"/>
      <c r="AG244" s="534"/>
      <c r="AH244" s="534"/>
      <c r="AI244" s="534"/>
      <c r="AJ244" s="535"/>
      <c r="AK244" s="277"/>
      <c r="AL244" s="277"/>
      <c r="AM244" s="509"/>
      <c r="AN244" s="510"/>
      <c r="AO244" s="510"/>
      <c r="AP244" s="510"/>
      <c r="AQ244" s="509"/>
      <c r="AR244" s="510"/>
      <c r="AS244" s="510"/>
      <c r="AT244" s="510"/>
      <c r="AU244" s="509"/>
      <c r="AV244" s="510"/>
      <c r="AW244" s="510"/>
      <c r="AX244" s="511"/>
      <c r="AY244" s="275"/>
      <c r="AZ244" s="275"/>
      <c r="BA244" s="275"/>
      <c r="BB244" s="275"/>
      <c r="BC244" s="275"/>
      <c r="BD244" s="267"/>
      <c r="BE244" s="267"/>
      <c r="BF244" s="262"/>
      <c r="BG244" s="262"/>
      <c r="BH244" s="262"/>
      <c r="BI244" s="262"/>
      <c r="BJ244" s="262"/>
      <c r="BK244" s="262"/>
      <c r="BL244" s="262"/>
      <c r="BM244" s="262"/>
      <c r="BN244" s="262"/>
      <c r="BO244" s="262"/>
      <c r="BP244" s="262"/>
      <c r="BQ244" s="262"/>
      <c r="BR244" s="265"/>
    </row>
    <row r="245" spans="1:71" ht="19.350000000000001" hidden="1" customHeight="1">
      <c r="C245" s="260"/>
      <c r="D245" s="278"/>
      <c r="E245" s="278"/>
      <c r="F245" s="278"/>
      <c r="G245" s="278"/>
      <c r="H245" s="278"/>
      <c r="I245" s="278"/>
      <c r="J245" s="278"/>
      <c r="K245" s="278"/>
      <c r="L245" s="278"/>
      <c r="M245" s="278"/>
      <c r="N245" s="279"/>
      <c r="O245" s="279"/>
      <c r="P245" s="279"/>
      <c r="Q245" s="279"/>
      <c r="R245" s="280"/>
      <c r="S245" s="280"/>
      <c r="T245" s="280"/>
      <c r="U245" s="533"/>
      <c r="V245" s="534"/>
      <c r="W245" s="534"/>
      <c r="X245" s="534"/>
      <c r="Y245" s="534"/>
      <c r="Z245" s="534"/>
      <c r="AA245" s="534"/>
      <c r="AB245" s="534"/>
      <c r="AC245" s="534"/>
      <c r="AD245" s="534"/>
      <c r="AE245" s="534"/>
      <c r="AF245" s="534"/>
      <c r="AG245" s="534"/>
      <c r="AH245" s="534"/>
      <c r="AI245" s="534"/>
      <c r="AJ245" s="535"/>
      <c r="AK245" s="277"/>
      <c r="AL245" s="277"/>
      <c r="AM245" s="509"/>
      <c r="AN245" s="510"/>
      <c r="AO245" s="510"/>
      <c r="AP245" s="510"/>
      <c r="AQ245" s="509"/>
      <c r="AR245" s="510"/>
      <c r="AS245" s="510"/>
      <c r="AT245" s="510"/>
      <c r="AU245" s="509"/>
      <c r="AV245" s="510"/>
      <c r="AW245" s="510"/>
      <c r="AX245" s="511"/>
      <c r="AY245" s="275"/>
      <c r="AZ245" s="275"/>
      <c r="BA245" s="275"/>
      <c r="BB245" s="275"/>
      <c r="BC245" s="275"/>
      <c r="BD245" s="262"/>
      <c r="BE245" s="262"/>
      <c r="BF245" s="262"/>
      <c r="BG245" s="262"/>
      <c r="BH245" s="262"/>
      <c r="BI245" s="262"/>
      <c r="BJ245" s="262"/>
      <c r="BK245" s="262"/>
      <c r="BL245" s="262"/>
      <c r="BM245" s="262"/>
      <c r="BN245" s="262"/>
      <c r="BO245" s="262"/>
      <c r="BP245" s="262"/>
      <c r="BQ245" s="262"/>
      <c r="BR245" s="265"/>
    </row>
    <row r="246" spans="1:71" ht="19.350000000000001" hidden="1" customHeight="1">
      <c r="C246" s="260"/>
      <c r="D246" s="562" t="s">
        <v>9</v>
      </c>
      <c r="E246" s="519"/>
      <c r="F246" s="519"/>
      <c r="G246" s="519"/>
      <c r="H246" s="519"/>
      <c r="I246" s="519"/>
      <c r="J246" s="519"/>
      <c r="K246" s="519"/>
      <c r="L246" s="519"/>
      <c r="M246" s="520"/>
      <c r="N246" s="521" t="str">
        <f>IF([1]回答表!BD18="●",IF([1]回答表!AA52="●","●",""),"")</f>
        <v/>
      </c>
      <c r="O246" s="522"/>
      <c r="P246" s="522"/>
      <c r="Q246" s="523"/>
      <c r="R246" s="266"/>
      <c r="S246" s="266"/>
      <c r="T246" s="266"/>
      <c r="U246" s="533"/>
      <c r="V246" s="534"/>
      <c r="W246" s="534"/>
      <c r="X246" s="534"/>
      <c r="Y246" s="534"/>
      <c r="Z246" s="534"/>
      <c r="AA246" s="534"/>
      <c r="AB246" s="534"/>
      <c r="AC246" s="534"/>
      <c r="AD246" s="534"/>
      <c r="AE246" s="534"/>
      <c r="AF246" s="534"/>
      <c r="AG246" s="534"/>
      <c r="AH246" s="534"/>
      <c r="AI246" s="534"/>
      <c r="AJ246" s="535"/>
      <c r="AK246" s="277"/>
      <c r="AL246" s="277"/>
      <c r="AM246" s="509"/>
      <c r="AN246" s="510"/>
      <c r="AO246" s="510"/>
      <c r="AP246" s="510"/>
      <c r="AQ246" s="509"/>
      <c r="AR246" s="510"/>
      <c r="AS246" s="510"/>
      <c r="AT246" s="510"/>
      <c r="AU246" s="509"/>
      <c r="AV246" s="510"/>
      <c r="AW246" s="510"/>
      <c r="AX246" s="511"/>
      <c r="AY246" s="275"/>
      <c r="AZ246" s="275"/>
      <c r="BA246" s="275"/>
      <c r="BB246" s="275"/>
      <c r="BC246" s="275"/>
      <c r="BD246" s="281"/>
      <c r="BE246" s="281"/>
      <c r="BF246" s="262"/>
      <c r="BG246" s="262"/>
      <c r="BH246" s="262"/>
      <c r="BI246" s="262"/>
      <c r="BJ246" s="262"/>
      <c r="BK246" s="262"/>
      <c r="BL246" s="262"/>
      <c r="BM246" s="262"/>
      <c r="BN246" s="262"/>
      <c r="BO246" s="262"/>
      <c r="BP246" s="262"/>
      <c r="BQ246" s="262"/>
      <c r="BR246" s="265"/>
    </row>
    <row r="247" spans="1:71" ht="15.6" hidden="1" customHeight="1">
      <c r="C247" s="260"/>
      <c r="D247" s="519"/>
      <c r="E247" s="519"/>
      <c r="F247" s="519"/>
      <c r="G247" s="519"/>
      <c r="H247" s="519"/>
      <c r="I247" s="519"/>
      <c r="J247" s="519"/>
      <c r="K247" s="519"/>
      <c r="L247" s="519"/>
      <c r="M247" s="520"/>
      <c r="N247" s="524"/>
      <c r="O247" s="525"/>
      <c r="P247" s="525"/>
      <c r="Q247" s="526"/>
      <c r="R247" s="266"/>
      <c r="S247" s="266"/>
      <c r="T247" s="266"/>
      <c r="U247" s="533"/>
      <c r="V247" s="534"/>
      <c r="W247" s="534"/>
      <c r="X247" s="534"/>
      <c r="Y247" s="534"/>
      <c r="Z247" s="534"/>
      <c r="AA247" s="534"/>
      <c r="AB247" s="534"/>
      <c r="AC247" s="534"/>
      <c r="AD247" s="534"/>
      <c r="AE247" s="534"/>
      <c r="AF247" s="534"/>
      <c r="AG247" s="534"/>
      <c r="AH247" s="534"/>
      <c r="AI247" s="534"/>
      <c r="AJ247" s="535"/>
      <c r="AK247" s="277"/>
      <c r="AL247" s="277"/>
      <c r="AM247" s="509" t="s">
        <v>1</v>
      </c>
      <c r="AN247" s="510"/>
      <c r="AO247" s="510"/>
      <c r="AP247" s="510"/>
      <c r="AQ247" s="509" t="s">
        <v>2</v>
      </c>
      <c r="AR247" s="510"/>
      <c r="AS247" s="510"/>
      <c r="AT247" s="510"/>
      <c r="AU247" s="509" t="s">
        <v>3</v>
      </c>
      <c r="AV247" s="510"/>
      <c r="AW247" s="510"/>
      <c r="AX247" s="511"/>
      <c r="AY247" s="275"/>
      <c r="AZ247" s="275"/>
      <c r="BA247" s="275"/>
      <c r="BB247" s="275"/>
      <c r="BC247" s="275"/>
      <c r="BD247" s="281"/>
      <c r="BE247" s="281"/>
      <c r="BF247" s="262"/>
      <c r="BG247" s="262"/>
      <c r="BH247" s="262"/>
      <c r="BI247" s="262"/>
      <c r="BJ247" s="262"/>
      <c r="BK247" s="262"/>
      <c r="BL247" s="262"/>
      <c r="BM247" s="262"/>
      <c r="BN247" s="262"/>
      <c r="BO247" s="262"/>
      <c r="BP247" s="262"/>
      <c r="BQ247" s="262"/>
      <c r="BR247" s="265"/>
    </row>
    <row r="248" spans="1:71" ht="15.6" hidden="1" customHeight="1">
      <c r="C248" s="260"/>
      <c r="D248" s="519"/>
      <c r="E248" s="519"/>
      <c r="F248" s="519"/>
      <c r="G248" s="519"/>
      <c r="H248" s="519"/>
      <c r="I248" s="519"/>
      <c r="J248" s="519"/>
      <c r="K248" s="519"/>
      <c r="L248" s="519"/>
      <c r="M248" s="520"/>
      <c r="N248" s="524"/>
      <c r="O248" s="525"/>
      <c r="P248" s="525"/>
      <c r="Q248" s="526"/>
      <c r="R248" s="266"/>
      <c r="S248" s="266"/>
      <c r="T248" s="266"/>
      <c r="U248" s="533"/>
      <c r="V248" s="534"/>
      <c r="W248" s="534"/>
      <c r="X248" s="534"/>
      <c r="Y248" s="534"/>
      <c r="Z248" s="534"/>
      <c r="AA248" s="534"/>
      <c r="AB248" s="534"/>
      <c r="AC248" s="534"/>
      <c r="AD248" s="534"/>
      <c r="AE248" s="534"/>
      <c r="AF248" s="534"/>
      <c r="AG248" s="534"/>
      <c r="AH248" s="534"/>
      <c r="AI248" s="534"/>
      <c r="AJ248" s="535"/>
      <c r="AK248" s="277"/>
      <c r="AL248" s="277"/>
      <c r="AM248" s="509"/>
      <c r="AN248" s="510"/>
      <c r="AO248" s="510"/>
      <c r="AP248" s="510"/>
      <c r="AQ248" s="509"/>
      <c r="AR248" s="510"/>
      <c r="AS248" s="510"/>
      <c r="AT248" s="510"/>
      <c r="AU248" s="509"/>
      <c r="AV248" s="510"/>
      <c r="AW248" s="510"/>
      <c r="AX248" s="511"/>
      <c r="AY248" s="275"/>
      <c r="AZ248" s="275"/>
      <c r="BA248" s="275"/>
      <c r="BB248" s="275"/>
      <c r="BC248" s="275"/>
      <c r="BD248" s="281"/>
      <c r="BE248" s="281"/>
      <c r="BF248" s="262"/>
      <c r="BG248" s="262"/>
      <c r="BH248" s="262"/>
      <c r="BI248" s="262"/>
      <c r="BJ248" s="262"/>
      <c r="BK248" s="262"/>
      <c r="BL248" s="262"/>
      <c r="BM248" s="262"/>
      <c r="BN248" s="262"/>
      <c r="BO248" s="262"/>
      <c r="BP248" s="262"/>
      <c r="BQ248" s="262"/>
      <c r="BR248" s="265"/>
    </row>
    <row r="249" spans="1:71" ht="15.6" hidden="1" customHeight="1">
      <c r="C249" s="260"/>
      <c r="D249" s="519"/>
      <c r="E249" s="519"/>
      <c r="F249" s="519"/>
      <c r="G249" s="519"/>
      <c r="H249" s="519"/>
      <c r="I249" s="519"/>
      <c r="J249" s="519"/>
      <c r="K249" s="519"/>
      <c r="L249" s="519"/>
      <c r="M249" s="520"/>
      <c r="N249" s="527"/>
      <c r="O249" s="528"/>
      <c r="P249" s="528"/>
      <c r="Q249" s="529"/>
      <c r="R249" s="266"/>
      <c r="S249" s="266"/>
      <c r="T249" s="266"/>
      <c r="U249" s="536"/>
      <c r="V249" s="537"/>
      <c r="W249" s="537"/>
      <c r="X249" s="537"/>
      <c r="Y249" s="537"/>
      <c r="Z249" s="537"/>
      <c r="AA249" s="537"/>
      <c r="AB249" s="537"/>
      <c r="AC249" s="537"/>
      <c r="AD249" s="537"/>
      <c r="AE249" s="537"/>
      <c r="AF249" s="537"/>
      <c r="AG249" s="537"/>
      <c r="AH249" s="537"/>
      <c r="AI249" s="537"/>
      <c r="AJ249" s="538"/>
      <c r="AK249" s="277"/>
      <c r="AL249" s="277"/>
      <c r="AM249" s="512"/>
      <c r="AN249" s="513"/>
      <c r="AO249" s="513"/>
      <c r="AP249" s="513"/>
      <c r="AQ249" s="512"/>
      <c r="AR249" s="513"/>
      <c r="AS249" s="513"/>
      <c r="AT249" s="513"/>
      <c r="AU249" s="512"/>
      <c r="AV249" s="513"/>
      <c r="AW249" s="513"/>
      <c r="AX249" s="514"/>
      <c r="AY249" s="275"/>
      <c r="AZ249" s="275"/>
      <c r="BA249" s="275"/>
      <c r="BB249" s="275"/>
      <c r="BC249" s="275"/>
      <c r="BD249" s="281"/>
      <c r="BE249" s="281"/>
      <c r="BF249" s="262"/>
      <c r="BG249" s="262"/>
      <c r="BH249" s="262"/>
      <c r="BI249" s="262"/>
      <c r="BJ249" s="262"/>
      <c r="BK249" s="262"/>
      <c r="BL249" s="262"/>
      <c r="BM249" s="262"/>
      <c r="BN249" s="262"/>
      <c r="BO249" s="262"/>
      <c r="BP249" s="262"/>
      <c r="BQ249" s="262"/>
      <c r="BR249" s="265"/>
    </row>
    <row r="250" spans="1:71" ht="15.6" hidden="1" customHeight="1">
      <c r="A250" s="22"/>
      <c r="B250" s="22"/>
      <c r="C250" s="260"/>
      <c r="D250" s="278"/>
      <c r="E250" s="278"/>
      <c r="F250" s="278"/>
      <c r="G250" s="278"/>
      <c r="H250" s="278"/>
      <c r="I250" s="278"/>
      <c r="J250" s="278"/>
      <c r="K250" s="278"/>
      <c r="L250" s="278"/>
      <c r="M250" s="278"/>
      <c r="N250" s="278"/>
      <c r="O250" s="278"/>
      <c r="P250" s="278"/>
      <c r="Q250" s="278"/>
      <c r="R250" s="266"/>
      <c r="S250" s="266"/>
      <c r="T250" s="266"/>
      <c r="U250" s="266"/>
      <c r="V250" s="266"/>
      <c r="W250" s="266"/>
      <c r="X250" s="266"/>
      <c r="Y250" s="266"/>
      <c r="Z250" s="266"/>
      <c r="AA250" s="266"/>
      <c r="AB250" s="266"/>
      <c r="AC250" s="266"/>
      <c r="AD250" s="266"/>
      <c r="AE250" s="266"/>
      <c r="AF250" s="266"/>
      <c r="AG250" s="266"/>
      <c r="AH250" s="266"/>
      <c r="AI250" s="266"/>
      <c r="AJ250" s="266"/>
      <c r="AK250" s="277"/>
      <c r="AL250" s="277"/>
      <c r="AM250" s="288"/>
      <c r="AN250" s="288"/>
      <c r="AO250" s="288"/>
      <c r="AP250" s="288"/>
      <c r="AQ250" s="288"/>
      <c r="AR250" s="288"/>
      <c r="AS250" s="288"/>
      <c r="AT250" s="288"/>
      <c r="AU250" s="288"/>
      <c r="AV250" s="288"/>
      <c r="AW250" s="288"/>
      <c r="AX250" s="288"/>
      <c r="AY250" s="288"/>
      <c r="AZ250" s="288"/>
      <c r="BA250" s="288"/>
      <c r="BB250" s="288"/>
      <c r="BC250" s="267"/>
      <c r="BD250" s="281"/>
      <c r="BE250" s="281"/>
      <c r="BF250" s="247"/>
      <c r="BG250" s="247"/>
      <c r="BH250" s="247"/>
      <c r="BI250" s="247"/>
      <c r="BJ250" s="247"/>
      <c r="BK250" s="247"/>
      <c r="BL250" s="247"/>
      <c r="BM250" s="247"/>
      <c r="BN250" s="247"/>
      <c r="BO250" s="247"/>
      <c r="BP250" s="247"/>
      <c r="BQ250" s="247"/>
      <c r="BR250" s="265"/>
      <c r="BS250" s="22"/>
    </row>
    <row r="251" spans="1:71" ht="15.6" hidden="1" customHeight="1">
      <c r="A251" s="22"/>
      <c r="B251" s="22"/>
      <c r="C251" s="260"/>
      <c r="D251" s="278"/>
      <c r="E251" s="278"/>
      <c r="F251" s="278"/>
      <c r="G251" s="278"/>
      <c r="H251" s="278"/>
      <c r="I251" s="278"/>
      <c r="J251" s="278"/>
      <c r="K251" s="278"/>
      <c r="L251" s="278"/>
      <c r="M251" s="278"/>
      <c r="N251" s="278"/>
      <c r="O251" s="278"/>
      <c r="P251" s="278"/>
      <c r="Q251" s="278"/>
      <c r="R251" s="266"/>
      <c r="S251" s="266"/>
      <c r="T251" s="266"/>
      <c r="U251" s="270" t="s">
        <v>6496</v>
      </c>
      <c r="V251" s="266"/>
      <c r="W251" s="266"/>
      <c r="X251" s="266"/>
      <c r="Y251" s="266"/>
      <c r="Z251" s="266"/>
      <c r="AA251" s="266"/>
      <c r="AB251" s="266"/>
      <c r="AC251" s="266"/>
      <c r="AD251" s="266"/>
      <c r="AE251" s="266"/>
      <c r="AF251" s="266"/>
      <c r="AG251" s="266"/>
      <c r="AH251" s="266"/>
      <c r="AI251" s="266"/>
      <c r="AJ251" s="266"/>
      <c r="AK251" s="277"/>
      <c r="AL251" s="277"/>
      <c r="AM251" s="270" t="s">
        <v>6498</v>
      </c>
      <c r="AN251" s="263"/>
      <c r="AO251" s="263"/>
      <c r="AP251" s="263"/>
      <c r="AQ251" s="263"/>
      <c r="AR251" s="263"/>
      <c r="AS251" s="263"/>
      <c r="AT251" s="263"/>
      <c r="AU251" s="263"/>
      <c r="AV251" s="263"/>
      <c r="AW251" s="263"/>
      <c r="AX251" s="262"/>
      <c r="AY251" s="262"/>
      <c r="AZ251" s="262"/>
      <c r="BA251" s="262"/>
      <c r="BB251" s="262"/>
      <c r="BC251" s="262"/>
      <c r="BD251" s="262"/>
      <c r="BE251" s="262"/>
      <c r="BF251" s="262"/>
      <c r="BG251" s="262"/>
      <c r="BH251" s="262"/>
      <c r="BI251" s="262"/>
      <c r="BJ251" s="262"/>
      <c r="BK251" s="262"/>
      <c r="BL251" s="262"/>
      <c r="BM251" s="262"/>
      <c r="BN251" s="262"/>
      <c r="BO251" s="262"/>
      <c r="BP251" s="262"/>
      <c r="BQ251" s="247"/>
      <c r="BR251" s="265"/>
      <c r="BS251" s="22"/>
    </row>
    <row r="252" spans="1:71" ht="15.6" hidden="1" customHeight="1">
      <c r="A252" s="22"/>
      <c r="B252" s="22"/>
      <c r="C252" s="260"/>
      <c r="D252" s="278"/>
      <c r="E252" s="278"/>
      <c r="F252" s="278"/>
      <c r="G252" s="278"/>
      <c r="H252" s="278"/>
      <c r="I252" s="278"/>
      <c r="J252" s="278"/>
      <c r="K252" s="278"/>
      <c r="L252" s="278"/>
      <c r="M252" s="278"/>
      <c r="N252" s="278"/>
      <c r="O252" s="278"/>
      <c r="P252" s="278"/>
      <c r="Q252" s="278"/>
      <c r="R252" s="266"/>
      <c r="S252" s="266"/>
      <c r="T252" s="266"/>
      <c r="U252" s="624" t="str">
        <f>IF([1]回答表!BD18="●",IF([1]回答表!X52="●",[1]回答表!E339,IF([1]回答表!AA52="●",[1]回答表!E408,"")),"")</f>
        <v/>
      </c>
      <c r="V252" s="625"/>
      <c r="W252" s="625"/>
      <c r="X252" s="625"/>
      <c r="Y252" s="625"/>
      <c r="Z252" s="625"/>
      <c r="AA252" s="625"/>
      <c r="AB252" s="625"/>
      <c r="AC252" s="625"/>
      <c r="AD252" s="625"/>
      <c r="AE252" s="602" t="s">
        <v>6497</v>
      </c>
      <c r="AF252" s="602"/>
      <c r="AG252" s="602"/>
      <c r="AH252" s="602"/>
      <c r="AI252" s="602"/>
      <c r="AJ252" s="603"/>
      <c r="AK252" s="277"/>
      <c r="AL252" s="277"/>
      <c r="AM252" s="530" t="str">
        <f>IF([1]回答表!BD18="●",IF([1]回答表!X52="●",[1]回答表!B341,IF([1]回答表!AA52="●",[1]回答表!B410,"")),"")</f>
        <v/>
      </c>
      <c r="AN252" s="531"/>
      <c r="AO252" s="531"/>
      <c r="AP252" s="531"/>
      <c r="AQ252" s="531"/>
      <c r="AR252" s="531"/>
      <c r="AS252" s="531"/>
      <c r="AT252" s="531"/>
      <c r="AU252" s="531"/>
      <c r="AV252" s="531"/>
      <c r="AW252" s="531"/>
      <c r="AX252" s="531"/>
      <c r="AY252" s="531"/>
      <c r="AZ252" s="531"/>
      <c r="BA252" s="531"/>
      <c r="BB252" s="531"/>
      <c r="BC252" s="531"/>
      <c r="BD252" s="531"/>
      <c r="BE252" s="531"/>
      <c r="BF252" s="531"/>
      <c r="BG252" s="531"/>
      <c r="BH252" s="531"/>
      <c r="BI252" s="531"/>
      <c r="BJ252" s="531"/>
      <c r="BK252" s="531"/>
      <c r="BL252" s="531"/>
      <c r="BM252" s="531"/>
      <c r="BN252" s="531"/>
      <c r="BO252" s="531"/>
      <c r="BP252" s="531"/>
      <c r="BQ252" s="532"/>
      <c r="BR252" s="265"/>
      <c r="BS252" s="22"/>
    </row>
    <row r="253" spans="1:71" ht="15.6" hidden="1" customHeight="1">
      <c r="A253" s="22"/>
      <c r="B253" s="22"/>
      <c r="C253" s="260"/>
      <c r="D253" s="278"/>
      <c r="E253" s="278"/>
      <c r="F253" s="278"/>
      <c r="G253" s="278"/>
      <c r="H253" s="278"/>
      <c r="I253" s="278"/>
      <c r="J253" s="278"/>
      <c r="K253" s="278"/>
      <c r="L253" s="278"/>
      <c r="M253" s="278"/>
      <c r="N253" s="278"/>
      <c r="O253" s="278"/>
      <c r="P253" s="278"/>
      <c r="Q253" s="278"/>
      <c r="R253" s="266"/>
      <c r="S253" s="266"/>
      <c r="T253" s="266"/>
      <c r="U253" s="626"/>
      <c r="V253" s="627"/>
      <c r="W253" s="627"/>
      <c r="X253" s="627"/>
      <c r="Y253" s="627"/>
      <c r="Z253" s="627"/>
      <c r="AA253" s="627"/>
      <c r="AB253" s="627"/>
      <c r="AC253" s="627"/>
      <c r="AD253" s="627"/>
      <c r="AE253" s="604"/>
      <c r="AF253" s="604"/>
      <c r="AG253" s="604"/>
      <c r="AH253" s="604"/>
      <c r="AI253" s="604"/>
      <c r="AJ253" s="605"/>
      <c r="AK253" s="277"/>
      <c r="AL253" s="277"/>
      <c r="AM253" s="533"/>
      <c r="AN253" s="534"/>
      <c r="AO253" s="534"/>
      <c r="AP253" s="534"/>
      <c r="AQ253" s="534"/>
      <c r="AR253" s="534"/>
      <c r="AS253" s="534"/>
      <c r="AT253" s="534"/>
      <c r="AU253" s="534"/>
      <c r="AV253" s="534"/>
      <c r="AW253" s="534"/>
      <c r="AX253" s="534"/>
      <c r="AY253" s="534"/>
      <c r="AZ253" s="534"/>
      <c r="BA253" s="534"/>
      <c r="BB253" s="534"/>
      <c r="BC253" s="534"/>
      <c r="BD253" s="534"/>
      <c r="BE253" s="534"/>
      <c r="BF253" s="534"/>
      <c r="BG253" s="534"/>
      <c r="BH253" s="534"/>
      <c r="BI253" s="534"/>
      <c r="BJ253" s="534"/>
      <c r="BK253" s="534"/>
      <c r="BL253" s="534"/>
      <c r="BM253" s="534"/>
      <c r="BN253" s="534"/>
      <c r="BO253" s="534"/>
      <c r="BP253" s="534"/>
      <c r="BQ253" s="535"/>
      <c r="BR253" s="265"/>
      <c r="BS253" s="22"/>
    </row>
    <row r="254" spans="1:71" ht="15.6" hidden="1" customHeight="1">
      <c r="A254" s="22"/>
      <c r="B254" s="22"/>
      <c r="C254" s="260"/>
      <c r="D254" s="278"/>
      <c r="E254" s="278"/>
      <c r="F254" s="278"/>
      <c r="G254" s="278"/>
      <c r="H254" s="278"/>
      <c r="I254" s="278"/>
      <c r="J254" s="278"/>
      <c r="K254" s="278"/>
      <c r="L254" s="278"/>
      <c r="M254" s="278"/>
      <c r="N254" s="278"/>
      <c r="O254" s="278"/>
      <c r="P254" s="278"/>
      <c r="Q254" s="278"/>
      <c r="R254" s="266"/>
      <c r="S254" s="266"/>
      <c r="T254" s="266"/>
      <c r="U254" s="266"/>
      <c r="V254" s="266"/>
      <c r="W254" s="266"/>
      <c r="X254" s="266"/>
      <c r="Y254" s="266"/>
      <c r="Z254" s="266"/>
      <c r="AA254" s="266"/>
      <c r="AB254" s="266"/>
      <c r="AC254" s="266"/>
      <c r="AD254" s="266"/>
      <c r="AE254" s="266"/>
      <c r="AF254" s="266"/>
      <c r="AG254" s="266"/>
      <c r="AH254" s="266"/>
      <c r="AI254" s="266"/>
      <c r="AJ254" s="266"/>
      <c r="AK254" s="277"/>
      <c r="AL254" s="277"/>
      <c r="AM254" s="533"/>
      <c r="AN254" s="534"/>
      <c r="AO254" s="534"/>
      <c r="AP254" s="534"/>
      <c r="AQ254" s="534"/>
      <c r="AR254" s="534"/>
      <c r="AS254" s="534"/>
      <c r="AT254" s="534"/>
      <c r="AU254" s="534"/>
      <c r="AV254" s="534"/>
      <c r="AW254" s="534"/>
      <c r="AX254" s="534"/>
      <c r="AY254" s="534"/>
      <c r="AZ254" s="534"/>
      <c r="BA254" s="534"/>
      <c r="BB254" s="534"/>
      <c r="BC254" s="534"/>
      <c r="BD254" s="534"/>
      <c r="BE254" s="534"/>
      <c r="BF254" s="534"/>
      <c r="BG254" s="534"/>
      <c r="BH254" s="534"/>
      <c r="BI254" s="534"/>
      <c r="BJ254" s="534"/>
      <c r="BK254" s="534"/>
      <c r="BL254" s="534"/>
      <c r="BM254" s="534"/>
      <c r="BN254" s="534"/>
      <c r="BO254" s="534"/>
      <c r="BP254" s="534"/>
      <c r="BQ254" s="535"/>
      <c r="BR254" s="265"/>
      <c r="BS254" s="22"/>
    </row>
    <row r="255" spans="1:71" ht="15.6" hidden="1" customHeight="1">
      <c r="A255" s="22"/>
      <c r="B255" s="22"/>
      <c r="C255" s="260"/>
      <c r="D255" s="278"/>
      <c r="E255" s="278"/>
      <c r="F255" s="278"/>
      <c r="G255" s="278"/>
      <c r="H255" s="278"/>
      <c r="I255" s="278"/>
      <c r="J255" s="278"/>
      <c r="K255" s="278"/>
      <c r="L255" s="278"/>
      <c r="M255" s="278"/>
      <c r="N255" s="278"/>
      <c r="O255" s="278"/>
      <c r="P255" s="278"/>
      <c r="Q255" s="278"/>
      <c r="R255" s="266"/>
      <c r="S255" s="266"/>
      <c r="T255" s="266"/>
      <c r="U255" s="266"/>
      <c r="V255" s="266"/>
      <c r="W255" s="266"/>
      <c r="X255" s="266"/>
      <c r="Y255" s="266"/>
      <c r="Z255" s="266"/>
      <c r="AA255" s="266"/>
      <c r="AB255" s="266"/>
      <c r="AC255" s="266"/>
      <c r="AD255" s="266"/>
      <c r="AE255" s="266"/>
      <c r="AF255" s="266"/>
      <c r="AG255" s="266"/>
      <c r="AH255" s="266"/>
      <c r="AI255" s="266"/>
      <c r="AJ255" s="266"/>
      <c r="AK255" s="277"/>
      <c r="AL255" s="277"/>
      <c r="AM255" s="533"/>
      <c r="AN255" s="534"/>
      <c r="AO255" s="534"/>
      <c r="AP255" s="534"/>
      <c r="AQ255" s="534"/>
      <c r="AR255" s="534"/>
      <c r="AS255" s="534"/>
      <c r="AT255" s="534"/>
      <c r="AU255" s="534"/>
      <c r="AV255" s="534"/>
      <c r="AW255" s="534"/>
      <c r="AX255" s="534"/>
      <c r="AY255" s="534"/>
      <c r="AZ255" s="534"/>
      <c r="BA255" s="534"/>
      <c r="BB255" s="534"/>
      <c r="BC255" s="534"/>
      <c r="BD255" s="534"/>
      <c r="BE255" s="534"/>
      <c r="BF255" s="534"/>
      <c r="BG255" s="534"/>
      <c r="BH255" s="534"/>
      <c r="BI255" s="534"/>
      <c r="BJ255" s="534"/>
      <c r="BK255" s="534"/>
      <c r="BL255" s="534"/>
      <c r="BM255" s="534"/>
      <c r="BN255" s="534"/>
      <c r="BO255" s="534"/>
      <c r="BP255" s="534"/>
      <c r="BQ255" s="535"/>
      <c r="BR255" s="265"/>
      <c r="BS255" s="22"/>
    </row>
    <row r="256" spans="1:71" ht="15.6" hidden="1" customHeight="1">
      <c r="A256" s="22"/>
      <c r="B256" s="22"/>
      <c r="C256" s="260"/>
      <c r="D256" s="278"/>
      <c r="E256" s="278"/>
      <c r="F256" s="278"/>
      <c r="G256" s="278"/>
      <c r="H256" s="278"/>
      <c r="I256" s="278"/>
      <c r="J256" s="278"/>
      <c r="K256" s="278"/>
      <c r="L256" s="278"/>
      <c r="M256" s="278"/>
      <c r="N256" s="278"/>
      <c r="O256" s="278"/>
      <c r="P256" s="278"/>
      <c r="Q256" s="278"/>
      <c r="R256" s="266"/>
      <c r="S256" s="266"/>
      <c r="T256" s="266"/>
      <c r="U256" s="266"/>
      <c r="V256" s="266"/>
      <c r="W256" s="266"/>
      <c r="X256" s="266"/>
      <c r="Y256" s="266"/>
      <c r="Z256" s="266"/>
      <c r="AA256" s="266"/>
      <c r="AB256" s="266"/>
      <c r="AC256" s="266"/>
      <c r="AD256" s="266"/>
      <c r="AE256" s="266"/>
      <c r="AF256" s="266"/>
      <c r="AG256" s="266"/>
      <c r="AH256" s="266"/>
      <c r="AI256" s="266"/>
      <c r="AJ256" s="266"/>
      <c r="AK256" s="277"/>
      <c r="AL256" s="277"/>
      <c r="AM256" s="536"/>
      <c r="AN256" s="537"/>
      <c r="AO256" s="537"/>
      <c r="AP256" s="537"/>
      <c r="AQ256" s="537"/>
      <c r="AR256" s="537"/>
      <c r="AS256" s="537"/>
      <c r="AT256" s="537"/>
      <c r="AU256" s="537"/>
      <c r="AV256" s="537"/>
      <c r="AW256" s="537"/>
      <c r="AX256" s="537"/>
      <c r="AY256" s="537"/>
      <c r="AZ256" s="537"/>
      <c r="BA256" s="537"/>
      <c r="BB256" s="537"/>
      <c r="BC256" s="537"/>
      <c r="BD256" s="537"/>
      <c r="BE256" s="537"/>
      <c r="BF256" s="537"/>
      <c r="BG256" s="537"/>
      <c r="BH256" s="537"/>
      <c r="BI256" s="537"/>
      <c r="BJ256" s="537"/>
      <c r="BK256" s="537"/>
      <c r="BL256" s="537"/>
      <c r="BM256" s="537"/>
      <c r="BN256" s="537"/>
      <c r="BO256" s="537"/>
      <c r="BP256" s="537"/>
      <c r="BQ256" s="538"/>
      <c r="BR256" s="265"/>
      <c r="BS256" s="22"/>
    </row>
    <row r="257" spans="1:71" ht="15.6" hidden="1" customHeight="1">
      <c r="C257" s="260"/>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65"/>
    </row>
    <row r="258" spans="1:71" ht="18.600000000000001" hidden="1" customHeight="1">
      <c r="C258" s="260"/>
      <c r="D258" s="278"/>
      <c r="E258" s="278"/>
      <c r="F258" s="278"/>
      <c r="G258" s="278"/>
      <c r="H258" s="278"/>
      <c r="I258" s="278"/>
      <c r="J258" s="278"/>
      <c r="K258" s="278"/>
      <c r="L258" s="278"/>
      <c r="M258" s="278"/>
      <c r="N258" s="266"/>
      <c r="O258" s="266"/>
      <c r="P258" s="266"/>
      <c r="Q258" s="266"/>
      <c r="R258" s="266"/>
      <c r="S258" s="266"/>
      <c r="T258" s="266"/>
      <c r="U258" s="270" t="s">
        <v>41</v>
      </c>
      <c r="V258" s="266"/>
      <c r="W258" s="266"/>
      <c r="X258" s="266"/>
      <c r="Y258" s="266"/>
      <c r="Z258" s="266"/>
      <c r="AA258" s="263"/>
      <c r="AB258" s="271"/>
      <c r="AC258" s="263"/>
      <c r="AD258" s="263"/>
      <c r="AE258" s="263"/>
      <c r="AF258" s="263"/>
      <c r="AG258" s="263"/>
      <c r="AH258" s="263"/>
      <c r="AI258" s="263"/>
      <c r="AJ258" s="263"/>
      <c r="AK258" s="263"/>
      <c r="AL258" s="263"/>
      <c r="AM258" s="270" t="s">
        <v>7</v>
      </c>
      <c r="AN258" s="263"/>
      <c r="AO258" s="263"/>
      <c r="AP258" s="263"/>
      <c r="AQ258" s="263"/>
      <c r="AR258" s="263"/>
      <c r="AS258" s="263"/>
      <c r="AT258" s="263"/>
      <c r="AU258" s="263"/>
      <c r="AV258" s="263"/>
      <c r="AW258" s="263"/>
      <c r="AX258" s="263"/>
      <c r="AY258" s="263"/>
      <c r="AZ258" s="262"/>
      <c r="BA258" s="262"/>
      <c r="BB258" s="262"/>
      <c r="BC258" s="262"/>
      <c r="BD258" s="262"/>
      <c r="BE258" s="262"/>
      <c r="BF258" s="262"/>
      <c r="BG258" s="262"/>
      <c r="BH258" s="262"/>
      <c r="BI258" s="262"/>
      <c r="BJ258" s="262"/>
      <c r="BK258" s="262"/>
      <c r="BL258" s="262"/>
      <c r="BM258" s="262"/>
      <c r="BN258" s="262"/>
      <c r="BO258" s="262"/>
      <c r="BP258" s="262"/>
      <c r="BQ258" s="247"/>
      <c r="BR258" s="265"/>
      <c r="BS258" s="22"/>
    </row>
    <row r="259" spans="1:71" ht="15.6" hidden="1" customHeight="1">
      <c r="C259" s="260"/>
      <c r="D259" s="519" t="s">
        <v>6</v>
      </c>
      <c r="E259" s="519"/>
      <c r="F259" s="519"/>
      <c r="G259" s="519"/>
      <c r="H259" s="519"/>
      <c r="I259" s="519"/>
      <c r="J259" s="519"/>
      <c r="K259" s="519"/>
      <c r="L259" s="519"/>
      <c r="M259" s="520"/>
      <c r="N259" s="521" t="str">
        <f>IF([1]回答表!BD18="●",IF([1]回答表!AD52="●","●",""),"")</f>
        <v/>
      </c>
      <c r="O259" s="522"/>
      <c r="P259" s="522"/>
      <c r="Q259" s="523"/>
      <c r="R259" s="266"/>
      <c r="S259" s="266"/>
      <c r="T259" s="266"/>
      <c r="U259" s="530" t="str">
        <f>IF([1]回答表!BD18="●",IF([1]回答表!AD52="●",[1]回答表!B421,""),"")</f>
        <v/>
      </c>
      <c r="V259" s="531"/>
      <c r="W259" s="531"/>
      <c r="X259" s="531"/>
      <c r="Y259" s="531"/>
      <c r="Z259" s="531"/>
      <c r="AA259" s="531"/>
      <c r="AB259" s="531"/>
      <c r="AC259" s="531"/>
      <c r="AD259" s="531"/>
      <c r="AE259" s="531"/>
      <c r="AF259" s="531"/>
      <c r="AG259" s="531"/>
      <c r="AH259" s="531"/>
      <c r="AI259" s="531"/>
      <c r="AJ259" s="532"/>
      <c r="AK259" s="291"/>
      <c r="AL259" s="291"/>
      <c r="AM259" s="530" t="str">
        <f>IF([1]回答表!BD18="●",IF([1]回答表!AD52="●",[1]回答表!B427,""),"")</f>
        <v/>
      </c>
      <c r="AN259" s="531"/>
      <c r="AO259" s="531"/>
      <c r="AP259" s="531"/>
      <c r="AQ259" s="531"/>
      <c r="AR259" s="531"/>
      <c r="AS259" s="531"/>
      <c r="AT259" s="531"/>
      <c r="AU259" s="531"/>
      <c r="AV259" s="531"/>
      <c r="AW259" s="531"/>
      <c r="AX259" s="531"/>
      <c r="AY259" s="531"/>
      <c r="AZ259" s="531"/>
      <c r="BA259" s="531"/>
      <c r="BB259" s="531"/>
      <c r="BC259" s="531"/>
      <c r="BD259" s="531"/>
      <c r="BE259" s="531"/>
      <c r="BF259" s="531"/>
      <c r="BG259" s="531"/>
      <c r="BH259" s="531"/>
      <c r="BI259" s="531"/>
      <c r="BJ259" s="531"/>
      <c r="BK259" s="531"/>
      <c r="BL259" s="531"/>
      <c r="BM259" s="531"/>
      <c r="BN259" s="531"/>
      <c r="BO259" s="531"/>
      <c r="BP259" s="531"/>
      <c r="BQ259" s="532"/>
      <c r="BR259" s="265"/>
      <c r="BS259" s="22"/>
    </row>
    <row r="260" spans="1:71" ht="15.6" hidden="1" customHeight="1">
      <c r="C260" s="260"/>
      <c r="D260" s="519"/>
      <c r="E260" s="519"/>
      <c r="F260" s="519"/>
      <c r="G260" s="519"/>
      <c r="H260" s="519"/>
      <c r="I260" s="519"/>
      <c r="J260" s="519"/>
      <c r="K260" s="519"/>
      <c r="L260" s="519"/>
      <c r="M260" s="520"/>
      <c r="N260" s="524"/>
      <c r="O260" s="525"/>
      <c r="P260" s="525"/>
      <c r="Q260" s="526"/>
      <c r="R260" s="266"/>
      <c r="S260" s="266"/>
      <c r="T260" s="266"/>
      <c r="U260" s="533"/>
      <c r="V260" s="534"/>
      <c r="W260" s="534"/>
      <c r="X260" s="534"/>
      <c r="Y260" s="534"/>
      <c r="Z260" s="534"/>
      <c r="AA260" s="534"/>
      <c r="AB260" s="534"/>
      <c r="AC260" s="534"/>
      <c r="AD260" s="534"/>
      <c r="AE260" s="534"/>
      <c r="AF260" s="534"/>
      <c r="AG260" s="534"/>
      <c r="AH260" s="534"/>
      <c r="AI260" s="534"/>
      <c r="AJ260" s="535"/>
      <c r="AK260" s="291"/>
      <c r="AL260" s="291"/>
      <c r="AM260" s="533"/>
      <c r="AN260" s="534"/>
      <c r="AO260" s="534"/>
      <c r="AP260" s="534"/>
      <c r="AQ260" s="534"/>
      <c r="AR260" s="534"/>
      <c r="AS260" s="534"/>
      <c r="AT260" s="534"/>
      <c r="AU260" s="534"/>
      <c r="AV260" s="534"/>
      <c r="AW260" s="534"/>
      <c r="AX260" s="534"/>
      <c r="AY260" s="534"/>
      <c r="AZ260" s="534"/>
      <c r="BA260" s="534"/>
      <c r="BB260" s="534"/>
      <c r="BC260" s="534"/>
      <c r="BD260" s="534"/>
      <c r="BE260" s="534"/>
      <c r="BF260" s="534"/>
      <c r="BG260" s="534"/>
      <c r="BH260" s="534"/>
      <c r="BI260" s="534"/>
      <c r="BJ260" s="534"/>
      <c r="BK260" s="534"/>
      <c r="BL260" s="534"/>
      <c r="BM260" s="534"/>
      <c r="BN260" s="534"/>
      <c r="BO260" s="534"/>
      <c r="BP260" s="534"/>
      <c r="BQ260" s="535"/>
      <c r="BR260" s="265"/>
      <c r="BS260" s="22"/>
    </row>
    <row r="261" spans="1:71" ht="15.6" hidden="1" customHeight="1">
      <c r="C261" s="260"/>
      <c r="D261" s="519"/>
      <c r="E261" s="519"/>
      <c r="F261" s="519"/>
      <c r="G261" s="519"/>
      <c r="H261" s="519"/>
      <c r="I261" s="519"/>
      <c r="J261" s="519"/>
      <c r="K261" s="519"/>
      <c r="L261" s="519"/>
      <c r="M261" s="520"/>
      <c r="N261" s="524"/>
      <c r="O261" s="525"/>
      <c r="P261" s="525"/>
      <c r="Q261" s="526"/>
      <c r="R261" s="266"/>
      <c r="S261" s="266"/>
      <c r="T261" s="266"/>
      <c r="U261" s="533"/>
      <c r="V261" s="534"/>
      <c r="W261" s="534"/>
      <c r="X261" s="534"/>
      <c r="Y261" s="534"/>
      <c r="Z261" s="534"/>
      <c r="AA261" s="534"/>
      <c r="AB261" s="534"/>
      <c r="AC261" s="534"/>
      <c r="AD261" s="534"/>
      <c r="AE261" s="534"/>
      <c r="AF261" s="534"/>
      <c r="AG261" s="534"/>
      <c r="AH261" s="534"/>
      <c r="AI261" s="534"/>
      <c r="AJ261" s="535"/>
      <c r="AK261" s="291"/>
      <c r="AL261" s="291"/>
      <c r="AM261" s="533"/>
      <c r="AN261" s="534"/>
      <c r="AO261" s="534"/>
      <c r="AP261" s="534"/>
      <c r="AQ261" s="534"/>
      <c r="AR261" s="534"/>
      <c r="AS261" s="534"/>
      <c r="AT261" s="534"/>
      <c r="AU261" s="534"/>
      <c r="AV261" s="534"/>
      <c r="AW261" s="534"/>
      <c r="AX261" s="534"/>
      <c r="AY261" s="534"/>
      <c r="AZ261" s="534"/>
      <c r="BA261" s="534"/>
      <c r="BB261" s="534"/>
      <c r="BC261" s="534"/>
      <c r="BD261" s="534"/>
      <c r="BE261" s="534"/>
      <c r="BF261" s="534"/>
      <c r="BG261" s="534"/>
      <c r="BH261" s="534"/>
      <c r="BI261" s="534"/>
      <c r="BJ261" s="534"/>
      <c r="BK261" s="534"/>
      <c r="BL261" s="534"/>
      <c r="BM261" s="534"/>
      <c r="BN261" s="534"/>
      <c r="BO261" s="534"/>
      <c r="BP261" s="534"/>
      <c r="BQ261" s="535"/>
      <c r="BR261" s="265"/>
      <c r="BS261" s="22"/>
    </row>
    <row r="262" spans="1:71" ht="15.6" hidden="1" customHeight="1">
      <c r="C262" s="260"/>
      <c r="D262" s="519"/>
      <c r="E262" s="519"/>
      <c r="F262" s="519"/>
      <c r="G262" s="519"/>
      <c r="H262" s="519"/>
      <c r="I262" s="519"/>
      <c r="J262" s="519"/>
      <c r="K262" s="519"/>
      <c r="L262" s="519"/>
      <c r="M262" s="520"/>
      <c r="N262" s="527"/>
      <c r="O262" s="528"/>
      <c r="P262" s="528"/>
      <c r="Q262" s="529"/>
      <c r="R262" s="266"/>
      <c r="S262" s="266"/>
      <c r="T262" s="266"/>
      <c r="U262" s="536"/>
      <c r="V262" s="537"/>
      <c r="W262" s="537"/>
      <c r="X262" s="537"/>
      <c r="Y262" s="537"/>
      <c r="Z262" s="537"/>
      <c r="AA262" s="537"/>
      <c r="AB262" s="537"/>
      <c r="AC262" s="537"/>
      <c r="AD262" s="537"/>
      <c r="AE262" s="537"/>
      <c r="AF262" s="537"/>
      <c r="AG262" s="537"/>
      <c r="AH262" s="537"/>
      <c r="AI262" s="537"/>
      <c r="AJ262" s="538"/>
      <c r="AK262" s="291"/>
      <c r="AL262" s="291"/>
      <c r="AM262" s="536"/>
      <c r="AN262" s="537"/>
      <c r="AO262" s="537"/>
      <c r="AP262" s="537"/>
      <c r="AQ262" s="537"/>
      <c r="AR262" s="537"/>
      <c r="AS262" s="537"/>
      <c r="AT262" s="537"/>
      <c r="AU262" s="537"/>
      <c r="AV262" s="537"/>
      <c r="AW262" s="537"/>
      <c r="AX262" s="537"/>
      <c r="AY262" s="537"/>
      <c r="AZ262" s="537"/>
      <c r="BA262" s="537"/>
      <c r="BB262" s="537"/>
      <c r="BC262" s="537"/>
      <c r="BD262" s="537"/>
      <c r="BE262" s="537"/>
      <c r="BF262" s="537"/>
      <c r="BG262" s="537"/>
      <c r="BH262" s="537"/>
      <c r="BI262" s="537"/>
      <c r="BJ262" s="537"/>
      <c r="BK262" s="537"/>
      <c r="BL262" s="537"/>
      <c r="BM262" s="537"/>
      <c r="BN262" s="537"/>
      <c r="BO262" s="537"/>
      <c r="BP262" s="537"/>
      <c r="BQ262" s="538"/>
      <c r="BR262" s="265"/>
      <c r="BS262" s="22"/>
    </row>
    <row r="263" spans="1:71" ht="15.6" hidden="1" customHeight="1">
      <c r="C263" s="284"/>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c r="AD263" s="285"/>
      <c r="AE263" s="285"/>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c r="BO263" s="285"/>
      <c r="BP263" s="285"/>
      <c r="BQ263" s="285"/>
      <c r="BR263" s="286"/>
      <c r="BS263" s="22"/>
    </row>
    <row r="264" spans="1:71" ht="15.6" hidden="1"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row>
    <row r="265" spans="1:71" ht="15.6" hidden="1" customHeight="1">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255"/>
      <c r="AJ265" s="255"/>
      <c r="AK265" s="255"/>
      <c r="AL265" s="255"/>
      <c r="AM265" s="255"/>
      <c r="AN265" s="255"/>
      <c r="AO265" s="255"/>
      <c r="AP265" s="255"/>
      <c r="AQ265" s="255"/>
      <c r="AR265" s="563"/>
      <c r="AS265" s="563"/>
      <c r="AT265" s="563"/>
      <c r="AU265" s="563"/>
      <c r="AV265" s="563"/>
      <c r="AW265" s="563"/>
      <c r="AX265" s="563"/>
      <c r="AY265" s="563"/>
      <c r="AZ265" s="563"/>
      <c r="BA265" s="563"/>
      <c r="BB265" s="563"/>
      <c r="BC265" s="256"/>
      <c r="BD265" s="257"/>
      <c r="BE265" s="257"/>
      <c r="BF265" s="257"/>
      <c r="BG265" s="257"/>
      <c r="BH265" s="257"/>
      <c r="BI265" s="257"/>
      <c r="BJ265" s="257"/>
      <c r="BK265" s="257"/>
      <c r="BL265" s="257"/>
      <c r="BM265" s="257"/>
      <c r="BN265" s="257"/>
      <c r="BO265" s="257"/>
      <c r="BP265" s="257"/>
      <c r="BQ265" s="257"/>
      <c r="BR265" s="258"/>
      <c r="BS265" s="22"/>
    </row>
    <row r="266" spans="1:71" ht="15.6" hidden="1" customHeight="1">
      <c r="C266" s="260"/>
      <c r="D266" s="266"/>
      <c r="E266" s="266"/>
      <c r="F266" s="266"/>
      <c r="G266" s="266"/>
      <c r="H266" s="266"/>
      <c r="I266" s="266"/>
      <c r="J266" s="266"/>
      <c r="K266" s="266"/>
      <c r="L266" s="266"/>
      <c r="M266" s="266"/>
      <c r="N266" s="266"/>
      <c r="O266" s="266"/>
      <c r="P266" s="266"/>
      <c r="Q266" s="266"/>
      <c r="R266" s="266"/>
      <c r="S266" s="266"/>
      <c r="T266" s="266"/>
      <c r="U266" s="266"/>
      <c r="V266" s="266"/>
      <c r="W266" s="266"/>
      <c r="X266" s="247"/>
      <c r="Y266" s="247"/>
      <c r="Z266" s="247"/>
      <c r="AA266" s="262"/>
      <c r="AB266" s="267"/>
      <c r="AC266" s="267"/>
      <c r="AD266" s="267"/>
      <c r="AE266" s="267"/>
      <c r="AF266" s="267"/>
      <c r="AG266" s="267"/>
      <c r="AH266" s="267"/>
      <c r="AI266" s="267"/>
      <c r="AJ266" s="267"/>
      <c r="AK266" s="267"/>
      <c r="AL266" s="267"/>
      <c r="AM266" s="267"/>
      <c r="AN266" s="264"/>
      <c r="AO266" s="267"/>
      <c r="AP266" s="268"/>
      <c r="AQ266" s="268"/>
      <c r="AR266" s="564"/>
      <c r="AS266" s="564"/>
      <c r="AT266" s="564"/>
      <c r="AU266" s="564"/>
      <c r="AV266" s="564"/>
      <c r="AW266" s="564"/>
      <c r="AX266" s="564"/>
      <c r="AY266" s="564"/>
      <c r="AZ266" s="564"/>
      <c r="BA266" s="564"/>
      <c r="BB266" s="564"/>
      <c r="BC266" s="261"/>
      <c r="BD266" s="262"/>
      <c r="BE266" s="262"/>
      <c r="BF266" s="262"/>
      <c r="BG266" s="262"/>
      <c r="BH266" s="262"/>
      <c r="BI266" s="262"/>
      <c r="BJ266" s="262"/>
      <c r="BK266" s="262"/>
      <c r="BL266" s="262"/>
      <c r="BM266" s="262"/>
      <c r="BN266" s="263"/>
      <c r="BO266" s="263"/>
      <c r="BP266" s="263"/>
      <c r="BQ266" s="264"/>
      <c r="BR266" s="265"/>
      <c r="BS266" s="22"/>
    </row>
    <row r="267" spans="1:71" ht="15.6" hidden="1" customHeight="1">
      <c r="C267" s="260"/>
      <c r="D267" s="503" t="s">
        <v>20</v>
      </c>
      <c r="E267" s="504"/>
      <c r="F267" s="504"/>
      <c r="G267" s="504"/>
      <c r="H267" s="504"/>
      <c r="I267" s="504"/>
      <c r="J267" s="504"/>
      <c r="K267" s="504"/>
      <c r="L267" s="504"/>
      <c r="M267" s="504"/>
      <c r="N267" s="504"/>
      <c r="O267" s="504"/>
      <c r="P267" s="504"/>
      <c r="Q267" s="505"/>
      <c r="R267" s="606" t="s">
        <v>44</v>
      </c>
      <c r="S267" s="607"/>
      <c r="T267" s="607"/>
      <c r="U267" s="607"/>
      <c r="V267" s="607"/>
      <c r="W267" s="607"/>
      <c r="X267" s="607"/>
      <c r="Y267" s="607"/>
      <c r="Z267" s="607"/>
      <c r="AA267" s="607"/>
      <c r="AB267" s="607"/>
      <c r="AC267" s="607"/>
      <c r="AD267" s="607"/>
      <c r="AE267" s="607"/>
      <c r="AF267" s="607"/>
      <c r="AG267" s="607"/>
      <c r="AH267" s="607"/>
      <c r="AI267" s="607"/>
      <c r="AJ267" s="607"/>
      <c r="AK267" s="607"/>
      <c r="AL267" s="607"/>
      <c r="AM267" s="607"/>
      <c r="AN267" s="607"/>
      <c r="AO267" s="607"/>
      <c r="AP267" s="607"/>
      <c r="AQ267" s="607"/>
      <c r="AR267" s="607"/>
      <c r="AS267" s="607"/>
      <c r="AT267" s="607"/>
      <c r="AU267" s="607"/>
      <c r="AV267" s="607"/>
      <c r="AW267" s="607"/>
      <c r="AX267" s="607"/>
      <c r="AY267" s="607"/>
      <c r="AZ267" s="607"/>
      <c r="BA267" s="607"/>
      <c r="BB267" s="608"/>
      <c r="BC267" s="261"/>
      <c r="BD267" s="262"/>
      <c r="BE267" s="262"/>
      <c r="BF267" s="262"/>
      <c r="BG267" s="262"/>
      <c r="BH267" s="262"/>
      <c r="BI267" s="262"/>
      <c r="BJ267" s="262"/>
      <c r="BK267" s="262"/>
      <c r="BL267" s="262"/>
      <c r="BM267" s="262"/>
      <c r="BN267" s="263"/>
      <c r="BO267" s="263"/>
      <c r="BP267" s="263"/>
      <c r="BQ267" s="264"/>
      <c r="BR267" s="265"/>
      <c r="BS267" s="22"/>
    </row>
    <row r="268" spans="1:71" ht="15.6" hidden="1" customHeight="1">
      <c r="C268" s="260"/>
      <c r="D268" s="506"/>
      <c r="E268" s="507"/>
      <c r="F268" s="507"/>
      <c r="G268" s="507"/>
      <c r="H268" s="507"/>
      <c r="I268" s="507"/>
      <c r="J268" s="507"/>
      <c r="K268" s="507"/>
      <c r="L268" s="507"/>
      <c r="M268" s="507"/>
      <c r="N268" s="507"/>
      <c r="O268" s="507"/>
      <c r="P268" s="507"/>
      <c r="Q268" s="508"/>
      <c r="R268" s="612"/>
      <c r="S268" s="613"/>
      <c r="T268" s="613"/>
      <c r="U268" s="613"/>
      <c r="V268" s="613"/>
      <c r="W268" s="613"/>
      <c r="X268" s="613"/>
      <c r="Y268" s="613"/>
      <c r="Z268" s="613"/>
      <c r="AA268" s="613"/>
      <c r="AB268" s="613"/>
      <c r="AC268" s="613"/>
      <c r="AD268" s="613"/>
      <c r="AE268" s="613"/>
      <c r="AF268" s="613"/>
      <c r="AG268" s="613"/>
      <c r="AH268" s="613"/>
      <c r="AI268" s="613"/>
      <c r="AJ268" s="613"/>
      <c r="AK268" s="613"/>
      <c r="AL268" s="613"/>
      <c r="AM268" s="613"/>
      <c r="AN268" s="613"/>
      <c r="AO268" s="613"/>
      <c r="AP268" s="613"/>
      <c r="AQ268" s="613"/>
      <c r="AR268" s="613"/>
      <c r="AS268" s="613"/>
      <c r="AT268" s="613"/>
      <c r="AU268" s="613"/>
      <c r="AV268" s="613"/>
      <c r="AW268" s="613"/>
      <c r="AX268" s="613"/>
      <c r="AY268" s="613"/>
      <c r="AZ268" s="613"/>
      <c r="BA268" s="613"/>
      <c r="BB268" s="614"/>
      <c r="BC268" s="261"/>
      <c r="BD268" s="262"/>
      <c r="BE268" s="262"/>
      <c r="BF268" s="262"/>
      <c r="BG268" s="262"/>
      <c r="BH268" s="262"/>
      <c r="BI268" s="262"/>
      <c r="BJ268" s="262"/>
      <c r="BK268" s="262"/>
      <c r="BL268" s="262"/>
      <c r="BM268" s="262"/>
      <c r="BN268" s="263"/>
      <c r="BO268" s="263"/>
      <c r="BP268" s="263"/>
      <c r="BQ268" s="264"/>
      <c r="BR268" s="265"/>
      <c r="BS268" s="22"/>
    </row>
    <row r="269" spans="1:71" ht="15.6" hidden="1" customHeight="1">
      <c r="C269" s="260"/>
      <c r="D269" s="266"/>
      <c r="E269" s="266"/>
      <c r="F269" s="266"/>
      <c r="G269" s="266"/>
      <c r="H269" s="266"/>
      <c r="I269" s="266"/>
      <c r="J269" s="266"/>
      <c r="K269" s="266"/>
      <c r="L269" s="266"/>
      <c r="M269" s="266"/>
      <c r="N269" s="266"/>
      <c r="O269" s="266"/>
      <c r="P269" s="266"/>
      <c r="Q269" s="266"/>
      <c r="R269" s="266"/>
      <c r="S269" s="266"/>
      <c r="T269" s="266"/>
      <c r="U269" s="266"/>
      <c r="V269" s="266"/>
      <c r="W269" s="266"/>
      <c r="X269" s="247"/>
      <c r="Y269" s="247"/>
      <c r="Z269" s="247"/>
      <c r="AA269" s="262"/>
      <c r="AB269" s="267"/>
      <c r="AC269" s="267"/>
      <c r="AD269" s="267"/>
      <c r="AE269" s="267"/>
      <c r="AF269" s="267"/>
      <c r="AG269" s="267"/>
      <c r="AH269" s="267"/>
      <c r="AI269" s="267"/>
      <c r="AJ269" s="267"/>
      <c r="AK269" s="267"/>
      <c r="AL269" s="267"/>
      <c r="AM269" s="267"/>
      <c r="AN269" s="264"/>
      <c r="AO269" s="267"/>
      <c r="AP269" s="268"/>
      <c r="AQ269" s="268"/>
      <c r="AR269" s="269"/>
      <c r="AS269" s="269"/>
      <c r="AT269" s="269"/>
      <c r="AU269" s="269"/>
      <c r="AV269" s="269"/>
      <c r="AW269" s="269"/>
      <c r="AX269" s="269"/>
      <c r="AY269" s="269"/>
      <c r="AZ269" s="269"/>
      <c r="BA269" s="269"/>
      <c r="BB269" s="269"/>
      <c r="BC269" s="261"/>
      <c r="BD269" s="262"/>
      <c r="BE269" s="262"/>
      <c r="BF269" s="262"/>
      <c r="BG269" s="262"/>
      <c r="BH269" s="262"/>
      <c r="BI269" s="262"/>
      <c r="BJ269" s="262"/>
      <c r="BK269" s="262"/>
      <c r="BL269" s="262"/>
      <c r="BM269" s="262"/>
      <c r="BN269" s="263"/>
      <c r="BO269" s="263"/>
      <c r="BP269" s="263"/>
      <c r="BQ269" s="264"/>
      <c r="BR269" s="265"/>
      <c r="BS269" s="22"/>
    </row>
    <row r="270" spans="1:71" ht="18.75" hidden="1">
      <c r="C270" s="260"/>
      <c r="D270" s="266"/>
      <c r="E270" s="266"/>
      <c r="F270" s="266"/>
      <c r="G270" s="266"/>
      <c r="H270" s="266"/>
      <c r="I270" s="266"/>
      <c r="J270" s="266"/>
      <c r="K270" s="266"/>
      <c r="L270" s="266"/>
      <c r="M270" s="266"/>
      <c r="N270" s="266"/>
      <c r="O270" s="266"/>
      <c r="P270" s="266"/>
      <c r="Q270" s="266"/>
      <c r="R270" s="266"/>
      <c r="S270" s="266"/>
      <c r="T270" s="266"/>
      <c r="U270" s="270" t="s">
        <v>41</v>
      </c>
      <c r="V270" s="266"/>
      <c r="W270" s="266"/>
      <c r="X270" s="266"/>
      <c r="Y270" s="266"/>
      <c r="Z270" s="266"/>
      <c r="AA270" s="263"/>
      <c r="AB270" s="271"/>
      <c r="AC270" s="271"/>
      <c r="AD270" s="271"/>
      <c r="AE270" s="271"/>
      <c r="AF270" s="271"/>
      <c r="AG270" s="271"/>
      <c r="AH270" s="271"/>
      <c r="AI270" s="271"/>
      <c r="AJ270" s="271"/>
      <c r="AK270" s="271"/>
      <c r="AL270" s="271"/>
      <c r="AM270" s="270" t="s">
        <v>8</v>
      </c>
      <c r="AN270" s="272"/>
      <c r="AO270" s="271"/>
      <c r="AP270" s="273"/>
      <c r="AQ270" s="273"/>
      <c r="AR270" s="274"/>
      <c r="AS270" s="274"/>
      <c r="AT270" s="274"/>
      <c r="AU270" s="274"/>
      <c r="AV270" s="274"/>
      <c r="AW270" s="274"/>
      <c r="AX270" s="274"/>
      <c r="AY270" s="274"/>
      <c r="AZ270" s="274"/>
      <c r="BA270" s="274"/>
      <c r="BB270" s="274"/>
      <c r="BC270" s="275"/>
      <c r="BD270" s="263"/>
      <c r="BE270" s="263"/>
      <c r="BF270" s="276" t="s">
        <v>22</v>
      </c>
      <c r="BG270" s="287"/>
      <c r="BH270" s="287"/>
      <c r="BI270" s="287"/>
      <c r="BJ270" s="287"/>
      <c r="BK270" s="287"/>
      <c r="BL270" s="287"/>
      <c r="BM270" s="263"/>
      <c r="BN270" s="263"/>
      <c r="BO270" s="263"/>
      <c r="BP270" s="263"/>
      <c r="BQ270" s="272"/>
      <c r="BR270" s="265"/>
      <c r="BS270" s="22"/>
    </row>
    <row r="271" spans="1:71" ht="15.6" hidden="1" customHeight="1">
      <c r="C271" s="260"/>
      <c r="D271" s="519" t="s">
        <v>23</v>
      </c>
      <c r="E271" s="519"/>
      <c r="F271" s="519"/>
      <c r="G271" s="519"/>
      <c r="H271" s="519"/>
      <c r="I271" s="519"/>
      <c r="J271" s="519"/>
      <c r="K271" s="519"/>
      <c r="L271" s="519"/>
      <c r="M271" s="519"/>
      <c r="N271" s="521" t="str">
        <f>IF([1]回答表!X53="●","●","")</f>
        <v/>
      </c>
      <c r="O271" s="522"/>
      <c r="P271" s="522"/>
      <c r="Q271" s="523"/>
      <c r="R271" s="266"/>
      <c r="S271" s="266"/>
      <c r="T271" s="266"/>
      <c r="U271" s="530" t="str">
        <f>IF([1]回答表!X53="●",[1]回答表!B438,IF([1]回答表!AA53="●",[1]回答表!B466,""))</f>
        <v/>
      </c>
      <c r="V271" s="531"/>
      <c r="W271" s="531"/>
      <c r="X271" s="531"/>
      <c r="Y271" s="531"/>
      <c r="Z271" s="531"/>
      <c r="AA271" s="531"/>
      <c r="AB271" s="531"/>
      <c r="AC271" s="531"/>
      <c r="AD271" s="531"/>
      <c r="AE271" s="531"/>
      <c r="AF271" s="531"/>
      <c r="AG271" s="531"/>
      <c r="AH271" s="531"/>
      <c r="AI271" s="531"/>
      <c r="AJ271" s="532"/>
      <c r="AK271" s="277"/>
      <c r="AL271" s="277"/>
      <c r="AM271" s="633" t="s">
        <v>16</v>
      </c>
      <c r="AN271" s="634"/>
      <c r="AO271" s="634"/>
      <c r="AP271" s="634"/>
      <c r="AQ271" s="634"/>
      <c r="AR271" s="634"/>
      <c r="AS271" s="634"/>
      <c r="AT271" s="635"/>
      <c r="AU271" s="633" t="s">
        <v>0</v>
      </c>
      <c r="AV271" s="634"/>
      <c r="AW271" s="634"/>
      <c r="AX271" s="634"/>
      <c r="AY271" s="634"/>
      <c r="AZ271" s="634"/>
      <c r="BA271" s="634"/>
      <c r="BB271" s="635"/>
      <c r="BC271" s="267"/>
      <c r="BD271" s="262"/>
      <c r="BE271" s="262"/>
      <c r="BF271" s="516" t="str">
        <f>IF([1]回答表!X53="●",[1]回答表!U444,IF([1]回答表!AA53="●",[1]回答表!U472,""))</f>
        <v/>
      </c>
      <c r="BG271" s="517"/>
      <c r="BH271" s="517"/>
      <c r="BI271" s="517"/>
      <c r="BJ271" s="516"/>
      <c r="BK271" s="517"/>
      <c r="BL271" s="517"/>
      <c r="BM271" s="517"/>
      <c r="BN271" s="516"/>
      <c r="BO271" s="517"/>
      <c r="BP271" s="517"/>
      <c r="BQ271" s="518"/>
      <c r="BR271" s="265"/>
      <c r="BS271" s="22"/>
    </row>
    <row r="272" spans="1:71" ht="15.6" hidden="1" customHeight="1">
      <c r="C272" s="260"/>
      <c r="D272" s="519"/>
      <c r="E272" s="519"/>
      <c r="F272" s="519"/>
      <c r="G272" s="519"/>
      <c r="H272" s="519"/>
      <c r="I272" s="519"/>
      <c r="J272" s="519"/>
      <c r="K272" s="519"/>
      <c r="L272" s="519"/>
      <c r="M272" s="519"/>
      <c r="N272" s="524"/>
      <c r="O272" s="525"/>
      <c r="P272" s="525"/>
      <c r="Q272" s="526"/>
      <c r="R272" s="266"/>
      <c r="S272" s="266"/>
      <c r="T272" s="266"/>
      <c r="U272" s="533"/>
      <c r="V272" s="534"/>
      <c r="W272" s="534"/>
      <c r="X272" s="534"/>
      <c r="Y272" s="534"/>
      <c r="Z272" s="534"/>
      <c r="AA272" s="534"/>
      <c r="AB272" s="534"/>
      <c r="AC272" s="534"/>
      <c r="AD272" s="534"/>
      <c r="AE272" s="534"/>
      <c r="AF272" s="534"/>
      <c r="AG272" s="534"/>
      <c r="AH272" s="534"/>
      <c r="AI272" s="534"/>
      <c r="AJ272" s="535"/>
      <c r="AK272" s="277"/>
      <c r="AL272" s="277"/>
      <c r="AM272" s="713"/>
      <c r="AN272" s="714"/>
      <c r="AO272" s="714"/>
      <c r="AP272" s="714"/>
      <c r="AQ272" s="714"/>
      <c r="AR272" s="714"/>
      <c r="AS272" s="714"/>
      <c r="AT272" s="715"/>
      <c r="AU272" s="713"/>
      <c r="AV272" s="714"/>
      <c r="AW272" s="714"/>
      <c r="AX272" s="714"/>
      <c r="AY272" s="714"/>
      <c r="AZ272" s="714"/>
      <c r="BA272" s="714"/>
      <c r="BB272" s="715"/>
      <c r="BC272" s="267"/>
      <c r="BD272" s="262"/>
      <c r="BE272" s="262"/>
      <c r="BF272" s="509"/>
      <c r="BG272" s="510"/>
      <c r="BH272" s="510"/>
      <c r="BI272" s="510"/>
      <c r="BJ272" s="509"/>
      <c r="BK272" s="510"/>
      <c r="BL272" s="510"/>
      <c r="BM272" s="510"/>
      <c r="BN272" s="509"/>
      <c r="BO272" s="510"/>
      <c r="BP272" s="510"/>
      <c r="BQ272" s="511"/>
      <c r="BR272" s="265"/>
      <c r="BS272" s="22"/>
    </row>
    <row r="273" spans="1:71" ht="15.6" hidden="1" customHeight="1">
      <c r="C273" s="260"/>
      <c r="D273" s="519"/>
      <c r="E273" s="519"/>
      <c r="F273" s="519"/>
      <c r="G273" s="519"/>
      <c r="H273" s="519"/>
      <c r="I273" s="519"/>
      <c r="J273" s="519"/>
      <c r="K273" s="519"/>
      <c r="L273" s="519"/>
      <c r="M273" s="519"/>
      <c r="N273" s="524"/>
      <c r="O273" s="525"/>
      <c r="P273" s="525"/>
      <c r="Q273" s="526"/>
      <c r="R273" s="266"/>
      <c r="S273" s="266"/>
      <c r="T273" s="266"/>
      <c r="U273" s="533"/>
      <c r="V273" s="534"/>
      <c r="W273" s="534"/>
      <c r="X273" s="534"/>
      <c r="Y273" s="534"/>
      <c r="Z273" s="534"/>
      <c r="AA273" s="534"/>
      <c r="AB273" s="534"/>
      <c r="AC273" s="534"/>
      <c r="AD273" s="534"/>
      <c r="AE273" s="534"/>
      <c r="AF273" s="534"/>
      <c r="AG273" s="534"/>
      <c r="AH273" s="534"/>
      <c r="AI273" s="534"/>
      <c r="AJ273" s="535"/>
      <c r="AK273" s="277"/>
      <c r="AL273" s="277"/>
      <c r="AM273" s="636"/>
      <c r="AN273" s="637"/>
      <c r="AO273" s="637"/>
      <c r="AP273" s="637"/>
      <c r="AQ273" s="637"/>
      <c r="AR273" s="637"/>
      <c r="AS273" s="637"/>
      <c r="AT273" s="638"/>
      <c r="AU273" s="636"/>
      <c r="AV273" s="637"/>
      <c r="AW273" s="637"/>
      <c r="AX273" s="637"/>
      <c r="AY273" s="637"/>
      <c r="AZ273" s="637"/>
      <c r="BA273" s="637"/>
      <c r="BB273" s="638"/>
      <c r="BC273" s="267"/>
      <c r="BD273" s="262"/>
      <c r="BE273" s="262"/>
      <c r="BF273" s="509"/>
      <c r="BG273" s="510"/>
      <c r="BH273" s="510"/>
      <c r="BI273" s="510"/>
      <c r="BJ273" s="509"/>
      <c r="BK273" s="510"/>
      <c r="BL273" s="510"/>
      <c r="BM273" s="510"/>
      <c r="BN273" s="509"/>
      <c r="BO273" s="510"/>
      <c r="BP273" s="510"/>
      <c r="BQ273" s="511"/>
      <c r="BR273" s="265"/>
      <c r="BS273" s="22"/>
    </row>
    <row r="274" spans="1:71" ht="15.6" hidden="1" customHeight="1">
      <c r="C274" s="260"/>
      <c r="D274" s="519"/>
      <c r="E274" s="519"/>
      <c r="F274" s="519"/>
      <c r="G274" s="519"/>
      <c r="H274" s="519"/>
      <c r="I274" s="519"/>
      <c r="J274" s="519"/>
      <c r="K274" s="519"/>
      <c r="L274" s="519"/>
      <c r="M274" s="519"/>
      <c r="N274" s="527"/>
      <c r="O274" s="528"/>
      <c r="P274" s="528"/>
      <c r="Q274" s="529"/>
      <c r="R274" s="266"/>
      <c r="S274" s="266"/>
      <c r="T274" s="266"/>
      <c r="U274" s="533"/>
      <c r="V274" s="534"/>
      <c r="W274" s="534"/>
      <c r="X274" s="534"/>
      <c r="Y274" s="534"/>
      <c r="Z274" s="534"/>
      <c r="AA274" s="534"/>
      <c r="AB274" s="534"/>
      <c r="AC274" s="534"/>
      <c r="AD274" s="534"/>
      <c r="AE274" s="534"/>
      <c r="AF274" s="534"/>
      <c r="AG274" s="534"/>
      <c r="AH274" s="534"/>
      <c r="AI274" s="534"/>
      <c r="AJ274" s="535"/>
      <c r="AK274" s="277"/>
      <c r="AL274" s="277"/>
      <c r="AM274" s="553" t="str">
        <f>IF([1]回答表!X53="●",[1]回答表!G444,IF([1]回答表!AA53="●",[1]回答表!G472,""))</f>
        <v/>
      </c>
      <c r="AN274" s="554"/>
      <c r="AO274" s="554"/>
      <c r="AP274" s="554"/>
      <c r="AQ274" s="554"/>
      <c r="AR274" s="554"/>
      <c r="AS274" s="554"/>
      <c r="AT274" s="555"/>
      <c r="AU274" s="553" t="str">
        <f>IF([1]回答表!X53="●",[1]回答表!G445,IF([1]回答表!AA53="●",[1]回答表!G473,""))</f>
        <v/>
      </c>
      <c r="AV274" s="554"/>
      <c r="AW274" s="554"/>
      <c r="AX274" s="554"/>
      <c r="AY274" s="554"/>
      <c r="AZ274" s="554"/>
      <c r="BA274" s="554"/>
      <c r="BB274" s="555"/>
      <c r="BC274" s="267"/>
      <c r="BD274" s="262"/>
      <c r="BE274" s="262"/>
      <c r="BF274" s="509" t="str">
        <f>IF([1]回答表!X53="●",[1]回答表!X444,IF([1]回答表!AA53="●",[1]回答表!X472,""))</f>
        <v/>
      </c>
      <c r="BG274" s="510"/>
      <c r="BH274" s="510"/>
      <c r="BI274" s="510"/>
      <c r="BJ274" s="509" t="str">
        <f>IF([1]回答表!X53="●",[1]回答表!X445,IF([1]回答表!AA53="●",[1]回答表!X473,""))</f>
        <v/>
      </c>
      <c r="BK274" s="510"/>
      <c r="BL274" s="510"/>
      <c r="BM274" s="511"/>
      <c r="BN274" s="509" t="str">
        <f>IF([1]回答表!X53="●",[1]回答表!X446,IF([1]回答表!AA53="●",[1]回答表!X474,""))</f>
        <v/>
      </c>
      <c r="BO274" s="510"/>
      <c r="BP274" s="510"/>
      <c r="BQ274" s="511"/>
      <c r="BR274" s="265"/>
      <c r="BS274" s="22"/>
    </row>
    <row r="275" spans="1:71" ht="15.6" hidden="1" customHeight="1">
      <c r="C275" s="260"/>
      <c r="D275" s="278"/>
      <c r="E275" s="278"/>
      <c r="F275" s="278"/>
      <c r="G275" s="278"/>
      <c r="H275" s="278"/>
      <c r="I275" s="278"/>
      <c r="J275" s="278"/>
      <c r="K275" s="278"/>
      <c r="L275" s="278"/>
      <c r="M275" s="278"/>
      <c r="N275" s="280"/>
      <c r="O275" s="280"/>
      <c r="P275" s="280"/>
      <c r="Q275" s="280"/>
      <c r="R275" s="280"/>
      <c r="S275" s="280"/>
      <c r="T275" s="280"/>
      <c r="U275" s="533"/>
      <c r="V275" s="534"/>
      <c r="W275" s="534"/>
      <c r="X275" s="534"/>
      <c r="Y275" s="534"/>
      <c r="Z275" s="534"/>
      <c r="AA275" s="534"/>
      <c r="AB275" s="534"/>
      <c r="AC275" s="534"/>
      <c r="AD275" s="534"/>
      <c r="AE275" s="534"/>
      <c r="AF275" s="534"/>
      <c r="AG275" s="534"/>
      <c r="AH275" s="534"/>
      <c r="AI275" s="534"/>
      <c r="AJ275" s="535"/>
      <c r="AK275" s="277"/>
      <c r="AL275" s="277"/>
      <c r="AM275" s="556"/>
      <c r="AN275" s="557"/>
      <c r="AO275" s="557"/>
      <c r="AP275" s="557"/>
      <c r="AQ275" s="557"/>
      <c r="AR275" s="557"/>
      <c r="AS275" s="557"/>
      <c r="AT275" s="558"/>
      <c r="AU275" s="556"/>
      <c r="AV275" s="557"/>
      <c r="AW275" s="557"/>
      <c r="AX275" s="557"/>
      <c r="AY275" s="557"/>
      <c r="AZ275" s="557"/>
      <c r="BA275" s="557"/>
      <c r="BB275" s="558"/>
      <c r="BC275" s="267"/>
      <c r="BD275" s="267"/>
      <c r="BE275" s="267"/>
      <c r="BF275" s="509"/>
      <c r="BG275" s="510"/>
      <c r="BH275" s="510"/>
      <c r="BI275" s="510"/>
      <c r="BJ275" s="509"/>
      <c r="BK275" s="510"/>
      <c r="BL275" s="510"/>
      <c r="BM275" s="511"/>
      <c r="BN275" s="509"/>
      <c r="BO275" s="510"/>
      <c r="BP275" s="510"/>
      <c r="BQ275" s="511"/>
      <c r="BR275" s="265"/>
      <c r="BS275" s="22"/>
    </row>
    <row r="276" spans="1:71" ht="15.6" hidden="1" customHeight="1">
      <c r="C276" s="260"/>
      <c r="D276" s="278"/>
      <c r="E276" s="278"/>
      <c r="F276" s="278"/>
      <c r="G276" s="278"/>
      <c r="H276" s="278"/>
      <c r="I276" s="278"/>
      <c r="J276" s="278"/>
      <c r="K276" s="278"/>
      <c r="L276" s="278"/>
      <c r="M276" s="278"/>
      <c r="N276" s="280"/>
      <c r="O276" s="280"/>
      <c r="P276" s="280"/>
      <c r="Q276" s="280"/>
      <c r="R276" s="280"/>
      <c r="S276" s="280"/>
      <c r="T276" s="280"/>
      <c r="U276" s="533"/>
      <c r="V276" s="534"/>
      <c r="W276" s="534"/>
      <c r="X276" s="534"/>
      <c r="Y276" s="534"/>
      <c r="Z276" s="534"/>
      <c r="AA276" s="534"/>
      <c r="AB276" s="534"/>
      <c r="AC276" s="534"/>
      <c r="AD276" s="534"/>
      <c r="AE276" s="534"/>
      <c r="AF276" s="534"/>
      <c r="AG276" s="534"/>
      <c r="AH276" s="534"/>
      <c r="AI276" s="534"/>
      <c r="AJ276" s="535"/>
      <c r="AK276" s="277"/>
      <c r="AL276" s="277"/>
      <c r="AM276" s="559"/>
      <c r="AN276" s="560"/>
      <c r="AO276" s="560"/>
      <c r="AP276" s="560"/>
      <c r="AQ276" s="560"/>
      <c r="AR276" s="560"/>
      <c r="AS276" s="560"/>
      <c r="AT276" s="561"/>
      <c r="AU276" s="559"/>
      <c r="AV276" s="560"/>
      <c r="AW276" s="560"/>
      <c r="AX276" s="560"/>
      <c r="AY276" s="560"/>
      <c r="AZ276" s="560"/>
      <c r="BA276" s="560"/>
      <c r="BB276" s="561"/>
      <c r="BC276" s="267"/>
      <c r="BD276" s="262"/>
      <c r="BE276" s="262"/>
      <c r="BF276" s="509"/>
      <c r="BG276" s="510"/>
      <c r="BH276" s="510"/>
      <c r="BI276" s="510"/>
      <c r="BJ276" s="509"/>
      <c r="BK276" s="510"/>
      <c r="BL276" s="510"/>
      <c r="BM276" s="511"/>
      <c r="BN276" s="509"/>
      <c r="BO276" s="510"/>
      <c r="BP276" s="510"/>
      <c r="BQ276" s="511"/>
      <c r="BR276" s="265"/>
      <c r="BS276" s="22"/>
    </row>
    <row r="277" spans="1:71" ht="15.6" hidden="1" customHeight="1">
      <c r="C277" s="260"/>
      <c r="D277" s="562" t="s">
        <v>9</v>
      </c>
      <c r="E277" s="519"/>
      <c r="F277" s="519"/>
      <c r="G277" s="519"/>
      <c r="H277" s="519"/>
      <c r="I277" s="519"/>
      <c r="J277" s="519"/>
      <c r="K277" s="519"/>
      <c r="L277" s="519"/>
      <c r="M277" s="520"/>
      <c r="N277" s="521" t="str">
        <f>IF([1]回答表!AA53="●","●","")</f>
        <v/>
      </c>
      <c r="O277" s="522"/>
      <c r="P277" s="522"/>
      <c r="Q277" s="523"/>
      <c r="R277" s="266"/>
      <c r="S277" s="266"/>
      <c r="T277" s="266"/>
      <c r="U277" s="533"/>
      <c r="V277" s="534"/>
      <c r="W277" s="534"/>
      <c r="X277" s="534"/>
      <c r="Y277" s="534"/>
      <c r="Z277" s="534"/>
      <c r="AA277" s="534"/>
      <c r="AB277" s="534"/>
      <c r="AC277" s="534"/>
      <c r="AD277" s="534"/>
      <c r="AE277" s="534"/>
      <c r="AF277" s="534"/>
      <c r="AG277" s="534"/>
      <c r="AH277" s="534"/>
      <c r="AI277" s="534"/>
      <c r="AJ277" s="535"/>
      <c r="AK277" s="277"/>
      <c r="AL277" s="277"/>
      <c r="AM277" s="262"/>
      <c r="AN277" s="262"/>
      <c r="AO277" s="262"/>
      <c r="AP277" s="262"/>
      <c r="AQ277" s="262"/>
      <c r="AR277" s="262"/>
      <c r="AS277" s="262"/>
      <c r="AT277" s="262"/>
      <c r="AU277" s="262"/>
      <c r="AV277" s="262"/>
      <c r="AW277" s="262"/>
      <c r="AX277" s="262"/>
      <c r="AY277" s="262"/>
      <c r="AZ277" s="262"/>
      <c r="BA277" s="262"/>
      <c r="BB277" s="262"/>
      <c r="BC277" s="267"/>
      <c r="BD277" s="281"/>
      <c r="BE277" s="281"/>
      <c r="BF277" s="509"/>
      <c r="BG277" s="510"/>
      <c r="BH277" s="510"/>
      <c r="BI277" s="510"/>
      <c r="BJ277" s="509"/>
      <c r="BK277" s="510"/>
      <c r="BL277" s="510"/>
      <c r="BM277" s="511"/>
      <c r="BN277" s="509"/>
      <c r="BO277" s="510"/>
      <c r="BP277" s="510"/>
      <c r="BQ277" s="511"/>
      <c r="BR277" s="265"/>
      <c r="BS277" s="22"/>
    </row>
    <row r="278" spans="1:71" ht="15.6" hidden="1" customHeight="1">
      <c r="C278" s="260"/>
      <c r="D278" s="519"/>
      <c r="E278" s="519"/>
      <c r="F278" s="519"/>
      <c r="G278" s="519"/>
      <c r="H278" s="519"/>
      <c r="I278" s="519"/>
      <c r="J278" s="519"/>
      <c r="K278" s="519"/>
      <c r="L278" s="519"/>
      <c r="M278" s="520"/>
      <c r="N278" s="524"/>
      <c r="O278" s="525"/>
      <c r="P278" s="525"/>
      <c r="Q278" s="526"/>
      <c r="R278" s="266"/>
      <c r="S278" s="266"/>
      <c r="T278" s="266"/>
      <c r="U278" s="533"/>
      <c r="V278" s="534"/>
      <c r="W278" s="534"/>
      <c r="X278" s="534"/>
      <c r="Y278" s="534"/>
      <c r="Z278" s="534"/>
      <c r="AA278" s="534"/>
      <c r="AB278" s="534"/>
      <c r="AC278" s="534"/>
      <c r="AD278" s="534"/>
      <c r="AE278" s="534"/>
      <c r="AF278" s="534"/>
      <c r="AG278" s="534"/>
      <c r="AH278" s="534"/>
      <c r="AI278" s="534"/>
      <c r="AJ278" s="535"/>
      <c r="AK278" s="277"/>
      <c r="AL278" s="277"/>
      <c r="AM278" s="262"/>
      <c r="AN278" s="262"/>
      <c r="AO278" s="262"/>
      <c r="AP278" s="262"/>
      <c r="AQ278" s="262"/>
      <c r="AR278" s="262"/>
      <c r="AS278" s="262"/>
      <c r="AT278" s="262"/>
      <c r="AU278" s="262"/>
      <c r="AV278" s="262"/>
      <c r="AW278" s="262"/>
      <c r="AX278" s="262"/>
      <c r="AY278" s="262"/>
      <c r="AZ278" s="262"/>
      <c r="BA278" s="262"/>
      <c r="BB278" s="262"/>
      <c r="BC278" s="267"/>
      <c r="BD278" s="281"/>
      <c r="BE278" s="281"/>
      <c r="BF278" s="509" t="s">
        <v>1</v>
      </c>
      <c r="BG278" s="510"/>
      <c r="BH278" s="510"/>
      <c r="BI278" s="510"/>
      <c r="BJ278" s="509" t="s">
        <v>2</v>
      </c>
      <c r="BK278" s="510"/>
      <c r="BL278" s="510"/>
      <c r="BM278" s="510"/>
      <c r="BN278" s="509" t="s">
        <v>3</v>
      </c>
      <c r="BO278" s="510"/>
      <c r="BP278" s="510"/>
      <c r="BQ278" s="511"/>
      <c r="BR278" s="265"/>
      <c r="BS278" s="22"/>
    </row>
    <row r="279" spans="1:71" ht="15.6" hidden="1" customHeight="1">
      <c r="C279" s="260"/>
      <c r="D279" s="519"/>
      <c r="E279" s="519"/>
      <c r="F279" s="519"/>
      <c r="G279" s="519"/>
      <c r="H279" s="519"/>
      <c r="I279" s="519"/>
      <c r="J279" s="519"/>
      <c r="K279" s="519"/>
      <c r="L279" s="519"/>
      <c r="M279" s="520"/>
      <c r="N279" s="524"/>
      <c r="O279" s="525"/>
      <c r="P279" s="525"/>
      <c r="Q279" s="526"/>
      <c r="R279" s="266"/>
      <c r="S279" s="266"/>
      <c r="T279" s="266"/>
      <c r="U279" s="533"/>
      <c r="V279" s="534"/>
      <c r="W279" s="534"/>
      <c r="X279" s="534"/>
      <c r="Y279" s="534"/>
      <c r="Z279" s="534"/>
      <c r="AA279" s="534"/>
      <c r="AB279" s="534"/>
      <c r="AC279" s="534"/>
      <c r="AD279" s="534"/>
      <c r="AE279" s="534"/>
      <c r="AF279" s="534"/>
      <c r="AG279" s="534"/>
      <c r="AH279" s="534"/>
      <c r="AI279" s="534"/>
      <c r="AJ279" s="535"/>
      <c r="AK279" s="277"/>
      <c r="AL279" s="277"/>
      <c r="AM279" s="262"/>
      <c r="AN279" s="262"/>
      <c r="AO279" s="262"/>
      <c r="AP279" s="262"/>
      <c r="AQ279" s="262"/>
      <c r="AR279" s="262"/>
      <c r="AS279" s="262"/>
      <c r="AT279" s="262"/>
      <c r="AU279" s="262"/>
      <c r="AV279" s="262"/>
      <c r="AW279" s="262"/>
      <c r="AX279" s="262"/>
      <c r="AY279" s="262"/>
      <c r="AZ279" s="262"/>
      <c r="BA279" s="262"/>
      <c r="BB279" s="262"/>
      <c r="BC279" s="267"/>
      <c r="BD279" s="281"/>
      <c r="BE279" s="281"/>
      <c r="BF279" s="509"/>
      <c r="BG279" s="510"/>
      <c r="BH279" s="510"/>
      <c r="BI279" s="510"/>
      <c r="BJ279" s="509"/>
      <c r="BK279" s="510"/>
      <c r="BL279" s="510"/>
      <c r="BM279" s="510"/>
      <c r="BN279" s="509"/>
      <c r="BO279" s="510"/>
      <c r="BP279" s="510"/>
      <c r="BQ279" s="511"/>
      <c r="BR279" s="265"/>
      <c r="BS279" s="22"/>
    </row>
    <row r="280" spans="1:71" ht="15.6" hidden="1" customHeight="1">
      <c r="C280" s="260"/>
      <c r="D280" s="519"/>
      <c r="E280" s="519"/>
      <c r="F280" s="519"/>
      <c r="G280" s="519"/>
      <c r="H280" s="519"/>
      <c r="I280" s="519"/>
      <c r="J280" s="519"/>
      <c r="K280" s="519"/>
      <c r="L280" s="519"/>
      <c r="M280" s="520"/>
      <c r="N280" s="527"/>
      <c r="O280" s="528"/>
      <c r="P280" s="528"/>
      <c r="Q280" s="529"/>
      <c r="R280" s="266"/>
      <c r="S280" s="266"/>
      <c r="T280" s="266"/>
      <c r="U280" s="536"/>
      <c r="V280" s="537"/>
      <c r="W280" s="537"/>
      <c r="X280" s="537"/>
      <c r="Y280" s="537"/>
      <c r="Z280" s="537"/>
      <c r="AA280" s="537"/>
      <c r="AB280" s="537"/>
      <c r="AC280" s="537"/>
      <c r="AD280" s="537"/>
      <c r="AE280" s="537"/>
      <c r="AF280" s="537"/>
      <c r="AG280" s="537"/>
      <c r="AH280" s="537"/>
      <c r="AI280" s="537"/>
      <c r="AJ280" s="538"/>
      <c r="AK280" s="277"/>
      <c r="AL280" s="277"/>
      <c r="AM280" s="262"/>
      <c r="AN280" s="262"/>
      <c r="AO280" s="262"/>
      <c r="AP280" s="262"/>
      <c r="AQ280" s="262"/>
      <c r="AR280" s="262"/>
      <c r="AS280" s="262"/>
      <c r="AT280" s="262"/>
      <c r="AU280" s="262"/>
      <c r="AV280" s="262"/>
      <c r="AW280" s="262"/>
      <c r="AX280" s="262"/>
      <c r="AY280" s="262"/>
      <c r="AZ280" s="262"/>
      <c r="BA280" s="262"/>
      <c r="BB280" s="262"/>
      <c r="BC280" s="267"/>
      <c r="BD280" s="281"/>
      <c r="BE280" s="281"/>
      <c r="BF280" s="512"/>
      <c r="BG280" s="513"/>
      <c r="BH280" s="513"/>
      <c r="BI280" s="513"/>
      <c r="BJ280" s="512"/>
      <c r="BK280" s="513"/>
      <c r="BL280" s="513"/>
      <c r="BM280" s="513"/>
      <c r="BN280" s="512"/>
      <c r="BO280" s="513"/>
      <c r="BP280" s="513"/>
      <c r="BQ280" s="514"/>
      <c r="BR280" s="265"/>
      <c r="BS280" s="22"/>
    </row>
    <row r="281" spans="1:71" ht="15.6" hidden="1" customHeight="1">
      <c r="A281" s="22"/>
      <c r="B281" s="22"/>
      <c r="C281" s="260"/>
      <c r="D281" s="278"/>
      <c r="E281" s="278"/>
      <c r="F281" s="278"/>
      <c r="G281" s="278"/>
      <c r="H281" s="278"/>
      <c r="I281" s="278"/>
      <c r="J281" s="278"/>
      <c r="K281" s="278"/>
      <c r="L281" s="278"/>
      <c r="M281" s="278"/>
      <c r="N281" s="278"/>
      <c r="O281" s="278"/>
      <c r="P281" s="278"/>
      <c r="Q281" s="278"/>
      <c r="R281" s="266"/>
      <c r="S281" s="266"/>
      <c r="T281" s="266"/>
      <c r="U281" s="266"/>
      <c r="V281" s="266"/>
      <c r="W281" s="266"/>
      <c r="X281" s="266"/>
      <c r="Y281" s="266"/>
      <c r="Z281" s="266"/>
      <c r="AA281" s="266"/>
      <c r="AB281" s="266"/>
      <c r="AC281" s="266"/>
      <c r="AD281" s="266"/>
      <c r="AE281" s="266"/>
      <c r="AF281" s="266"/>
      <c r="AG281" s="266"/>
      <c r="AH281" s="266"/>
      <c r="AI281" s="266"/>
      <c r="AJ281" s="266"/>
      <c r="AK281" s="277"/>
      <c r="AL281" s="277"/>
      <c r="AM281" s="288"/>
      <c r="AN281" s="288"/>
      <c r="AO281" s="288"/>
      <c r="AP281" s="288"/>
      <c r="AQ281" s="288"/>
      <c r="AR281" s="288"/>
      <c r="AS281" s="288"/>
      <c r="AT281" s="288"/>
      <c r="AU281" s="288"/>
      <c r="AV281" s="288"/>
      <c r="AW281" s="288"/>
      <c r="AX281" s="288"/>
      <c r="AY281" s="288"/>
      <c r="AZ281" s="288"/>
      <c r="BA281" s="288"/>
      <c r="BB281" s="288"/>
      <c r="BC281" s="267"/>
      <c r="BD281" s="281"/>
      <c r="BE281" s="281"/>
      <c r="BF281" s="247"/>
      <c r="BG281" s="247"/>
      <c r="BH281" s="247"/>
      <c r="BI281" s="247"/>
      <c r="BJ281" s="247"/>
      <c r="BK281" s="247"/>
      <c r="BL281" s="247"/>
      <c r="BM281" s="247"/>
      <c r="BN281" s="247"/>
      <c r="BO281" s="247"/>
      <c r="BP281" s="247"/>
      <c r="BQ281" s="247"/>
      <c r="BR281" s="265"/>
      <c r="BS281" s="22"/>
    </row>
    <row r="282" spans="1:71" ht="15.6" hidden="1" customHeight="1">
      <c r="A282" s="22"/>
      <c r="B282" s="22"/>
      <c r="C282" s="260"/>
      <c r="D282" s="278"/>
      <c r="E282" s="278"/>
      <c r="F282" s="278"/>
      <c r="G282" s="278"/>
      <c r="H282" s="278"/>
      <c r="I282" s="278"/>
      <c r="J282" s="278"/>
      <c r="K282" s="278"/>
      <c r="L282" s="278"/>
      <c r="M282" s="278"/>
      <c r="N282" s="278"/>
      <c r="O282" s="278"/>
      <c r="P282" s="278"/>
      <c r="Q282" s="278"/>
      <c r="R282" s="266"/>
      <c r="S282" s="266"/>
      <c r="T282" s="266"/>
      <c r="U282" s="270" t="s">
        <v>6496</v>
      </c>
      <c r="V282" s="266"/>
      <c r="W282" s="266"/>
      <c r="X282" s="266"/>
      <c r="Y282" s="266"/>
      <c r="Z282" s="266"/>
      <c r="AA282" s="266"/>
      <c r="AB282" s="266"/>
      <c r="AC282" s="266"/>
      <c r="AD282" s="266"/>
      <c r="AE282" s="266"/>
      <c r="AF282" s="266"/>
      <c r="AG282" s="266"/>
      <c r="AH282" s="266"/>
      <c r="AI282" s="266"/>
      <c r="AJ282" s="266"/>
      <c r="AK282" s="277"/>
      <c r="AL282" s="277"/>
      <c r="AM282" s="270" t="s">
        <v>6498</v>
      </c>
      <c r="AN282" s="263"/>
      <c r="AO282" s="263"/>
      <c r="AP282" s="263"/>
      <c r="AQ282" s="263"/>
      <c r="AR282" s="263"/>
      <c r="AS282" s="263"/>
      <c r="AT282" s="263"/>
      <c r="AU282" s="263"/>
      <c r="AV282" s="263"/>
      <c r="AW282" s="263"/>
      <c r="AX282" s="262"/>
      <c r="AY282" s="262"/>
      <c r="AZ282" s="262"/>
      <c r="BA282" s="262"/>
      <c r="BB282" s="262"/>
      <c r="BC282" s="262"/>
      <c r="BD282" s="262"/>
      <c r="BE282" s="262"/>
      <c r="BF282" s="262"/>
      <c r="BG282" s="262"/>
      <c r="BH282" s="262"/>
      <c r="BI282" s="262"/>
      <c r="BJ282" s="262"/>
      <c r="BK282" s="262"/>
      <c r="BL282" s="262"/>
      <c r="BM282" s="262"/>
      <c r="BN282" s="262"/>
      <c r="BO282" s="262"/>
      <c r="BP282" s="262"/>
      <c r="BQ282" s="247"/>
      <c r="BR282" s="265"/>
      <c r="BS282" s="22"/>
    </row>
    <row r="283" spans="1:71" ht="15.6" hidden="1" customHeight="1">
      <c r="A283" s="22"/>
      <c r="B283" s="22"/>
      <c r="C283" s="260"/>
      <c r="D283" s="278"/>
      <c r="E283" s="278"/>
      <c r="F283" s="278"/>
      <c r="G283" s="278"/>
      <c r="H283" s="278"/>
      <c r="I283" s="278"/>
      <c r="J283" s="278"/>
      <c r="K283" s="278"/>
      <c r="L283" s="278"/>
      <c r="M283" s="278"/>
      <c r="N283" s="278"/>
      <c r="O283" s="278"/>
      <c r="P283" s="278"/>
      <c r="Q283" s="278"/>
      <c r="R283" s="266"/>
      <c r="S283" s="266"/>
      <c r="T283" s="266"/>
      <c r="U283" s="624" t="str">
        <f>IF([1]回答表!X53="●",[1]回答表!E453,IF([1]回答表!AA53="●",[1]回答表!E477,""))</f>
        <v/>
      </c>
      <c r="V283" s="625"/>
      <c r="W283" s="625"/>
      <c r="X283" s="625"/>
      <c r="Y283" s="625"/>
      <c r="Z283" s="625"/>
      <c r="AA283" s="625"/>
      <c r="AB283" s="625"/>
      <c r="AC283" s="625"/>
      <c r="AD283" s="625"/>
      <c r="AE283" s="602" t="s">
        <v>6497</v>
      </c>
      <c r="AF283" s="602"/>
      <c r="AG283" s="602"/>
      <c r="AH283" s="602"/>
      <c r="AI283" s="602"/>
      <c r="AJ283" s="603"/>
      <c r="AK283" s="277"/>
      <c r="AL283" s="277"/>
      <c r="AM283" s="530" t="str">
        <f>IF([1]回答表!X53="●",[1]回答表!B455,IF([1]回答表!AA53="●",[1]回答表!B479,""))</f>
        <v/>
      </c>
      <c r="AN283" s="531"/>
      <c r="AO283" s="531"/>
      <c r="AP283" s="531"/>
      <c r="AQ283" s="531"/>
      <c r="AR283" s="531"/>
      <c r="AS283" s="531"/>
      <c r="AT283" s="531"/>
      <c r="AU283" s="531"/>
      <c r="AV283" s="531"/>
      <c r="AW283" s="531"/>
      <c r="AX283" s="531"/>
      <c r="AY283" s="531"/>
      <c r="AZ283" s="531"/>
      <c r="BA283" s="531"/>
      <c r="BB283" s="531"/>
      <c r="BC283" s="531"/>
      <c r="BD283" s="531"/>
      <c r="BE283" s="531"/>
      <c r="BF283" s="531"/>
      <c r="BG283" s="531"/>
      <c r="BH283" s="531"/>
      <c r="BI283" s="531"/>
      <c r="BJ283" s="531"/>
      <c r="BK283" s="531"/>
      <c r="BL283" s="531"/>
      <c r="BM283" s="531"/>
      <c r="BN283" s="531"/>
      <c r="BO283" s="531"/>
      <c r="BP283" s="531"/>
      <c r="BQ283" s="532"/>
      <c r="BR283" s="265"/>
      <c r="BS283" s="22"/>
    </row>
    <row r="284" spans="1:71" ht="15.6" hidden="1" customHeight="1">
      <c r="A284" s="22"/>
      <c r="B284" s="22"/>
      <c r="C284" s="260"/>
      <c r="D284" s="278"/>
      <c r="E284" s="278"/>
      <c r="F284" s="278"/>
      <c r="G284" s="278"/>
      <c r="H284" s="278"/>
      <c r="I284" s="278"/>
      <c r="J284" s="278"/>
      <c r="K284" s="278"/>
      <c r="L284" s="278"/>
      <c r="M284" s="278"/>
      <c r="N284" s="278"/>
      <c r="O284" s="278"/>
      <c r="P284" s="278"/>
      <c r="Q284" s="278"/>
      <c r="R284" s="266"/>
      <c r="S284" s="266"/>
      <c r="T284" s="266"/>
      <c r="U284" s="626"/>
      <c r="V284" s="627"/>
      <c r="W284" s="627"/>
      <c r="X284" s="627"/>
      <c r="Y284" s="627"/>
      <c r="Z284" s="627"/>
      <c r="AA284" s="627"/>
      <c r="AB284" s="627"/>
      <c r="AC284" s="627"/>
      <c r="AD284" s="627"/>
      <c r="AE284" s="604"/>
      <c r="AF284" s="604"/>
      <c r="AG284" s="604"/>
      <c r="AH284" s="604"/>
      <c r="AI284" s="604"/>
      <c r="AJ284" s="605"/>
      <c r="AK284" s="277"/>
      <c r="AL284" s="277"/>
      <c r="AM284" s="533"/>
      <c r="AN284" s="534"/>
      <c r="AO284" s="534"/>
      <c r="AP284" s="534"/>
      <c r="AQ284" s="534"/>
      <c r="AR284" s="534"/>
      <c r="AS284" s="534"/>
      <c r="AT284" s="534"/>
      <c r="AU284" s="534"/>
      <c r="AV284" s="534"/>
      <c r="AW284" s="534"/>
      <c r="AX284" s="534"/>
      <c r="AY284" s="534"/>
      <c r="AZ284" s="534"/>
      <c r="BA284" s="534"/>
      <c r="BB284" s="534"/>
      <c r="BC284" s="534"/>
      <c r="BD284" s="534"/>
      <c r="BE284" s="534"/>
      <c r="BF284" s="534"/>
      <c r="BG284" s="534"/>
      <c r="BH284" s="534"/>
      <c r="BI284" s="534"/>
      <c r="BJ284" s="534"/>
      <c r="BK284" s="534"/>
      <c r="BL284" s="534"/>
      <c r="BM284" s="534"/>
      <c r="BN284" s="534"/>
      <c r="BO284" s="534"/>
      <c r="BP284" s="534"/>
      <c r="BQ284" s="535"/>
      <c r="BR284" s="265"/>
      <c r="BS284" s="22"/>
    </row>
    <row r="285" spans="1:71" ht="15.6" hidden="1" customHeight="1">
      <c r="A285" s="22"/>
      <c r="B285" s="22"/>
      <c r="C285" s="260"/>
      <c r="D285" s="278"/>
      <c r="E285" s="278"/>
      <c r="F285" s="278"/>
      <c r="G285" s="278"/>
      <c r="H285" s="278"/>
      <c r="I285" s="278"/>
      <c r="J285" s="278"/>
      <c r="K285" s="278"/>
      <c r="L285" s="278"/>
      <c r="M285" s="278"/>
      <c r="N285" s="278"/>
      <c r="O285" s="278"/>
      <c r="P285" s="278"/>
      <c r="Q285" s="278"/>
      <c r="R285" s="266"/>
      <c r="S285" s="266"/>
      <c r="T285" s="266"/>
      <c r="U285" s="266"/>
      <c r="V285" s="266"/>
      <c r="W285" s="266"/>
      <c r="X285" s="266"/>
      <c r="Y285" s="266"/>
      <c r="Z285" s="266"/>
      <c r="AA285" s="266"/>
      <c r="AB285" s="266"/>
      <c r="AC285" s="266"/>
      <c r="AD285" s="266"/>
      <c r="AE285" s="266"/>
      <c r="AF285" s="266"/>
      <c r="AG285" s="266"/>
      <c r="AH285" s="266"/>
      <c r="AI285" s="266"/>
      <c r="AJ285" s="266"/>
      <c r="AK285" s="277"/>
      <c r="AL285" s="277"/>
      <c r="AM285" s="533"/>
      <c r="AN285" s="534"/>
      <c r="AO285" s="534"/>
      <c r="AP285" s="534"/>
      <c r="AQ285" s="534"/>
      <c r="AR285" s="534"/>
      <c r="AS285" s="534"/>
      <c r="AT285" s="534"/>
      <c r="AU285" s="534"/>
      <c r="AV285" s="534"/>
      <c r="AW285" s="534"/>
      <c r="AX285" s="534"/>
      <c r="AY285" s="534"/>
      <c r="AZ285" s="534"/>
      <c r="BA285" s="534"/>
      <c r="BB285" s="534"/>
      <c r="BC285" s="534"/>
      <c r="BD285" s="534"/>
      <c r="BE285" s="534"/>
      <c r="BF285" s="534"/>
      <c r="BG285" s="534"/>
      <c r="BH285" s="534"/>
      <c r="BI285" s="534"/>
      <c r="BJ285" s="534"/>
      <c r="BK285" s="534"/>
      <c r="BL285" s="534"/>
      <c r="BM285" s="534"/>
      <c r="BN285" s="534"/>
      <c r="BO285" s="534"/>
      <c r="BP285" s="534"/>
      <c r="BQ285" s="535"/>
      <c r="BR285" s="265"/>
      <c r="BS285" s="22"/>
    </row>
    <row r="286" spans="1:71" ht="15.6" hidden="1" customHeight="1">
      <c r="A286" s="22"/>
      <c r="B286" s="22"/>
      <c r="C286" s="260"/>
      <c r="D286" s="278"/>
      <c r="E286" s="278"/>
      <c r="F286" s="278"/>
      <c r="G286" s="278"/>
      <c r="H286" s="278"/>
      <c r="I286" s="278"/>
      <c r="J286" s="278"/>
      <c r="K286" s="278"/>
      <c r="L286" s="278"/>
      <c r="M286" s="278"/>
      <c r="N286" s="278"/>
      <c r="O286" s="278"/>
      <c r="P286" s="278"/>
      <c r="Q286" s="278"/>
      <c r="R286" s="266"/>
      <c r="S286" s="266"/>
      <c r="T286" s="266"/>
      <c r="U286" s="266"/>
      <c r="V286" s="266"/>
      <c r="W286" s="266"/>
      <c r="X286" s="266"/>
      <c r="Y286" s="266"/>
      <c r="Z286" s="266"/>
      <c r="AA286" s="266"/>
      <c r="AB286" s="266"/>
      <c r="AC286" s="266"/>
      <c r="AD286" s="266"/>
      <c r="AE286" s="266"/>
      <c r="AF286" s="266"/>
      <c r="AG286" s="266"/>
      <c r="AH286" s="266"/>
      <c r="AI286" s="266"/>
      <c r="AJ286" s="266"/>
      <c r="AK286" s="277"/>
      <c r="AL286" s="277"/>
      <c r="AM286" s="533"/>
      <c r="AN286" s="534"/>
      <c r="AO286" s="534"/>
      <c r="AP286" s="534"/>
      <c r="AQ286" s="534"/>
      <c r="AR286" s="534"/>
      <c r="AS286" s="534"/>
      <c r="AT286" s="534"/>
      <c r="AU286" s="534"/>
      <c r="AV286" s="534"/>
      <c r="AW286" s="534"/>
      <c r="AX286" s="534"/>
      <c r="AY286" s="534"/>
      <c r="AZ286" s="534"/>
      <c r="BA286" s="534"/>
      <c r="BB286" s="534"/>
      <c r="BC286" s="534"/>
      <c r="BD286" s="534"/>
      <c r="BE286" s="534"/>
      <c r="BF286" s="534"/>
      <c r="BG286" s="534"/>
      <c r="BH286" s="534"/>
      <c r="BI286" s="534"/>
      <c r="BJ286" s="534"/>
      <c r="BK286" s="534"/>
      <c r="BL286" s="534"/>
      <c r="BM286" s="534"/>
      <c r="BN286" s="534"/>
      <c r="BO286" s="534"/>
      <c r="BP286" s="534"/>
      <c r="BQ286" s="535"/>
      <c r="BR286" s="265"/>
      <c r="BS286" s="22"/>
    </row>
    <row r="287" spans="1:71" ht="15.6" hidden="1" customHeight="1">
      <c r="A287" s="22"/>
      <c r="B287" s="22"/>
      <c r="C287" s="260"/>
      <c r="D287" s="278"/>
      <c r="E287" s="278"/>
      <c r="F287" s="278"/>
      <c r="G287" s="278"/>
      <c r="H287" s="278"/>
      <c r="I287" s="278"/>
      <c r="J287" s="278"/>
      <c r="K287" s="278"/>
      <c r="L287" s="278"/>
      <c r="M287" s="278"/>
      <c r="N287" s="278"/>
      <c r="O287" s="278"/>
      <c r="P287" s="278"/>
      <c r="Q287" s="278"/>
      <c r="R287" s="266"/>
      <c r="S287" s="266"/>
      <c r="T287" s="266"/>
      <c r="U287" s="266"/>
      <c r="V287" s="266"/>
      <c r="W287" s="266"/>
      <c r="X287" s="266"/>
      <c r="Y287" s="266"/>
      <c r="Z287" s="266"/>
      <c r="AA287" s="266"/>
      <c r="AB287" s="266"/>
      <c r="AC287" s="266"/>
      <c r="AD287" s="266"/>
      <c r="AE287" s="266"/>
      <c r="AF287" s="266"/>
      <c r="AG287" s="266"/>
      <c r="AH287" s="266"/>
      <c r="AI287" s="266"/>
      <c r="AJ287" s="266"/>
      <c r="AK287" s="277"/>
      <c r="AL287" s="277"/>
      <c r="AM287" s="536"/>
      <c r="AN287" s="537"/>
      <c r="AO287" s="537"/>
      <c r="AP287" s="537"/>
      <c r="AQ287" s="537"/>
      <c r="AR287" s="537"/>
      <c r="AS287" s="537"/>
      <c r="AT287" s="537"/>
      <c r="AU287" s="537"/>
      <c r="AV287" s="537"/>
      <c r="AW287" s="537"/>
      <c r="AX287" s="537"/>
      <c r="AY287" s="537"/>
      <c r="AZ287" s="537"/>
      <c r="BA287" s="537"/>
      <c r="BB287" s="537"/>
      <c r="BC287" s="537"/>
      <c r="BD287" s="537"/>
      <c r="BE287" s="537"/>
      <c r="BF287" s="537"/>
      <c r="BG287" s="537"/>
      <c r="BH287" s="537"/>
      <c r="BI287" s="537"/>
      <c r="BJ287" s="537"/>
      <c r="BK287" s="537"/>
      <c r="BL287" s="537"/>
      <c r="BM287" s="537"/>
      <c r="BN287" s="537"/>
      <c r="BO287" s="537"/>
      <c r="BP287" s="537"/>
      <c r="BQ287" s="538"/>
      <c r="BR287" s="265"/>
      <c r="BS287" s="22"/>
    </row>
    <row r="288" spans="1:71" ht="15.6" hidden="1" customHeight="1">
      <c r="C288" s="260"/>
      <c r="D288" s="278"/>
      <c r="E288" s="278"/>
      <c r="F288" s="278"/>
      <c r="G288" s="278"/>
      <c r="H288" s="278"/>
      <c r="I288" s="278"/>
      <c r="J288" s="278"/>
      <c r="K288" s="278"/>
      <c r="L288" s="278"/>
      <c r="M288" s="278"/>
      <c r="N288" s="266"/>
      <c r="O288" s="266"/>
      <c r="P288" s="266"/>
      <c r="Q288" s="266"/>
      <c r="R288" s="266"/>
      <c r="S288" s="266"/>
      <c r="T288" s="266"/>
      <c r="U288" s="266"/>
      <c r="V288" s="266"/>
      <c r="W288" s="266"/>
      <c r="X288" s="247"/>
      <c r="Y288" s="247"/>
      <c r="Z288" s="247"/>
      <c r="AA288" s="263"/>
      <c r="AB288" s="263"/>
      <c r="AC288" s="263"/>
      <c r="AD288" s="263"/>
      <c r="AE288" s="263"/>
      <c r="AF288" s="263"/>
      <c r="AG288" s="263"/>
      <c r="AH288" s="263"/>
      <c r="AI288" s="263"/>
      <c r="AJ288" s="247"/>
      <c r="AK288" s="247"/>
      <c r="AL288" s="247"/>
      <c r="AM288" s="262"/>
      <c r="AN288" s="262"/>
      <c r="AO288" s="262"/>
      <c r="AP288" s="262"/>
      <c r="AQ288" s="262"/>
      <c r="AR288" s="262"/>
      <c r="AS288" s="262"/>
      <c r="AT288" s="262"/>
      <c r="AU288" s="262"/>
      <c r="AV288" s="262"/>
      <c r="AW288" s="262"/>
      <c r="AX288" s="262"/>
      <c r="AY288" s="262"/>
      <c r="AZ288" s="262"/>
      <c r="BA288" s="262"/>
      <c r="BB288" s="262"/>
      <c r="BC288" s="247"/>
      <c r="BD288" s="247"/>
      <c r="BE288" s="247"/>
      <c r="BF288" s="247"/>
      <c r="BG288" s="247"/>
      <c r="BH288" s="247"/>
      <c r="BI288" s="247"/>
      <c r="BJ288" s="247"/>
      <c r="BK288" s="247"/>
      <c r="BL288" s="247"/>
      <c r="BM288" s="247"/>
      <c r="BN288" s="247"/>
      <c r="BO288" s="247"/>
      <c r="BP288" s="247"/>
      <c r="BQ288" s="247"/>
      <c r="BR288" s="265"/>
      <c r="BS288" s="22"/>
    </row>
    <row r="289" spans="1:71" ht="18.600000000000001" hidden="1" customHeight="1">
      <c r="C289" s="260"/>
      <c r="D289" s="278"/>
      <c r="E289" s="278"/>
      <c r="F289" s="278"/>
      <c r="G289" s="278"/>
      <c r="H289" s="278"/>
      <c r="I289" s="278"/>
      <c r="J289" s="278"/>
      <c r="K289" s="278"/>
      <c r="L289" s="278"/>
      <c r="M289" s="278"/>
      <c r="N289" s="266"/>
      <c r="O289" s="266"/>
      <c r="P289" s="266"/>
      <c r="Q289" s="266"/>
      <c r="R289" s="266"/>
      <c r="S289" s="266"/>
      <c r="T289" s="266"/>
      <c r="U289" s="270" t="s">
        <v>41</v>
      </c>
      <c r="V289" s="266"/>
      <c r="W289" s="266"/>
      <c r="X289" s="266"/>
      <c r="Y289" s="266"/>
      <c r="Z289" s="266"/>
      <c r="AA289" s="263"/>
      <c r="AB289" s="271"/>
      <c r="AC289" s="263"/>
      <c r="AD289" s="263"/>
      <c r="AE289" s="263"/>
      <c r="AF289" s="263"/>
      <c r="AG289" s="263"/>
      <c r="AH289" s="263"/>
      <c r="AI289" s="263"/>
      <c r="AJ289" s="263"/>
      <c r="AK289" s="263"/>
      <c r="AL289" s="263"/>
      <c r="AM289" s="270" t="s">
        <v>7</v>
      </c>
      <c r="AN289" s="263"/>
      <c r="AO289" s="263"/>
      <c r="AP289" s="263"/>
      <c r="AQ289" s="263"/>
      <c r="AR289" s="263"/>
      <c r="AS289" s="263"/>
      <c r="AT289" s="263"/>
      <c r="AU289" s="263"/>
      <c r="AV289" s="263"/>
      <c r="AW289" s="263"/>
      <c r="AX289" s="263"/>
      <c r="AY289" s="263"/>
      <c r="AZ289" s="262"/>
      <c r="BA289" s="262"/>
      <c r="BB289" s="262"/>
      <c r="BC289" s="262"/>
      <c r="BD289" s="262"/>
      <c r="BE289" s="262"/>
      <c r="BF289" s="262"/>
      <c r="BG289" s="262"/>
      <c r="BH289" s="262"/>
      <c r="BI289" s="262"/>
      <c r="BJ289" s="262"/>
      <c r="BK289" s="262"/>
      <c r="BL289" s="262"/>
      <c r="BM289" s="262"/>
      <c r="BN289" s="262"/>
      <c r="BO289" s="262"/>
      <c r="BP289" s="262"/>
      <c r="BQ289" s="247"/>
      <c r="BR289" s="265"/>
      <c r="BS289" s="22"/>
    </row>
    <row r="290" spans="1:71" ht="15.6" hidden="1" customHeight="1">
      <c r="C290" s="260"/>
      <c r="D290" s="519" t="s">
        <v>6</v>
      </c>
      <c r="E290" s="519"/>
      <c r="F290" s="519"/>
      <c r="G290" s="519"/>
      <c r="H290" s="519"/>
      <c r="I290" s="519"/>
      <c r="J290" s="519"/>
      <c r="K290" s="519"/>
      <c r="L290" s="519"/>
      <c r="M290" s="520"/>
      <c r="N290" s="521" t="str">
        <f>IF([1]回答表!AD53="●","●","")</f>
        <v/>
      </c>
      <c r="O290" s="522"/>
      <c r="P290" s="522"/>
      <c r="Q290" s="523"/>
      <c r="R290" s="266"/>
      <c r="S290" s="266"/>
      <c r="T290" s="266"/>
      <c r="U290" s="530" t="str">
        <f>IF([1]回答表!AD53="●",[1]回答表!B490,"")</f>
        <v/>
      </c>
      <c r="V290" s="531"/>
      <c r="W290" s="531"/>
      <c r="X290" s="531"/>
      <c r="Y290" s="531"/>
      <c r="Z290" s="531"/>
      <c r="AA290" s="531"/>
      <c r="AB290" s="531"/>
      <c r="AC290" s="531"/>
      <c r="AD290" s="531"/>
      <c r="AE290" s="531"/>
      <c r="AF290" s="531"/>
      <c r="AG290" s="531"/>
      <c r="AH290" s="531"/>
      <c r="AI290" s="531"/>
      <c r="AJ290" s="532"/>
      <c r="AK290" s="291"/>
      <c r="AL290" s="291"/>
      <c r="AM290" s="530" t="str">
        <f>IF([1]回答表!AD53="●",[1]回答表!B496,"")</f>
        <v/>
      </c>
      <c r="AN290" s="531"/>
      <c r="AO290" s="531"/>
      <c r="AP290" s="531"/>
      <c r="AQ290" s="531"/>
      <c r="AR290" s="531"/>
      <c r="AS290" s="531"/>
      <c r="AT290" s="531"/>
      <c r="AU290" s="531"/>
      <c r="AV290" s="531"/>
      <c r="AW290" s="531"/>
      <c r="AX290" s="531"/>
      <c r="AY290" s="531"/>
      <c r="AZ290" s="531"/>
      <c r="BA290" s="531"/>
      <c r="BB290" s="531"/>
      <c r="BC290" s="531"/>
      <c r="BD290" s="531"/>
      <c r="BE290" s="531"/>
      <c r="BF290" s="531"/>
      <c r="BG290" s="531"/>
      <c r="BH290" s="531"/>
      <c r="BI290" s="531"/>
      <c r="BJ290" s="531"/>
      <c r="BK290" s="531"/>
      <c r="BL290" s="531"/>
      <c r="BM290" s="531"/>
      <c r="BN290" s="531"/>
      <c r="BO290" s="531"/>
      <c r="BP290" s="531"/>
      <c r="BQ290" s="532"/>
      <c r="BR290" s="265"/>
      <c r="BS290" s="22"/>
    </row>
    <row r="291" spans="1:71" ht="15.6" hidden="1" customHeight="1">
      <c r="C291" s="260"/>
      <c r="D291" s="519"/>
      <c r="E291" s="519"/>
      <c r="F291" s="519"/>
      <c r="G291" s="519"/>
      <c r="H291" s="519"/>
      <c r="I291" s="519"/>
      <c r="J291" s="519"/>
      <c r="K291" s="519"/>
      <c r="L291" s="519"/>
      <c r="M291" s="520"/>
      <c r="N291" s="524"/>
      <c r="O291" s="525"/>
      <c r="P291" s="525"/>
      <c r="Q291" s="526"/>
      <c r="R291" s="266"/>
      <c r="S291" s="266"/>
      <c r="T291" s="266"/>
      <c r="U291" s="533"/>
      <c r="V291" s="534"/>
      <c r="W291" s="534"/>
      <c r="X291" s="534"/>
      <c r="Y291" s="534"/>
      <c r="Z291" s="534"/>
      <c r="AA291" s="534"/>
      <c r="AB291" s="534"/>
      <c r="AC291" s="534"/>
      <c r="AD291" s="534"/>
      <c r="AE291" s="534"/>
      <c r="AF291" s="534"/>
      <c r="AG291" s="534"/>
      <c r="AH291" s="534"/>
      <c r="AI291" s="534"/>
      <c r="AJ291" s="535"/>
      <c r="AK291" s="291"/>
      <c r="AL291" s="291"/>
      <c r="AM291" s="533"/>
      <c r="AN291" s="534"/>
      <c r="AO291" s="534"/>
      <c r="AP291" s="534"/>
      <c r="AQ291" s="534"/>
      <c r="AR291" s="534"/>
      <c r="AS291" s="534"/>
      <c r="AT291" s="534"/>
      <c r="AU291" s="534"/>
      <c r="AV291" s="534"/>
      <c r="AW291" s="534"/>
      <c r="AX291" s="534"/>
      <c r="AY291" s="534"/>
      <c r="AZ291" s="534"/>
      <c r="BA291" s="534"/>
      <c r="BB291" s="534"/>
      <c r="BC291" s="534"/>
      <c r="BD291" s="534"/>
      <c r="BE291" s="534"/>
      <c r="BF291" s="534"/>
      <c r="BG291" s="534"/>
      <c r="BH291" s="534"/>
      <c r="BI291" s="534"/>
      <c r="BJ291" s="534"/>
      <c r="BK291" s="534"/>
      <c r="BL291" s="534"/>
      <c r="BM291" s="534"/>
      <c r="BN291" s="534"/>
      <c r="BO291" s="534"/>
      <c r="BP291" s="534"/>
      <c r="BQ291" s="535"/>
      <c r="BR291" s="265"/>
      <c r="BS291" s="22"/>
    </row>
    <row r="292" spans="1:71" ht="15.6" hidden="1" customHeight="1">
      <c r="C292" s="260"/>
      <c r="D292" s="519"/>
      <c r="E292" s="519"/>
      <c r="F292" s="519"/>
      <c r="G292" s="519"/>
      <c r="H292" s="519"/>
      <c r="I292" s="519"/>
      <c r="J292" s="519"/>
      <c r="K292" s="519"/>
      <c r="L292" s="519"/>
      <c r="M292" s="520"/>
      <c r="N292" s="524"/>
      <c r="O292" s="525"/>
      <c r="P292" s="525"/>
      <c r="Q292" s="526"/>
      <c r="R292" s="266"/>
      <c r="S292" s="266"/>
      <c r="T292" s="266"/>
      <c r="U292" s="533"/>
      <c r="V292" s="534"/>
      <c r="W292" s="534"/>
      <c r="X292" s="534"/>
      <c r="Y292" s="534"/>
      <c r="Z292" s="534"/>
      <c r="AA292" s="534"/>
      <c r="AB292" s="534"/>
      <c r="AC292" s="534"/>
      <c r="AD292" s="534"/>
      <c r="AE292" s="534"/>
      <c r="AF292" s="534"/>
      <c r="AG292" s="534"/>
      <c r="AH292" s="534"/>
      <c r="AI292" s="534"/>
      <c r="AJ292" s="535"/>
      <c r="AK292" s="291"/>
      <c r="AL292" s="291"/>
      <c r="AM292" s="533"/>
      <c r="AN292" s="534"/>
      <c r="AO292" s="534"/>
      <c r="AP292" s="534"/>
      <c r="AQ292" s="534"/>
      <c r="AR292" s="534"/>
      <c r="AS292" s="534"/>
      <c r="AT292" s="534"/>
      <c r="AU292" s="534"/>
      <c r="AV292" s="534"/>
      <c r="AW292" s="534"/>
      <c r="AX292" s="534"/>
      <c r="AY292" s="534"/>
      <c r="AZ292" s="534"/>
      <c r="BA292" s="534"/>
      <c r="BB292" s="534"/>
      <c r="BC292" s="534"/>
      <c r="BD292" s="534"/>
      <c r="BE292" s="534"/>
      <c r="BF292" s="534"/>
      <c r="BG292" s="534"/>
      <c r="BH292" s="534"/>
      <c r="BI292" s="534"/>
      <c r="BJ292" s="534"/>
      <c r="BK292" s="534"/>
      <c r="BL292" s="534"/>
      <c r="BM292" s="534"/>
      <c r="BN292" s="534"/>
      <c r="BO292" s="534"/>
      <c r="BP292" s="534"/>
      <c r="BQ292" s="535"/>
      <c r="BR292" s="265"/>
      <c r="BS292" s="22"/>
    </row>
    <row r="293" spans="1:71" ht="15.6" hidden="1" customHeight="1">
      <c r="C293" s="260"/>
      <c r="D293" s="519"/>
      <c r="E293" s="519"/>
      <c r="F293" s="519"/>
      <c r="G293" s="519"/>
      <c r="H293" s="519"/>
      <c r="I293" s="519"/>
      <c r="J293" s="519"/>
      <c r="K293" s="519"/>
      <c r="L293" s="519"/>
      <c r="M293" s="520"/>
      <c r="N293" s="527"/>
      <c r="O293" s="528"/>
      <c r="P293" s="528"/>
      <c r="Q293" s="529"/>
      <c r="R293" s="266"/>
      <c r="S293" s="266"/>
      <c r="T293" s="266"/>
      <c r="U293" s="536"/>
      <c r="V293" s="537"/>
      <c r="W293" s="537"/>
      <c r="X293" s="537"/>
      <c r="Y293" s="537"/>
      <c r="Z293" s="537"/>
      <c r="AA293" s="537"/>
      <c r="AB293" s="537"/>
      <c r="AC293" s="537"/>
      <c r="AD293" s="537"/>
      <c r="AE293" s="537"/>
      <c r="AF293" s="537"/>
      <c r="AG293" s="537"/>
      <c r="AH293" s="537"/>
      <c r="AI293" s="537"/>
      <c r="AJ293" s="538"/>
      <c r="AK293" s="291"/>
      <c r="AL293" s="291"/>
      <c r="AM293" s="536"/>
      <c r="AN293" s="537"/>
      <c r="AO293" s="537"/>
      <c r="AP293" s="537"/>
      <c r="AQ293" s="537"/>
      <c r="AR293" s="537"/>
      <c r="AS293" s="537"/>
      <c r="AT293" s="537"/>
      <c r="AU293" s="537"/>
      <c r="AV293" s="537"/>
      <c r="AW293" s="537"/>
      <c r="AX293" s="537"/>
      <c r="AY293" s="537"/>
      <c r="AZ293" s="537"/>
      <c r="BA293" s="537"/>
      <c r="BB293" s="537"/>
      <c r="BC293" s="537"/>
      <c r="BD293" s="537"/>
      <c r="BE293" s="537"/>
      <c r="BF293" s="537"/>
      <c r="BG293" s="537"/>
      <c r="BH293" s="537"/>
      <c r="BI293" s="537"/>
      <c r="BJ293" s="537"/>
      <c r="BK293" s="537"/>
      <c r="BL293" s="537"/>
      <c r="BM293" s="537"/>
      <c r="BN293" s="537"/>
      <c r="BO293" s="537"/>
      <c r="BP293" s="537"/>
      <c r="BQ293" s="538"/>
      <c r="BR293" s="265"/>
      <c r="BS293" s="22"/>
    </row>
    <row r="294" spans="1:71" ht="15.6" hidden="1" customHeight="1">
      <c r="C294" s="284"/>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E294" s="285"/>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c r="BN294" s="285"/>
      <c r="BO294" s="285"/>
      <c r="BP294" s="285"/>
      <c r="BQ294" s="285"/>
      <c r="BR294" s="286"/>
      <c r="BS294" s="22"/>
    </row>
    <row r="295" spans="1:71" ht="15.6" hidden="1"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row>
    <row r="296" spans="1:71" ht="15.6" hidden="1" customHeight="1">
      <c r="C296" s="254"/>
      <c r="D296" s="255"/>
      <c r="E296" s="255"/>
      <c r="F296" s="255"/>
      <c r="G296" s="255"/>
      <c r="H296" s="255"/>
      <c r="I296" s="255"/>
      <c r="J296" s="255"/>
      <c r="K296" s="255"/>
      <c r="L296" s="255"/>
      <c r="M296" s="255"/>
      <c r="N296" s="255"/>
      <c r="O296" s="255"/>
      <c r="P296" s="255"/>
      <c r="Q296" s="255"/>
      <c r="R296" s="255"/>
      <c r="S296" s="255"/>
      <c r="T296" s="255"/>
      <c r="U296" s="255"/>
      <c r="V296" s="255"/>
      <c r="W296" s="255"/>
      <c r="X296" s="255"/>
      <c r="Y296" s="255"/>
      <c r="Z296" s="255"/>
      <c r="AA296" s="255"/>
      <c r="AB296" s="255"/>
      <c r="AC296" s="255"/>
      <c r="AD296" s="255"/>
      <c r="AE296" s="255"/>
      <c r="AF296" s="255"/>
      <c r="AG296" s="255"/>
      <c r="AH296" s="255"/>
      <c r="AI296" s="255"/>
      <c r="AJ296" s="255"/>
      <c r="AK296" s="255"/>
      <c r="AL296" s="255"/>
      <c r="AM296" s="255"/>
      <c r="AN296" s="255"/>
      <c r="AO296" s="255"/>
      <c r="AP296" s="255"/>
      <c r="AQ296" s="255"/>
      <c r="AR296" s="563"/>
      <c r="AS296" s="563"/>
      <c r="AT296" s="563"/>
      <c r="AU296" s="563"/>
      <c r="AV296" s="563"/>
      <c r="AW296" s="563"/>
      <c r="AX296" s="563"/>
      <c r="AY296" s="563"/>
      <c r="AZ296" s="563"/>
      <c r="BA296" s="563"/>
      <c r="BB296" s="563"/>
      <c r="BC296" s="256"/>
      <c r="BD296" s="257"/>
      <c r="BE296" s="257"/>
      <c r="BF296" s="257"/>
      <c r="BG296" s="257"/>
      <c r="BH296" s="257"/>
      <c r="BI296" s="257"/>
      <c r="BJ296" s="257"/>
      <c r="BK296" s="257"/>
      <c r="BL296" s="257"/>
      <c r="BM296" s="257"/>
      <c r="BN296" s="257"/>
      <c r="BO296" s="257"/>
      <c r="BP296" s="257"/>
      <c r="BQ296" s="257"/>
      <c r="BR296" s="258"/>
      <c r="BS296" s="22"/>
    </row>
    <row r="297" spans="1:71" ht="15.6" hidden="1" customHeight="1">
      <c r="A297" s="22"/>
      <c r="B297" s="22"/>
      <c r="C297" s="260"/>
      <c r="D297" s="266"/>
      <c r="E297" s="266"/>
      <c r="F297" s="266"/>
      <c r="G297" s="266"/>
      <c r="H297" s="266"/>
      <c r="I297" s="266"/>
      <c r="J297" s="266"/>
      <c r="K297" s="266"/>
      <c r="L297" s="266"/>
      <c r="M297" s="266"/>
      <c r="N297" s="266"/>
      <c r="O297" s="266"/>
      <c r="P297" s="266"/>
      <c r="Q297" s="266"/>
      <c r="R297" s="266"/>
      <c r="S297" s="266"/>
      <c r="T297" s="266"/>
      <c r="U297" s="266"/>
      <c r="V297" s="266"/>
      <c r="W297" s="266"/>
      <c r="X297" s="247"/>
      <c r="Y297" s="247"/>
      <c r="Z297" s="247"/>
      <c r="AA297" s="262"/>
      <c r="AB297" s="267"/>
      <c r="AC297" s="267"/>
      <c r="AD297" s="267"/>
      <c r="AE297" s="267"/>
      <c r="AF297" s="267"/>
      <c r="AG297" s="267"/>
      <c r="AH297" s="267"/>
      <c r="AI297" s="267"/>
      <c r="AJ297" s="267"/>
      <c r="AK297" s="267"/>
      <c r="AL297" s="267"/>
      <c r="AM297" s="267"/>
      <c r="AN297" s="264"/>
      <c r="AO297" s="267"/>
      <c r="AP297" s="268"/>
      <c r="AQ297" s="268"/>
      <c r="AR297" s="707"/>
      <c r="AS297" s="707"/>
      <c r="AT297" s="707"/>
      <c r="AU297" s="707"/>
      <c r="AV297" s="707"/>
      <c r="AW297" s="707"/>
      <c r="AX297" s="707"/>
      <c r="AY297" s="707"/>
      <c r="AZ297" s="707"/>
      <c r="BA297" s="707"/>
      <c r="BB297" s="707"/>
      <c r="BC297" s="261"/>
      <c r="BD297" s="262"/>
      <c r="BE297" s="262"/>
      <c r="BF297" s="262"/>
      <c r="BG297" s="262"/>
      <c r="BH297" s="262"/>
      <c r="BI297" s="262"/>
      <c r="BJ297" s="262"/>
      <c r="BK297" s="262"/>
      <c r="BL297" s="262"/>
      <c r="BM297" s="262"/>
      <c r="BN297" s="263"/>
      <c r="BO297" s="263"/>
      <c r="BP297" s="263"/>
      <c r="BQ297" s="264"/>
      <c r="BR297" s="265"/>
      <c r="BS297" s="22"/>
    </row>
    <row r="298" spans="1:71" ht="15.6" hidden="1" customHeight="1">
      <c r="A298" s="22"/>
      <c r="B298" s="22"/>
      <c r="C298" s="260"/>
      <c r="D298" s="503" t="s">
        <v>20</v>
      </c>
      <c r="E298" s="504"/>
      <c r="F298" s="504"/>
      <c r="G298" s="504"/>
      <c r="H298" s="504"/>
      <c r="I298" s="504"/>
      <c r="J298" s="504"/>
      <c r="K298" s="504"/>
      <c r="L298" s="504"/>
      <c r="M298" s="504"/>
      <c r="N298" s="504"/>
      <c r="O298" s="504"/>
      <c r="P298" s="504"/>
      <c r="Q298" s="505"/>
      <c r="R298" s="606" t="s">
        <v>45</v>
      </c>
      <c r="S298" s="607"/>
      <c r="T298" s="607"/>
      <c r="U298" s="607"/>
      <c r="V298" s="607"/>
      <c r="W298" s="607"/>
      <c r="X298" s="607"/>
      <c r="Y298" s="607"/>
      <c r="Z298" s="607"/>
      <c r="AA298" s="607"/>
      <c r="AB298" s="607"/>
      <c r="AC298" s="607"/>
      <c r="AD298" s="607"/>
      <c r="AE298" s="607"/>
      <c r="AF298" s="607"/>
      <c r="AG298" s="607"/>
      <c r="AH298" s="607"/>
      <c r="AI298" s="607"/>
      <c r="AJ298" s="607"/>
      <c r="AK298" s="607"/>
      <c r="AL298" s="607"/>
      <c r="AM298" s="607"/>
      <c r="AN298" s="607"/>
      <c r="AO298" s="607"/>
      <c r="AP298" s="607"/>
      <c r="AQ298" s="607"/>
      <c r="AR298" s="607"/>
      <c r="AS298" s="607"/>
      <c r="AT298" s="607"/>
      <c r="AU298" s="607"/>
      <c r="AV298" s="607"/>
      <c r="AW298" s="607"/>
      <c r="AX298" s="607"/>
      <c r="AY298" s="607"/>
      <c r="AZ298" s="607"/>
      <c r="BA298" s="607"/>
      <c r="BB298" s="608"/>
      <c r="BC298" s="261"/>
      <c r="BD298" s="262"/>
      <c r="BE298" s="262"/>
      <c r="BF298" s="262"/>
      <c r="BG298" s="262"/>
      <c r="BH298" s="262"/>
      <c r="BI298" s="262"/>
      <c r="BJ298" s="262"/>
      <c r="BK298" s="262"/>
      <c r="BL298" s="262"/>
      <c r="BM298" s="262"/>
      <c r="BN298" s="263"/>
      <c r="BO298" s="263"/>
      <c r="BP298" s="263"/>
      <c r="BQ298" s="264"/>
      <c r="BR298" s="265"/>
      <c r="BS298" s="22"/>
    </row>
    <row r="299" spans="1:71" ht="15.6" hidden="1" customHeight="1">
      <c r="A299" s="22"/>
      <c r="B299" s="22"/>
      <c r="C299" s="260"/>
      <c r="D299" s="506"/>
      <c r="E299" s="507"/>
      <c r="F299" s="507"/>
      <c r="G299" s="507"/>
      <c r="H299" s="507"/>
      <c r="I299" s="507"/>
      <c r="J299" s="507"/>
      <c r="K299" s="507"/>
      <c r="L299" s="507"/>
      <c r="M299" s="507"/>
      <c r="N299" s="507"/>
      <c r="O299" s="507"/>
      <c r="P299" s="507"/>
      <c r="Q299" s="508"/>
      <c r="R299" s="612"/>
      <c r="S299" s="613"/>
      <c r="T299" s="613"/>
      <c r="U299" s="613"/>
      <c r="V299" s="613"/>
      <c r="W299" s="613"/>
      <c r="X299" s="613"/>
      <c r="Y299" s="613"/>
      <c r="Z299" s="613"/>
      <c r="AA299" s="613"/>
      <c r="AB299" s="613"/>
      <c r="AC299" s="613"/>
      <c r="AD299" s="613"/>
      <c r="AE299" s="613"/>
      <c r="AF299" s="613"/>
      <c r="AG299" s="613"/>
      <c r="AH299" s="613"/>
      <c r="AI299" s="613"/>
      <c r="AJ299" s="613"/>
      <c r="AK299" s="613"/>
      <c r="AL299" s="613"/>
      <c r="AM299" s="613"/>
      <c r="AN299" s="613"/>
      <c r="AO299" s="613"/>
      <c r="AP299" s="613"/>
      <c r="AQ299" s="613"/>
      <c r="AR299" s="613"/>
      <c r="AS299" s="613"/>
      <c r="AT299" s="613"/>
      <c r="AU299" s="613"/>
      <c r="AV299" s="613"/>
      <c r="AW299" s="613"/>
      <c r="AX299" s="613"/>
      <c r="AY299" s="613"/>
      <c r="AZ299" s="613"/>
      <c r="BA299" s="613"/>
      <c r="BB299" s="614"/>
      <c r="BC299" s="261"/>
      <c r="BD299" s="262"/>
      <c r="BE299" s="262"/>
      <c r="BF299" s="262"/>
      <c r="BG299" s="262"/>
      <c r="BH299" s="262"/>
      <c r="BI299" s="262"/>
      <c r="BJ299" s="262"/>
      <c r="BK299" s="262"/>
      <c r="BL299" s="262"/>
      <c r="BM299" s="262"/>
      <c r="BN299" s="263"/>
      <c r="BO299" s="263"/>
      <c r="BP299" s="263"/>
      <c r="BQ299" s="264"/>
      <c r="BR299" s="265"/>
      <c r="BS299" s="22"/>
    </row>
    <row r="300" spans="1:71" ht="15.6" hidden="1" customHeight="1">
      <c r="A300" s="22"/>
      <c r="B300" s="22"/>
      <c r="C300" s="260"/>
      <c r="D300" s="266"/>
      <c r="E300" s="266"/>
      <c r="F300" s="266"/>
      <c r="G300" s="266"/>
      <c r="H300" s="266"/>
      <c r="I300" s="266"/>
      <c r="J300" s="266"/>
      <c r="K300" s="266"/>
      <c r="L300" s="266"/>
      <c r="M300" s="266"/>
      <c r="N300" s="266"/>
      <c r="O300" s="266"/>
      <c r="P300" s="266"/>
      <c r="Q300" s="266"/>
      <c r="R300" s="266"/>
      <c r="S300" s="266"/>
      <c r="T300" s="266"/>
      <c r="U300" s="266"/>
      <c r="V300" s="266"/>
      <c r="W300" s="266"/>
      <c r="X300" s="247"/>
      <c r="Y300" s="247"/>
      <c r="Z300" s="247"/>
      <c r="AA300" s="262"/>
      <c r="AB300" s="267"/>
      <c r="AC300" s="267"/>
      <c r="AD300" s="267"/>
      <c r="AE300" s="267"/>
      <c r="AF300" s="267"/>
      <c r="AG300" s="267"/>
      <c r="AH300" s="267"/>
      <c r="AI300" s="267"/>
      <c r="AJ300" s="267"/>
      <c r="AK300" s="267"/>
      <c r="AL300" s="267"/>
      <c r="AM300" s="267"/>
      <c r="AN300" s="264"/>
      <c r="AO300" s="267"/>
      <c r="AP300" s="268"/>
      <c r="AQ300" s="268"/>
      <c r="AR300" s="269"/>
      <c r="AS300" s="269"/>
      <c r="AT300" s="269"/>
      <c r="AU300" s="269"/>
      <c r="AV300" s="269"/>
      <c r="AW300" s="269"/>
      <c r="AX300" s="269"/>
      <c r="AY300" s="269"/>
      <c r="AZ300" s="269"/>
      <c r="BA300" s="269"/>
      <c r="BB300" s="269"/>
      <c r="BC300" s="261"/>
      <c r="BD300" s="262"/>
      <c r="BE300" s="262"/>
      <c r="BF300" s="262"/>
      <c r="BG300" s="262"/>
      <c r="BH300" s="262"/>
      <c r="BI300" s="262"/>
      <c r="BJ300" s="262"/>
      <c r="BK300" s="262"/>
      <c r="BL300" s="262"/>
      <c r="BM300" s="262"/>
      <c r="BN300" s="263"/>
      <c r="BO300" s="263"/>
      <c r="BP300" s="263"/>
      <c r="BQ300" s="264"/>
      <c r="BR300" s="265"/>
      <c r="BS300" s="22"/>
    </row>
    <row r="301" spans="1:71" ht="19.350000000000001" hidden="1" customHeight="1">
      <c r="A301" s="22"/>
      <c r="B301" s="22"/>
      <c r="C301" s="260"/>
      <c r="D301" s="266"/>
      <c r="E301" s="266"/>
      <c r="F301" s="266"/>
      <c r="G301" s="266"/>
      <c r="H301" s="266"/>
      <c r="I301" s="266"/>
      <c r="J301" s="266"/>
      <c r="K301" s="266"/>
      <c r="L301" s="266"/>
      <c r="M301" s="266"/>
      <c r="N301" s="266"/>
      <c r="O301" s="266"/>
      <c r="P301" s="266"/>
      <c r="Q301" s="266"/>
      <c r="R301" s="266"/>
      <c r="S301" s="266"/>
      <c r="T301" s="266"/>
      <c r="U301" s="270" t="s">
        <v>41</v>
      </c>
      <c r="V301" s="266"/>
      <c r="W301" s="266"/>
      <c r="X301" s="266"/>
      <c r="Y301" s="266"/>
      <c r="Z301" s="266"/>
      <c r="AA301" s="263"/>
      <c r="AB301" s="271"/>
      <c r="AC301" s="271"/>
      <c r="AD301" s="271"/>
      <c r="AE301" s="271"/>
      <c r="AF301" s="271"/>
      <c r="AG301" s="271"/>
      <c r="AH301" s="271"/>
      <c r="AI301" s="271"/>
      <c r="AJ301" s="271"/>
      <c r="AK301" s="271"/>
      <c r="AL301" s="271"/>
      <c r="AM301" s="271"/>
      <c r="AN301" s="292" t="s">
        <v>6323</v>
      </c>
      <c r="AO301" s="263"/>
      <c r="AP301" s="263"/>
      <c r="AQ301" s="263"/>
      <c r="AR301" s="263"/>
      <c r="AS301" s="263"/>
      <c r="AT301" s="263"/>
      <c r="AU301" s="263"/>
      <c r="AV301" s="263"/>
      <c r="AW301" s="263"/>
      <c r="AX301" s="272"/>
      <c r="AY301" s="270"/>
      <c r="AZ301" s="270"/>
      <c r="BA301" s="293"/>
      <c r="BB301" s="293"/>
      <c r="BC301" s="261"/>
      <c r="BD301" s="262"/>
      <c r="BE301" s="262"/>
      <c r="BF301" s="276" t="s">
        <v>22</v>
      </c>
      <c r="BG301" s="287"/>
      <c r="BH301" s="287"/>
      <c r="BI301" s="287"/>
      <c r="BJ301" s="287"/>
      <c r="BK301" s="287"/>
      <c r="BL301" s="287"/>
      <c r="BM301" s="263"/>
      <c r="BN301" s="263"/>
      <c r="BO301" s="263"/>
      <c r="BP301" s="263"/>
      <c r="BQ301" s="272"/>
      <c r="BR301" s="265"/>
      <c r="BS301" s="22"/>
    </row>
    <row r="302" spans="1:71" ht="15.6" hidden="1" customHeight="1">
      <c r="A302" s="22"/>
      <c r="B302" s="22"/>
      <c r="C302" s="260"/>
      <c r="D302" s="606" t="s">
        <v>23</v>
      </c>
      <c r="E302" s="607"/>
      <c r="F302" s="607"/>
      <c r="G302" s="607"/>
      <c r="H302" s="607"/>
      <c r="I302" s="607"/>
      <c r="J302" s="607"/>
      <c r="K302" s="607"/>
      <c r="L302" s="607"/>
      <c r="M302" s="608"/>
      <c r="N302" s="521" t="str">
        <f>IF([1]回答表!X54="●","●","")</f>
        <v/>
      </c>
      <c r="O302" s="522"/>
      <c r="P302" s="522"/>
      <c r="Q302" s="523"/>
      <c r="R302" s="266"/>
      <c r="S302" s="266"/>
      <c r="T302" s="266"/>
      <c r="U302" s="530" t="str">
        <f>IF([1]回答表!X54="●",[1]回答表!B507,IF([1]回答表!AA54="●",[1]回答表!B537,""))</f>
        <v/>
      </c>
      <c r="V302" s="531"/>
      <c r="W302" s="531"/>
      <c r="X302" s="531"/>
      <c r="Y302" s="531"/>
      <c r="Z302" s="531"/>
      <c r="AA302" s="531"/>
      <c r="AB302" s="531"/>
      <c r="AC302" s="531"/>
      <c r="AD302" s="531"/>
      <c r="AE302" s="531"/>
      <c r="AF302" s="531"/>
      <c r="AG302" s="531"/>
      <c r="AH302" s="531"/>
      <c r="AI302" s="531"/>
      <c r="AJ302" s="532"/>
      <c r="AK302" s="277"/>
      <c r="AL302" s="277"/>
      <c r="AM302" s="277"/>
      <c r="AN302" s="530" t="str">
        <f>IF([1]回答表!X54="●",[1]回答表!B513,"")</f>
        <v/>
      </c>
      <c r="AO302" s="690"/>
      <c r="AP302" s="690"/>
      <c r="AQ302" s="690"/>
      <c r="AR302" s="690"/>
      <c r="AS302" s="690"/>
      <c r="AT302" s="690"/>
      <c r="AU302" s="690"/>
      <c r="AV302" s="690"/>
      <c r="AW302" s="690"/>
      <c r="AX302" s="690"/>
      <c r="AY302" s="690"/>
      <c r="AZ302" s="690"/>
      <c r="BA302" s="690"/>
      <c r="BB302" s="691"/>
      <c r="BC302" s="267"/>
      <c r="BD302" s="262"/>
      <c r="BE302" s="262"/>
      <c r="BF302" s="516" t="str">
        <f>IF([1]回答表!X54="●",[1]回答表!B519,IF([1]回答表!AA54="●",[1]回答表!B543,""))</f>
        <v/>
      </c>
      <c r="BG302" s="517"/>
      <c r="BH302" s="517"/>
      <c r="BI302" s="517"/>
      <c r="BJ302" s="516"/>
      <c r="BK302" s="517"/>
      <c r="BL302" s="517"/>
      <c r="BM302" s="517"/>
      <c r="BN302" s="516"/>
      <c r="BO302" s="517"/>
      <c r="BP302" s="517"/>
      <c r="BQ302" s="518"/>
      <c r="BR302" s="265"/>
      <c r="BS302" s="22"/>
    </row>
    <row r="303" spans="1:71" ht="15.6" hidden="1" customHeight="1">
      <c r="A303" s="22"/>
      <c r="B303" s="22"/>
      <c r="C303" s="260"/>
      <c r="D303" s="609"/>
      <c r="E303" s="610"/>
      <c r="F303" s="610"/>
      <c r="G303" s="610"/>
      <c r="H303" s="610"/>
      <c r="I303" s="610"/>
      <c r="J303" s="610"/>
      <c r="K303" s="610"/>
      <c r="L303" s="610"/>
      <c r="M303" s="611"/>
      <c r="N303" s="524"/>
      <c r="O303" s="525"/>
      <c r="P303" s="525"/>
      <c r="Q303" s="526"/>
      <c r="R303" s="266"/>
      <c r="S303" s="266"/>
      <c r="T303" s="266"/>
      <c r="U303" s="533"/>
      <c r="V303" s="534"/>
      <c r="W303" s="534"/>
      <c r="X303" s="534"/>
      <c r="Y303" s="534"/>
      <c r="Z303" s="534"/>
      <c r="AA303" s="534"/>
      <c r="AB303" s="534"/>
      <c r="AC303" s="534"/>
      <c r="AD303" s="534"/>
      <c r="AE303" s="534"/>
      <c r="AF303" s="534"/>
      <c r="AG303" s="534"/>
      <c r="AH303" s="534"/>
      <c r="AI303" s="534"/>
      <c r="AJ303" s="535"/>
      <c r="AK303" s="277"/>
      <c r="AL303" s="277"/>
      <c r="AM303" s="277"/>
      <c r="AN303" s="692"/>
      <c r="AO303" s="693"/>
      <c r="AP303" s="693"/>
      <c r="AQ303" s="693"/>
      <c r="AR303" s="693"/>
      <c r="AS303" s="693"/>
      <c r="AT303" s="693"/>
      <c r="AU303" s="693"/>
      <c r="AV303" s="693"/>
      <c r="AW303" s="693"/>
      <c r="AX303" s="693"/>
      <c r="AY303" s="693"/>
      <c r="AZ303" s="693"/>
      <c r="BA303" s="693"/>
      <c r="BB303" s="694"/>
      <c r="BC303" s="267"/>
      <c r="BD303" s="262"/>
      <c r="BE303" s="262"/>
      <c r="BF303" s="509"/>
      <c r="BG303" s="510"/>
      <c r="BH303" s="510"/>
      <c r="BI303" s="510"/>
      <c r="BJ303" s="509"/>
      <c r="BK303" s="510"/>
      <c r="BL303" s="510"/>
      <c r="BM303" s="510"/>
      <c r="BN303" s="509"/>
      <c r="BO303" s="510"/>
      <c r="BP303" s="510"/>
      <c r="BQ303" s="511"/>
      <c r="BR303" s="265"/>
      <c r="BS303" s="22"/>
    </row>
    <row r="304" spans="1:71" ht="15.6" hidden="1" customHeight="1">
      <c r="A304" s="22"/>
      <c r="B304" s="22"/>
      <c r="C304" s="260"/>
      <c r="D304" s="609"/>
      <c r="E304" s="610"/>
      <c r="F304" s="610"/>
      <c r="G304" s="610"/>
      <c r="H304" s="610"/>
      <c r="I304" s="610"/>
      <c r="J304" s="610"/>
      <c r="K304" s="610"/>
      <c r="L304" s="610"/>
      <c r="M304" s="611"/>
      <c r="N304" s="524"/>
      <c r="O304" s="525"/>
      <c r="P304" s="525"/>
      <c r="Q304" s="526"/>
      <c r="R304" s="266"/>
      <c r="S304" s="266"/>
      <c r="T304" s="266"/>
      <c r="U304" s="533"/>
      <c r="V304" s="534"/>
      <c r="W304" s="534"/>
      <c r="X304" s="534"/>
      <c r="Y304" s="534"/>
      <c r="Z304" s="534"/>
      <c r="AA304" s="534"/>
      <c r="AB304" s="534"/>
      <c r="AC304" s="534"/>
      <c r="AD304" s="534"/>
      <c r="AE304" s="534"/>
      <c r="AF304" s="534"/>
      <c r="AG304" s="534"/>
      <c r="AH304" s="534"/>
      <c r="AI304" s="534"/>
      <c r="AJ304" s="535"/>
      <c r="AK304" s="277"/>
      <c r="AL304" s="277"/>
      <c r="AM304" s="277"/>
      <c r="AN304" s="692"/>
      <c r="AO304" s="693"/>
      <c r="AP304" s="693"/>
      <c r="AQ304" s="693"/>
      <c r="AR304" s="693"/>
      <c r="AS304" s="693"/>
      <c r="AT304" s="693"/>
      <c r="AU304" s="693"/>
      <c r="AV304" s="693"/>
      <c r="AW304" s="693"/>
      <c r="AX304" s="693"/>
      <c r="AY304" s="693"/>
      <c r="AZ304" s="693"/>
      <c r="BA304" s="693"/>
      <c r="BB304" s="694"/>
      <c r="BC304" s="267"/>
      <c r="BD304" s="262"/>
      <c r="BE304" s="262"/>
      <c r="BF304" s="509"/>
      <c r="BG304" s="510"/>
      <c r="BH304" s="510"/>
      <c r="BI304" s="510"/>
      <c r="BJ304" s="509"/>
      <c r="BK304" s="510"/>
      <c r="BL304" s="510"/>
      <c r="BM304" s="510"/>
      <c r="BN304" s="509"/>
      <c r="BO304" s="510"/>
      <c r="BP304" s="510"/>
      <c r="BQ304" s="511"/>
      <c r="BR304" s="265"/>
      <c r="BS304" s="22"/>
    </row>
    <row r="305" spans="1:71" ht="15.6" hidden="1" customHeight="1">
      <c r="A305" s="22"/>
      <c r="B305" s="22"/>
      <c r="C305" s="260"/>
      <c r="D305" s="612"/>
      <c r="E305" s="613"/>
      <c r="F305" s="613"/>
      <c r="G305" s="613"/>
      <c r="H305" s="613"/>
      <c r="I305" s="613"/>
      <c r="J305" s="613"/>
      <c r="K305" s="613"/>
      <c r="L305" s="613"/>
      <c r="M305" s="614"/>
      <c r="N305" s="527"/>
      <c r="O305" s="528"/>
      <c r="P305" s="528"/>
      <c r="Q305" s="529"/>
      <c r="R305" s="266"/>
      <c r="S305" s="266"/>
      <c r="T305" s="266"/>
      <c r="U305" s="533"/>
      <c r="V305" s="534"/>
      <c r="W305" s="534"/>
      <c r="X305" s="534"/>
      <c r="Y305" s="534"/>
      <c r="Z305" s="534"/>
      <c r="AA305" s="534"/>
      <c r="AB305" s="534"/>
      <c r="AC305" s="534"/>
      <c r="AD305" s="534"/>
      <c r="AE305" s="534"/>
      <c r="AF305" s="534"/>
      <c r="AG305" s="534"/>
      <c r="AH305" s="534"/>
      <c r="AI305" s="534"/>
      <c r="AJ305" s="535"/>
      <c r="AK305" s="277"/>
      <c r="AL305" s="277"/>
      <c r="AM305" s="277"/>
      <c r="AN305" s="692"/>
      <c r="AO305" s="693"/>
      <c r="AP305" s="693"/>
      <c r="AQ305" s="693"/>
      <c r="AR305" s="693"/>
      <c r="AS305" s="693"/>
      <c r="AT305" s="693"/>
      <c r="AU305" s="693"/>
      <c r="AV305" s="693"/>
      <c r="AW305" s="693"/>
      <c r="AX305" s="693"/>
      <c r="AY305" s="693"/>
      <c r="AZ305" s="693"/>
      <c r="BA305" s="693"/>
      <c r="BB305" s="694"/>
      <c r="BC305" s="267"/>
      <c r="BD305" s="262"/>
      <c r="BE305" s="262"/>
      <c r="BF305" s="509" t="str">
        <f>IF([1]回答表!X54="●",[1]回答表!E519,IF([1]回答表!AA54="●",[1]回答表!E543,""))</f>
        <v/>
      </c>
      <c r="BG305" s="510"/>
      <c r="BH305" s="510"/>
      <c r="BI305" s="510"/>
      <c r="BJ305" s="509" t="str">
        <f>IF([1]回答表!X54="●",[1]回答表!E520,IF([1]回答表!AA54="●",[1]回答表!E544,""))</f>
        <v/>
      </c>
      <c r="BK305" s="510"/>
      <c r="BL305" s="510"/>
      <c r="BM305" s="511"/>
      <c r="BN305" s="509" t="str">
        <f>IF([1]回答表!X54="●",[1]回答表!E521,IF([1]回答表!AA54="●",[1]回答表!E545,""))</f>
        <v/>
      </c>
      <c r="BO305" s="510"/>
      <c r="BP305" s="510"/>
      <c r="BQ305" s="511"/>
      <c r="BR305" s="265"/>
      <c r="BS305" s="22"/>
    </row>
    <row r="306" spans="1:71" ht="15.6" hidden="1" customHeight="1">
      <c r="A306" s="22"/>
      <c r="B306" s="22"/>
      <c r="C306" s="260"/>
      <c r="D306" s="278"/>
      <c r="E306" s="278"/>
      <c r="F306" s="278"/>
      <c r="G306" s="278"/>
      <c r="H306" s="278"/>
      <c r="I306" s="278"/>
      <c r="J306" s="278"/>
      <c r="K306" s="278"/>
      <c r="L306" s="278"/>
      <c r="M306" s="278"/>
      <c r="N306" s="280"/>
      <c r="O306" s="280"/>
      <c r="P306" s="280"/>
      <c r="Q306" s="280"/>
      <c r="R306" s="280"/>
      <c r="S306" s="280"/>
      <c r="T306" s="280"/>
      <c r="U306" s="533"/>
      <c r="V306" s="534"/>
      <c r="W306" s="534"/>
      <c r="X306" s="534"/>
      <c r="Y306" s="534"/>
      <c r="Z306" s="534"/>
      <c r="AA306" s="534"/>
      <c r="AB306" s="534"/>
      <c r="AC306" s="534"/>
      <c r="AD306" s="534"/>
      <c r="AE306" s="534"/>
      <c r="AF306" s="534"/>
      <c r="AG306" s="534"/>
      <c r="AH306" s="534"/>
      <c r="AI306" s="534"/>
      <c r="AJ306" s="535"/>
      <c r="AK306" s="277"/>
      <c r="AL306" s="277"/>
      <c r="AM306" s="277"/>
      <c r="AN306" s="692"/>
      <c r="AO306" s="693"/>
      <c r="AP306" s="693"/>
      <c r="AQ306" s="693"/>
      <c r="AR306" s="693"/>
      <c r="AS306" s="693"/>
      <c r="AT306" s="693"/>
      <c r="AU306" s="693"/>
      <c r="AV306" s="693"/>
      <c r="AW306" s="693"/>
      <c r="AX306" s="693"/>
      <c r="AY306" s="693"/>
      <c r="AZ306" s="693"/>
      <c r="BA306" s="693"/>
      <c r="BB306" s="694"/>
      <c r="BC306" s="267"/>
      <c r="BD306" s="267"/>
      <c r="BE306" s="267"/>
      <c r="BF306" s="509"/>
      <c r="BG306" s="510"/>
      <c r="BH306" s="510"/>
      <c r="BI306" s="510"/>
      <c r="BJ306" s="509"/>
      <c r="BK306" s="510"/>
      <c r="BL306" s="510"/>
      <c r="BM306" s="511"/>
      <c r="BN306" s="509"/>
      <c r="BO306" s="510"/>
      <c r="BP306" s="510"/>
      <c r="BQ306" s="511"/>
      <c r="BR306" s="265"/>
      <c r="BS306" s="22"/>
    </row>
    <row r="307" spans="1:71" ht="15.6" hidden="1" customHeight="1">
      <c r="A307" s="22"/>
      <c r="B307" s="22"/>
      <c r="C307" s="260"/>
      <c r="D307" s="278"/>
      <c r="E307" s="278"/>
      <c r="F307" s="278"/>
      <c r="G307" s="278"/>
      <c r="H307" s="278"/>
      <c r="I307" s="278"/>
      <c r="J307" s="278"/>
      <c r="K307" s="278"/>
      <c r="L307" s="278"/>
      <c r="M307" s="278"/>
      <c r="N307" s="280"/>
      <c r="O307" s="280"/>
      <c r="P307" s="280"/>
      <c r="Q307" s="280"/>
      <c r="R307" s="280"/>
      <c r="S307" s="280"/>
      <c r="T307" s="280"/>
      <c r="U307" s="533"/>
      <c r="V307" s="534"/>
      <c r="W307" s="534"/>
      <c r="X307" s="534"/>
      <c r="Y307" s="534"/>
      <c r="Z307" s="534"/>
      <c r="AA307" s="534"/>
      <c r="AB307" s="534"/>
      <c r="AC307" s="534"/>
      <c r="AD307" s="534"/>
      <c r="AE307" s="534"/>
      <c r="AF307" s="534"/>
      <c r="AG307" s="534"/>
      <c r="AH307" s="534"/>
      <c r="AI307" s="534"/>
      <c r="AJ307" s="535"/>
      <c r="AK307" s="277"/>
      <c r="AL307" s="277"/>
      <c r="AM307" s="277"/>
      <c r="AN307" s="692"/>
      <c r="AO307" s="693"/>
      <c r="AP307" s="693"/>
      <c r="AQ307" s="693"/>
      <c r="AR307" s="693"/>
      <c r="AS307" s="693"/>
      <c r="AT307" s="693"/>
      <c r="AU307" s="693"/>
      <c r="AV307" s="693"/>
      <c r="AW307" s="693"/>
      <c r="AX307" s="693"/>
      <c r="AY307" s="693"/>
      <c r="AZ307" s="693"/>
      <c r="BA307" s="693"/>
      <c r="BB307" s="694"/>
      <c r="BC307" s="267"/>
      <c r="BD307" s="262"/>
      <c r="BE307" s="262"/>
      <c r="BF307" s="509"/>
      <c r="BG307" s="510"/>
      <c r="BH307" s="510"/>
      <c r="BI307" s="510"/>
      <c r="BJ307" s="509"/>
      <c r="BK307" s="510"/>
      <c r="BL307" s="510"/>
      <c r="BM307" s="511"/>
      <c r="BN307" s="509"/>
      <c r="BO307" s="510"/>
      <c r="BP307" s="510"/>
      <c r="BQ307" s="511"/>
      <c r="BR307" s="265"/>
      <c r="BS307" s="22"/>
    </row>
    <row r="308" spans="1:71" ht="15.6" hidden="1" customHeight="1">
      <c r="A308" s="22"/>
      <c r="B308" s="22"/>
      <c r="C308" s="260"/>
      <c r="D308" s="615" t="s">
        <v>9</v>
      </c>
      <c r="E308" s="616"/>
      <c r="F308" s="616"/>
      <c r="G308" s="616"/>
      <c r="H308" s="616"/>
      <c r="I308" s="616"/>
      <c r="J308" s="616"/>
      <c r="K308" s="616"/>
      <c r="L308" s="616"/>
      <c r="M308" s="617"/>
      <c r="N308" s="521" t="str">
        <f>IF([1]回答表!AA54="●","●","")</f>
        <v/>
      </c>
      <c r="O308" s="522"/>
      <c r="P308" s="522"/>
      <c r="Q308" s="523"/>
      <c r="R308" s="266"/>
      <c r="S308" s="266"/>
      <c r="T308" s="266"/>
      <c r="U308" s="533"/>
      <c r="V308" s="534"/>
      <c r="W308" s="534"/>
      <c r="X308" s="534"/>
      <c r="Y308" s="534"/>
      <c r="Z308" s="534"/>
      <c r="AA308" s="534"/>
      <c r="AB308" s="534"/>
      <c r="AC308" s="534"/>
      <c r="AD308" s="534"/>
      <c r="AE308" s="534"/>
      <c r="AF308" s="534"/>
      <c r="AG308" s="534"/>
      <c r="AH308" s="534"/>
      <c r="AI308" s="534"/>
      <c r="AJ308" s="535"/>
      <c r="AK308" s="277"/>
      <c r="AL308" s="277"/>
      <c r="AM308" s="277"/>
      <c r="AN308" s="692"/>
      <c r="AO308" s="693"/>
      <c r="AP308" s="693"/>
      <c r="AQ308" s="693"/>
      <c r="AR308" s="693"/>
      <c r="AS308" s="693"/>
      <c r="AT308" s="693"/>
      <c r="AU308" s="693"/>
      <c r="AV308" s="693"/>
      <c r="AW308" s="693"/>
      <c r="AX308" s="693"/>
      <c r="AY308" s="693"/>
      <c r="AZ308" s="693"/>
      <c r="BA308" s="693"/>
      <c r="BB308" s="694"/>
      <c r="BC308" s="267"/>
      <c r="BD308" s="281"/>
      <c r="BE308" s="281"/>
      <c r="BF308" s="509"/>
      <c r="BG308" s="510"/>
      <c r="BH308" s="510"/>
      <c r="BI308" s="510"/>
      <c r="BJ308" s="509"/>
      <c r="BK308" s="510"/>
      <c r="BL308" s="510"/>
      <c r="BM308" s="511"/>
      <c r="BN308" s="509"/>
      <c r="BO308" s="510"/>
      <c r="BP308" s="510"/>
      <c r="BQ308" s="511"/>
      <c r="BR308" s="265"/>
      <c r="BS308" s="22"/>
    </row>
    <row r="309" spans="1:71" ht="15.6" hidden="1" customHeight="1">
      <c r="A309" s="22"/>
      <c r="B309" s="22"/>
      <c r="C309" s="260"/>
      <c r="D309" s="618"/>
      <c r="E309" s="619"/>
      <c r="F309" s="619"/>
      <c r="G309" s="619"/>
      <c r="H309" s="619"/>
      <c r="I309" s="619"/>
      <c r="J309" s="619"/>
      <c r="K309" s="619"/>
      <c r="L309" s="619"/>
      <c r="M309" s="620"/>
      <c r="N309" s="524"/>
      <c r="O309" s="525"/>
      <c r="P309" s="525"/>
      <c r="Q309" s="526"/>
      <c r="R309" s="266"/>
      <c r="S309" s="266"/>
      <c r="T309" s="266"/>
      <c r="U309" s="533"/>
      <c r="V309" s="534"/>
      <c r="W309" s="534"/>
      <c r="X309" s="534"/>
      <c r="Y309" s="534"/>
      <c r="Z309" s="534"/>
      <c r="AA309" s="534"/>
      <c r="AB309" s="534"/>
      <c r="AC309" s="534"/>
      <c r="AD309" s="534"/>
      <c r="AE309" s="534"/>
      <c r="AF309" s="534"/>
      <c r="AG309" s="534"/>
      <c r="AH309" s="534"/>
      <c r="AI309" s="534"/>
      <c r="AJ309" s="535"/>
      <c r="AK309" s="277"/>
      <c r="AL309" s="277"/>
      <c r="AM309" s="277"/>
      <c r="AN309" s="692"/>
      <c r="AO309" s="693"/>
      <c r="AP309" s="693"/>
      <c r="AQ309" s="693"/>
      <c r="AR309" s="693"/>
      <c r="AS309" s="693"/>
      <c r="AT309" s="693"/>
      <c r="AU309" s="693"/>
      <c r="AV309" s="693"/>
      <c r="AW309" s="693"/>
      <c r="AX309" s="693"/>
      <c r="AY309" s="693"/>
      <c r="AZ309" s="693"/>
      <c r="BA309" s="693"/>
      <c r="BB309" s="694"/>
      <c r="BC309" s="267"/>
      <c r="BD309" s="281"/>
      <c r="BE309" s="281"/>
      <c r="BF309" s="509" t="s">
        <v>1</v>
      </c>
      <c r="BG309" s="510"/>
      <c r="BH309" s="510"/>
      <c r="BI309" s="510"/>
      <c r="BJ309" s="509" t="s">
        <v>2</v>
      </c>
      <c r="BK309" s="510"/>
      <c r="BL309" s="510"/>
      <c r="BM309" s="510"/>
      <c r="BN309" s="509" t="s">
        <v>3</v>
      </c>
      <c r="BO309" s="510"/>
      <c r="BP309" s="510"/>
      <c r="BQ309" s="511"/>
      <c r="BR309" s="265"/>
      <c r="BS309" s="22"/>
    </row>
    <row r="310" spans="1:71" ht="15.6" hidden="1" customHeight="1">
      <c r="A310" s="22"/>
      <c r="B310" s="22"/>
      <c r="C310" s="260"/>
      <c r="D310" s="618"/>
      <c r="E310" s="619"/>
      <c r="F310" s="619"/>
      <c r="G310" s="619"/>
      <c r="H310" s="619"/>
      <c r="I310" s="619"/>
      <c r="J310" s="619"/>
      <c r="K310" s="619"/>
      <c r="L310" s="619"/>
      <c r="M310" s="620"/>
      <c r="N310" s="524"/>
      <c r="O310" s="525"/>
      <c r="P310" s="525"/>
      <c r="Q310" s="526"/>
      <c r="R310" s="266"/>
      <c r="S310" s="266"/>
      <c r="T310" s="266"/>
      <c r="U310" s="533"/>
      <c r="V310" s="534"/>
      <c r="W310" s="534"/>
      <c r="X310" s="534"/>
      <c r="Y310" s="534"/>
      <c r="Z310" s="534"/>
      <c r="AA310" s="534"/>
      <c r="AB310" s="534"/>
      <c r="AC310" s="534"/>
      <c r="AD310" s="534"/>
      <c r="AE310" s="534"/>
      <c r="AF310" s="534"/>
      <c r="AG310" s="534"/>
      <c r="AH310" s="534"/>
      <c r="AI310" s="534"/>
      <c r="AJ310" s="535"/>
      <c r="AK310" s="277"/>
      <c r="AL310" s="277"/>
      <c r="AM310" s="277"/>
      <c r="AN310" s="692"/>
      <c r="AO310" s="693"/>
      <c r="AP310" s="693"/>
      <c r="AQ310" s="693"/>
      <c r="AR310" s="693"/>
      <c r="AS310" s="693"/>
      <c r="AT310" s="693"/>
      <c r="AU310" s="693"/>
      <c r="AV310" s="693"/>
      <c r="AW310" s="693"/>
      <c r="AX310" s="693"/>
      <c r="AY310" s="693"/>
      <c r="AZ310" s="693"/>
      <c r="BA310" s="693"/>
      <c r="BB310" s="694"/>
      <c r="BC310" s="267"/>
      <c r="BD310" s="281"/>
      <c r="BE310" s="281"/>
      <c r="BF310" s="509"/>
      <c r="BG310" s="510"/>
      <c r="BH310" s="510"/>
      <c r="BI310" s="510"/>
      <c r="BJ310" s="509"/>
      <c r="BK310" s="510"/>
      <c r="BL310" s="510"/>
      <c r="BM310" s="510"/>
      <c r="BN310" s="509"/>
      <c r="BO310" s="510"/>
      <c r="BP310" s="510"/>
      <c r="BQ310" s="511"/>
      <c r="BR310" s="265"/>
      <c r="BS310" s="22"/>
    </row>
    <row r="311" spans="1:71" ht="15.6" hidden="1" customHeight="1">
      <c r="A311" s="22"/>
      <c r="B311" s="22"/>
      <c r="C311" s="260"/>
      <c r="D311" s="621"/>
      <c r="E311" s="622"/>
      <c r="F311" s="622"/>
      <c r="G311" s="622"/>
      <c r="H311" s="622"/>
      <c r="I311" s="622"/>
      <c r="J311" s="622"/>
      <c r="K311" s="622"/>
      <c r="L311" s="622"/>
      <c r="M311" s="623"/>
      <c r="N311" s="527"/>
      <c r="O311" s="528"/>
      <c r="P311" s="528"/>
      <c r="Q311" s="529"/>
      <c r="R311" s="266"/>
      <c r="S311" s="266"/>
      <c r="T311" s="266"/>
      <c r="U311" s="536"/>
      <c r="V311" s="537"/>
      <c r="W311" s="537"/>
      <c r="X311" s="537"/>
      <c r="Y311" s="537"/>
      <c r="Z311" s="537"/>
      <c r="AA311" s="537"/>
      <c r="AB311" s="537"/>
      <c r="AC311" s="537"/>
      <c r="AD311" s="537"/>
      <c r="AE311" s="537"/>
      <c r="AF311" s="537"/>
      <c r="AG311" s="537"/>
      <c r="AH311" s="537"/>
      <c r="AI311" s="537"/>
      <c r="AJ311" s="538"/>
      <c r="AK311" s="277"/>
      <c r="AL311" s="277"/>
      <c r="AM311" s="277"/>
      <c r="AN311" s="695"/>
      <c r="AO311" s="696"/>
      <c r="AP311" s="696"/>
      <c r="AQ311" s="696"/>
      <c r="AR311" s="696"/>
      <c r="AS311" s="696"/>
      <c r="AT311" s="696"/>
      <c r="AU311" s="696"/>
      <c r="AV311" s="696"/>
      <c r="AW311" s="696"/>
      <c r="AX311" s="696"/>
      <c r="AY311" s="696"/>
      <c r="AZ311" s="696"/>
      <c r="BA311" s="696"/>
      <c r="BB311" s="697"/>
      <c r="BC311" s="267"/>
      <c r="BD311" s="281"/>
      <c r="BE311" s="281"/>
      <c r="BF311" s="512"/>
      <c r="BG311" s="513"/>
      <c r="BH311" s="513"/>
      <c r="BI311" s="513"/>
      <c r="BJ311" s="512"/>
      <c r="BK311" s="513"/>
      <c r="BL311" s="513"/>
      <c r="BM311" s="513"/>
      <c r="BN311" s="512"/>
      <c r="BO311" s="513"/>
      <c r="BP311" s="513"/>
      <c r="BQ311" s="514"/>
      <c r="BR311" s="265"/>
      <c r="BS311" s="22"/>
    </row>
    <row r="312" spans="1:71" ht="15.6" hidden="1" customHeight="1">
      <c r="A312" s="22"/>
      <c r="B312" s="22"/>
      <c r="C312" s="260"/>
      <c r="D312" s="278"/>
      <c r="E312" s="278"/>
      <c r="F312" s="278"/>
      <c r="G312" s="278"/>
      <c r="H312" s="278"/>
      <c r="I312" s="278"/>
      <c r="J312" s="278"/>
      <c r="K312" s="278"/>
      <c r="L312" s="278"/>
      <c r="M312" s="278"/>
      <c r="N312" s="278"/>
      <c r="O312" s="278"/>
      <c r="P312" s="278"/>
      <c r="Q312" s="278"/>
      <c r="R312" s="266"/>
      <c r="S312" s="266"/>
      <c r="T312" s="266"/>
      <c r="U312" s="266"/>
      <c r="V312" s="266"/>
      <c r="W312" s="266"/>
      <c r="X312" s="266"/>
      <c r="Y312" s="266"/>
      <c r="Z312" s="266"/>
      <c r="AA312" s="266"/>
      <c r="AB312" s="266"/>
      <c r="AC312" s="266"/>
      <c r="AD312" s="266"/>
      <c r="AE312" s="266"/>
      <c r="AF312" s="266"/>
      <c r="AG312" s="266"/>
      <c r="AH312" s="266"/>
      <c r="AI312" s="266"/>
      <c r="AJ312" s="266"/>
      <c r="AK312" s="277"/>
      <c r="AL312" s="277"/>
      <c r="AM312" s="288"/>
      <c r="AN312" s="288"/>
      <c r="AO312" s="288"/>
      <c r="AP312" s="288"/>
      <c r="AQ312" s="288"/>
      <c r="AR312" s="288"/>
      <c r="AS312" s="288"/>
      <c r="AT312" s="288"/>
      <c r="AU312" s="288"/>
      <c r="AV312" s="288"/>
      <c r="AW312" s="288"/>
      <c r="AX312" s="288"/>
      <c r="AY312" s="288"/>
      <c r="AZ312" s="288"/>
      <c r="BA312" s="288"/>
      <c r="BB312" s="288"/>
      <c r="BC312" s="267"/>
      <c r="BD312" s="281"/>
      <c r="BE312" s="281"/>
      <c r="BF312" s="247"/>
      <c r="BG312" s="247"/>
      <c r="BH312" s="247"/>
      <c r="BI312" s="247"/>
      <c r="BJ312" s="247"/>
      <c r="BK312" s="247"/>
      <c r="BL312" s="247"/>
      <c r="BM312" s="247"/>
      <c r="BN312" s="247"/>
      <c r="BO312" s="247"/>
      <c r="BP312" s="247"/>
      <c r="BQ312" s="247"/>
      <c r="BR312" s="265"/>
      <c r="BS312" s="22"/>
    </row>
    <row r="313" spans="1:71" ht="15.6" hidden="1" customHeight="1">
      <c r="A313" s="22"/>
      <c r="B313" s="22"/>
      <c r="C313" s="260"/>
      <c r="D313" s="278"/>
      <c r="E313" s="278"/>
      <c r="F313" s="278"/>
      <c r="G313" s="278"/>
      <c r="H313" s="278"/>
      <c r="I313" s="278"/>
      <c r="J313" s="278"/>
      <c r="K313" s="278"/>
      <c r="L313" s="278"/>
      <c r="M313" s="278"/>
      <c r="N313" s="278"/>
      <c r="O313" s="278"/>
      <c r="P313" s="278"/>
      <c r="Q313" s="278"/>
      <c r="R313" s="266"/>
      <c r="S313" s="266"/>
      <c r="T313" s="266"/>
      <c r="U313" s="270" t="s">
        <v>6496</v>
      </c>
      <c r="V313" s="266"/>
      <c r="W313" s="266"/>
      <c r="X313" s="266"/>
      <c r="Y313" s="266"/>
      <c r="Z313" s="266"/>
      <c r="AA313" s="266"/>
      <c r="AB313" s="266"/>
      <c r="AC313" s="266"/>
      <c r="AD313" s="266"/>
      <c r="AE313" s="266"/>
      <c r="AF313" s="266"/>
      <c r="AG313" s="266"/>
      <c r="AH313" s="266"/>
      <c r="AI313" s="266"/>
      <c r="AJ313" s="266"/>
      <c r="AK313" s="277"/>
      <c r="AL313" s="277"/>
      <c r="AM313" s="270" t="s">
        <v>6498</v>
      </c>
      <c r="AN313" s="263"/>
      <c r="AO313" s="263"/>
      <c r="AP313" s="263"/>
      <c r="AQ313" s="263"/>
      <c r="AR313" s="263"/>
      <c r="AS313" s="263"/>
      <c r="AT313" s="263"/>
      <c r="AU313" s="263"/>
      <c r="AV313" s="263"/>
      <c r="AW313" s="263"/>
      <c r="AX313" s="262"/>
      <c r="AY313" s="262"/>
      <c r="AZ313" s="262"/>
      <c r="BA313" s="262"/>
      <c r="BB313" s="262"/>
      <c r="BC313" s="262"/>
      <c r="BD313" s="262"/>
      <c r="BE313" s="262"/>
      <c r="BF313" s="262"/>
      <c r="BG313" s="262"/>
      <c r="BH313" s="262"/>
      <c r="BI313" s="262"/>
      <c r="BJ313" s="262"/>
      <c r="BK313" s="262"/>
      <c r="BL313" s="262"/>
      <c r="BM313" s="262"/>
      <c r="BN313" s="262"/>
      <c r="BO313" s="262"/>
      <c r="BP313" s="262"/>
      <c r="BQ313" s="247"/>
      <c r="BR313" s="265"/>
      <c r="BS313" s="22"/>
    </row>
    <row r="314" spans="1:71" ht="15.6" hidden="1" customHeight="1">
      <c r="A314" s="22"/>
      <c r="B314" s="22"/>
      <c r="C314" s="260"/>
      <c r="D314" s="278"/>
      <c r="E314" s="278"/>
      <c r="F314" s="278"/>
      <c r="G314" s="278"/>
      <c r="H314" s="278"/>
      <c r="I314" s="278"/>
      <c r="J314" s="278"/>
      <c r="K314" s="278"/>
      <c r="L314" s="278"/>
      <c r="M314" s="278"/>
      <c r="N314" s="278"/>
      <c r="O314" s="278"/>
      <c r="P314" s="278"/>
      <c r="Q314" s="278"/>
      <c r="R314" s="266"/>
      <c r="S314" s="266"/>
      <c r="T314" s="266"/>
      <c r="U314" s="624" t="str">
        <f>IF([1]回答表!X54="●",[1]回答表!E524,IF([1]回答表!AA54="●",[1]回答表!E548,""))</f>
        <v/>
      </c>
      <c r="V314" s="625"/>
      <c r="W314" s="625"/>
      <c r="X314" s="625"/>
      <c r="Y314" s="625"/>
      <c r="Z314" s="625"/>
      <c r="AA314" s="625"/>
      <c r="AB314" s="625"/>
      <c r="AC314" s="625"/>
      <c r="AD314" s="625"/>
      <c r="AE314" s="602" t="s">
        <v>6497</v>
      </c>
      <c r="AF314" s="602"/>
      <c r="AG314" s="602"/>
      <c r="AH314" s="602"/>
      <c r="AI314" s="602"/>
      <c r="AJ314" s="603"/>
      <c r="AK314" s="277"/>
      <c r="AL314" s="277"/>
      <c r="AM314" s="530" t="str">
        <f>IF([1]回答表!X54="●",[1]回答表!B526,IF([1]回答表!AA54="●",[1]回答表!B550,""))</f>
        <v/>
      </c>
      <c r="AN314" s="531"/>
      <c r="AO314" s="531"/>
      <c r="AP314" s="531"/>
      <c r="AQ314" s="531"/>
      <c r="AR314" s="531"/>
      <c r="AS314" s="531"/>
      <c r="AT314" s="531"/>
      <c r="AU314" s="531"/>
      <c r="AV314" s="531"/>
      <c r="AW314" s="531"/>
      <c r="AX314" s="531"/>
      <c r="AY314" s="531"/>
      <c r="AZ314" s="531"/>
      <c r="BA314" s="531"/>
      <c r="BB314" s="531"/>
      <c r="BC314" s="531"/>
      <c r="BD314" s="531"/>
      <c r="BE314" s="531"/>
      <c r="BF314" s="531"/>
      <c r="BG314" s="531"/>
      <c r="BH314" s="531"/>
      <c r="BI314" s="531"/>
      <c r="BJ314" s="531"/>
      <c r="BK314" s="531"/>
      <c r="BL314" s="531"/>
      <c r="BM314" s="531"/>
      <c r="BN314" s="531"/>
      <c r="BO314" s="531"/>
      <c r="BP314" s="531"/>
      <c r="BQ314" s="532"/>
      <c r="BR314" s="265"/>
      <c r="BS314" s="22"/>
    </row>
    <row r="315" spans="1:71" ht="15.6" hidden="1" customHeight="1">
      <c r="A315" s="22"/>
      <c r="B315" s="22"/>
      <c r="C315" s="260"/>
      <c r="D315" s="278"/>
      <c r="E315" s="278"/>
      <c r="F315" s="278"/>
      <c r="G315" s="278"/>
      <c r="H315" s="278"/>
      <c r="I315" s="278"/>
      <c r="J315" s="278"/>
      <c r="K315" s="278"/>
      <c r="L315" s="278"/>
      <c r="M315" s="278"/>
      <c r="N315" s="278"/>
      <c r="O315" s="278"/>
      <c r="P315" s="278"/>
      <c r="Q315" s="278"/>
      <c r="R315" s="266"/>
      <c r="S315" s="266"/>
      <c r="T315" s="266"/>
      <c r="U315" s="626"/>
      <c r="V315" s="627"/>
      <c r="W315" s="627"/>
      <c r="X315" s="627"/>
      <c r="Y315" s="627"/>
      <c r="Z315" s="627"/>
      <c r="AA315" s="627"/>
      <c r="AB315" s="627"/>
      <c r="AC315" s="627"/>
      <c r="AD315" s="627"/>
      <c r="AE315" s="604"/>
      <c r="AF315" s="604"/>
      <c r="AG315" s="604"/>
      <c r="AH315" s="604"/>
      <c r="AI315" s="604"/>
      <c r="AJ315" s="605"/>
      <c r="AK315" s="277"/>
      <c r="AL315" s="277"/>
      <c r="AM315" s="533"/>
      <c r="AN315" s="534"/>
      <c r="AO315" s="534"/>
      <c r="AP315" s="534"/>
      <c r="AQ315" s="534"/>
      <c r="AR315" s="534"/>
      <c r="AS315" s="534"/>
      <c r="AT315" s="534"/>
      <c r="AU315" s="534"/>
      <c r="AV315" s="534"/>
      <c r="AW315" s="534"/>
      <c r="AX315" s="534"/>
      <c r="AY315" s="534"/>
      <c r="AZ315" s="534"/>
      <c r="BA315" s="534"/>
      <c r="BB315" s="534"/>
      <c r="BC315" s="534"/>
      <c r="BD315" s="534"/>
      <c r="BE315" s="534"/>
      <c r="BF315" s="534"/>
      <c r="BG315" s="534"/>
      <c r="BH315" s="534"/>
      <c r="BI315" s="534"/>
      <c r="BJ315" s="534"/>
      <c r="BK315" s="534"/>
      <c r="BL315" s="534"/>
      <c r="BM315" s="534"/>
      <c r="BN315" s="534"/>
      <c r="BO315" s="534"/>
      <c r="BP315" s="534"/>
      <c r="BQ315" s="535"/>
      <c r="BR315" s="265"/>
      <c r="BS315" s="22"/>
    </row>
    <row r="316" spans="1:71" ht="15.6" hidden="1" customHeight="1">
      <c r="A316" s="22"/>
      <c r="B316" s="22"/>
      <c r="C316" s="260"/>
      <c r="D316" s="278"/>
      <c r="E316" s="278"/>
      <c r="F316" s="278"/>
      <c r="G316" s="278"/>
      <c r="H316" s="278"/>
      <c r="I316" s="278"/>
      <c r="J316" s="278"/>
      <c r="K316" s="278"/>
      <c r="L316" s="278"/>
      <c r="M316" s="278"/>
      <c r="N316" s="278"/>
      <c r="O316" s="278"/>
      <c r="P316" s="278"/>
      <c r="Q316" s="278"/>
      <c r="R316" s="266"/>
      <c r="S316" s="266"/>
      <c r="T316" s="266"/>
      <c r="U316" s="266"/>
      <c r="V316" s="266"/>
      <c r="W316" s="266"/>
      <c r="X316" s="266"/>
      <c r="Y316" s="266"/>
      <c r="Z316" s="266"/>
      <c r="AA316" s="266"/>
      <c r="AB316" s="266"/>
      <c r="AC316" s="266"/>
      <c r="AD316" s="266"/>
      <c r="AE316" s="266"/>
      <c r="AF316" s="266"/>
      <c r="AG316" s="266"/>
      <c r="AH316" s="266"/>
      <c r="AI316" s="266"/>
      <c r="AJ316" s="266"/>
      <c r="AK316" s="277"/>
      <c r="AL316" s="277"/>
      <c r="AM316" s="533"/>
      <c r="AN316" s="534"/>
      <c r="AO316" s="534"/>
      <c r="AP316" s="534"/>
      <c r="AQ316" s="534"/>
      <c r="AR316" s="534"/>
      <c r="AS316" s="534"/>
      <c r="AT316" s="534"/>
      <c r="AU316" s="534"/>
      <c r="AV316" s="534"/>
      <c r="AW316" s="534"/>
      <c r="AX316" s="534"/>
      <c r="AY316" s="534"/>
      <c r="AZ316" s="534"/>
      <c r="BA316" s="534"/>
      <c r="BB316" s="534"/>
      <c r="BC316" s="534"/>
      <c r="BD316" s="534"/>
      <c r="BE316" s="534"/>
      <c r="BF316" s="534"/>
      <c r="BG316" s="534"/>
      <c r="BH316" s="534"/>
      <c r="BI316" s="534"/>
      <c r="BJ316" s="534"/>
      <c r="BK316" s="534"/>
      <c r="BL316" s="534"/>
      <c r="BM316" s="534"/>
      <c r="BN316" s="534"/>
      <c r="BO316" s="534"/>
      <c r="BP316" s="534"/>
      <c r="BQ316" s="535"/>
      <c r="BR316" s="265"/>
      <c r="BS316" s="22"/>
    </row>
    <row r="317" spans="1:71" ht="15.6" hidden="1" customHeight="1">
      <c r="A317" s="22"/>
      <c r="B317" s="22"/>
      <c r="C317" s="260"/>
      <c r="D317" s="278"/>
      <c r="E317" s="278"/>
      <c r="F317" s="278"/>
      <c r="G317" s="278"/>
      <c r="H317" s="278"/>
      <c r="I317" s="278"/>
      <c r="J317" s="278"/>
      <c r="K317" s="278"/>
      <c r="L317" s="278"/>
      <c r="M317" s="278"/>
      <c r="N317" s="278"/>
      <c r="O317" s="278"/>
      <c r="P317" s="278"/>
      <c r="Q317" s="278"/>
      <c r="R317" s="266"/>
      <c r="S317" s="266"/>
      <c r="T317" s="266"/>
      <c r="U317" s="266"/>
      <c r="V317" s="266"/>
      <c r="W317" s="266"/>
      <c r="X317" s="266"/>
      <c r="Y317" s="266"/>
      <c r="Z317" s="266"/>
      <c r="AA317" s="266"/>
      <c r="AB317" s="266"/>
      <c r="AC317" s="266"/>
      <c r="AD317" s="266"/>
      <c r="AE317" s="266"/>
      <c r="AF317" s="266"/>
      <c r="AG317" s="266"/>
      <c r="AH317" s="266"/>
      <c r="AI317" s="266"/>
      <c r="AJ317" s="266"/>
      <c r="AK317" s="277"/>
      <c r="AL317" s="277"/>
      <c r="AM317" s="533"/>
      <c r="AN317" s="534"/>
      <c r="AO317" s="534"/>
      <c r="AP317" s="534"/>
      <c r="AQ317" s="534"/>
      <c r="AR317" s="534"/>
      <c r="AS317" s="534"/>
      <c r="AT317" s="534"/>
      <c r="AU317" s="534"/>
      <c r="AV317" s="534"/>
      <c r="AW317" s="534"/>
      <c r="AX317" s="534"/>
      <c r="AY317" s="534"/>
      <c r="AZ317" s="534"/>
      <c r="BA317" s="534"/>
      <c r="BB317" s="534"/>
      <c r="BC317" s="534"/>
      <c r="BD317" s="534"/>
      <c r="BE317" s="534"/>
      <c r="BF317" s="534"/>
      <c r="BG317" s="534"/>
      <c r="BH317" s="534"/>
      <c r="BI317" s="534"/>
      <c r="BJ317" s="534"/>
      <c r="BK317" s="534"/>
      <c r="BL317" s="534"/>
      <c r="BM317" s="534"/>
      <c r="BN317" s="534"/>
      <c r="BO317" s="534"/>
      <c r="BP317" s="534"/>
      <c r="BQ317" s="535"/>
      <c r="BR317" s="265"/>
      <c r="BS317" s="22"/>
    </row>
    <row r="318" spans="1:71" ht="15.6" hidden="1" customHeight="1">
      <c r="A318" s="22"/>
      <c r="B318" s="22"/>
      <c r="C318" s="260"/>
      <c r="D318" s="278"/>
      <c r="E318" s="278"/>
      <c r="F318" s="278"/>
      <c r="G318" s="278"/>
      <c r="H318" s="278"/>
      <c r="I318" s="278"/>
      <c r="J318" s="278"/>
      <c r="K318" s="278"/>
      <c r="L318" s="278"/>
      <c r="M318" s="278"/>
      <c r="N318" s="278"/>
      <c r="O318" s="278"/>
      <c r="P318" s="278"/>
      <c r="Q318" s="278"/>
      <c r="R318" s="266"/>
      <c r="S318" s="266"/>
      <c r="T318" s="266"/>
      <c r="U318" s="266"/>
      <c r="V318" s="266"/>
      <c r="W318" s="266"/>
      <c r="X318" s="266"/>
      <c r="Y318" s="266"/>
      <c r="Z318" s="266"/>
      <c r="AA318" s="266"/>
      <c r="AB318" s="266"/>
      <c r="AC318" s="266"/>
      <c r="AD318" s="266"/>
      <c r="AE318" s="266"/>
      <c r="AF318" s="266"/>
      <c r="AG318" s="266"/>
      <c r="AH318" s="266"/>
      <c r="AI318" s="266"/>
      <c r="AJ318" s="266"/>
      <c r="AK318" s="277"/>
      <c r="AL318" s="277"/>
      <c r="AM318" s="536"/>
      <c r="AN318" s="537"/>
      <c r="AO318" s="537"/>
      <c r="AP318" s="537"/>
      <c r="AQ318" s="537"/>
      <c r="AR318" s="537"/>
      <c r="AS318" s="537"/>
      <c r="AT318" s="537"/>
      <c r="AU318" s="537"/>
      <c r="AV318" s="537"/>
      <c r="AW318" s="537"/>
      <c r="AX318" s="537"/>
      <c r="AY318" s="537"/>
      <c r="AZ318" s="537"/>
      <c r="BA318" s="537"/>
      <c r="BB318" s="537"/>
      <c r="BC318" s="537"/>
      <c r="BD318" s="537"/>
      <c r="BE318" s="537"/>
      <c r="BF318" s="537"/>
      <c r="BG318" s="537"/>
      <c r="BH318" s="537"/>
      <c r="BI318" s="537"/>
      <c r="BJ318" s="537"/>
      <c r="BK318" s="537"/>
      <c r="BL318" s="537"/>
      <c r="BM318" s="537"/>
      <c r="BN318" s="537"/>
      <c r="BO318" s="537"/>
      <c r="BP318" s="537"/>
      <c r="BQ318" s="538"/>
      <c r="BR318" s="265"/>
      <c r="BS318" s="22"/>
    </row>
    <row r="319" spans="1:71" ht="15.6" hidden="1" customHeight="1">
      <c r="A319" s="22"/>
      <c r="B319" s="22"/>
      <c r="C319" s="260"/>
      <c r="D319" s="278"/>
      <c r="E319" s="278"/>
      <c r="F319" s="278"/>
      <c r="G319" s="278"/>
      <c r="H319" s="278"/>
      <c r="I319" s="278"/>
      <c r="J319" s="278"/>
      <c r="K319" s="278"/>
      <c r="L319" s="278"/>
      <c r="M319" s="278"/>
      <c r="N319" s="266"/>
      <c r="O319" s="266"/>
      <c r="P319" s="266"/>
      <c r="Q319" s="266"/>
      <c r="R319" s="266"/>
      <c r="S319" s="266"/>
      <c r="T319" s="266"/>
      <c r="U319" s="266"/>
      <c r="V319" s="266"/>
      <c r="W319" s="266"/>
      <c r="X319" s="247"/>
      <c r="Y319" s="247"/>
      <c r="Z319" s="247"/>
      <c r="AA319" s="263"/>
      <c r="AB319" s="263"/>
      <c r="AC319" s="263"/>
      <c r="AD319" s="263"/>
      <c r="AE319" s="263"/>
      <c r="AF319" s="263"/>
      <c r="AG319" s="263"/>
      <c r="AH319" s="263"/>
      <c r="AI319" s="263"/>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65"/>
      <c r="BS319" s="22"/>
    </row>
    <row r="320" spans="1:71" ht="19.350000000000001" hidden="1" customHeight="1">
      <c r="C320" s="260"/>
      <c r="D320" s="278"/>
      <c r="E320" s="278"/>
      <c r="F320" s="278"/>
      <c r="G320" s="278"/>
      <c r="H320" s="278"/>
      <c r="I320" s="278"/>
      <c r="J320" s="278"/>
      <c r="K320" s="278"/>
      <c r="L320" s="278"/>
      <c r="M320" s="278"/>
      <c r="N320" s="266"/>
      <c r="O320" s="266"/>
      <c r="P320" s="266"/>
      <c r="Q320" s="266"/>
      <c r="R320" s="266"/>
      <c r="S320" s="266"/>
      <c r="T320" s="266"/>
      <c r="U320" s="270" t="s">
        <v>41</v>
      </c>
      <c r="V320" s="266"/>
      <c r="W320" s="266"/>
      <c r="X320" s="266"/>
      <c r="Y320" s="266"/>
      <c r="Z320" s="266"/>
      <c r="AA320" s="263"/>
      <c r="AB320" s="271"/>
      <c r="AC320" s="263"/>
      <c r="AD320" s="263"/>
      <c r="AE320" s="263"/>
      <c r="AF320" s="263"/>
      <c r="AG320" s="263"/>
      <c r="AH320" s="263"/>
      <c r="AI320" s="263"/>
      <c r="AJ320" s="263"/>
      <c r="AK320" s="263"/>
      <c r="AL320" s="263"/>
      <c r="AM320" s="270" t="s">
        <v>7</v>
      </c>
      <c r="AN320" s="263"/>
      <c r="AO320" s="263"/>
      <c r="AP320" s="263"/>
      <c r="AQ320" s="263"/>
      <c r="AR320" s="263"/>
      <c r="AS320" s="263"/>
      <c r="AT320" s="263"/>
      <c r="AU320" s="263"/>
      <c r="AV320" s="263"/>
      <c r="AW320" s="263"/>
      <c r="AX320" s="262"/>
      <c r="AY320" s="262"/>
      <c r="AZ320" s="262"/>
      <c r="BA320" s="262"/>
      <c r="BB320" s="262"/>
      <c r="BC320" s="262"/>
      <c r="BD320" s="262"/>
      <c r="BE320" s="262"/>
      <c r="BF320" s="262"/>
      <c r="BG320" s="262"/>
      <c r="BH320" s="262"/>
      <c r="BI320" s="262"/>
      <c r="BJ320" s="262"/>
      <c r="BK320" s="262"/>
      <c r="BL320" s="262"/>
      <c r="BM320" s="262"/>
      <c r="BN320" s="262"/>
      <c r="BO320" s="262"/>
      <c r="BP320" s="262"/>
      <c r="BQ320" s="247"/>
      <c r="BR320" s="265"/>
      <c r="BS320" s="22"/>
    </row>
    <row r="321" spans="1:71" ht="15.6" hidden="1" customHeight="1">
      <c r="C321" s="260"/>
      <c r="D321" s="606" t="s">
        <v>6</v>
      </c>
      <c r="E321" s="607"/>
      <c r="F321" s="607"/>
      <c r="G321" s="607"/>
      <c r="H321" s="607"/>
      <c r="I321" s="607"/>
      <c r="J321" s="607"/>
      <c r="K321" s="607"/>
      <c r="L321" s="607"/>
      <c r="M321" s="608"/>
      <c r="N321" s="521" t="str">
        <f>IF([1]回答表!AD54="●","●","")</f>
        <v/>
      </c>
      <c r="O321" s="522"/>
      <c r="P321" s="522"/>
      <c r="Q321" s="523"/>
      <c r="R321" s="266"/>
      <c r="S321" s="266"/>
      <c r="T321" s="266"/>
      <c r="U321" s="530" t="str">
        <f>IF([1]回答表!AD54="●",[1]回答表!B561,"")</f>
        <v/>
      </c>
      <c r="V321" s="531"/>
      <c r="W321" s="531"/>
      <c r="X321" s="531"/>
      <c r="Y321" s="531"/>
      <c r="Z321" s="531"/>
      <c r="AA321" s="531"/>
      <c r="AB321" s="531"/>
      <c r="AC321" s="531"/>
      <c r="AD321" s="531"/>
      <c r="AE321" s="531"/>
      <c r="AF321" s="531"/>
      <c r="AG321" s="531"/>
      <c r="AH321" s="531"/>
      <c r="AI321" s="531"/>
      <c r="AJ321" s="532"/>
      <c r="AK321" s="291"/>
      <c r="AL321" s="291"/>
      <c r="AM321" s="530" t="str">
        <f>IF([1]回答表!AD54="●",[1]回答表!B567,"")</f>
        <v/>
      </c>
      <c r="AN321" s="531"/>
      <c r="AO321" s="531"/>
      <c r="AP321" s="531"/>
      <c r="AQ321" s="531"/>
      <c r="AR321" s="531"/>
      <c r="AS321" s="531"/>
      <c r="AT321" s="531"/>
      <c r="AU321" s="531"/>
      <c r="AV321" s="531"/>
      <c r="AW321" s="531"/>
      <c r="AX321" s="531"/>
      <c r="AY321" s="531"/>
      <c r="AZ321" s="531"/>
      <c r="BA321" s="531"/>
      <c r="BB321" s="531"/>
      <c r="BC321" s="531"/>
      <c r="BD321" s="531"/>
      <c r="BE321" s="531"/>
      <c r="BF321" s="531"/>
      <c r="BG321" s="531"/>
      <c r="BH321" s="531"/>
      <c r="BI321" s="531"/>
      <c r="BJ321" s="531"/>
      <c r="BK321" s="531"/>
      <c r="BL321" s="531"/>
      <c r="BM321" s="531"/>
      <c r="BN321" s="531"/>
      <c r="BO321" s="531"/>
      <c r="BP321" s="531"/>
      <c r="BQ321" s="532"/>
      <c r="BR321" s="265"/>
      <c r="BS321" s="22"/>
    </row>
    <row r="322" spans="1:71" ht="15.6" hidden="1" customHeight="1">
      <c r="C322" s="260"/>
      <c r="D322" s="609"/>
      <c r="E322" s="610"/>
      <c r="F322" s="610"/>
      <c r="G322" s="610"/>
      <c r="H322" s="610"/>
      <c r="I322" s="610"/>
      <c r="J322" s="610"/>
      <c r="K322" s="610"/>
      <c r="L322" s="610"/>
      <c r="M322" s="611"/>
      <c r="N322" s="524"/>
      <c r="O322" s="525"/>
      <c r="P322" s="525"/>
      <c r="Q322" s="526"/>
      <c r="R322" s="266"/>
      <c r="S322" s="266"/>
      <c r="T322" s="266"/>
      <c r="U322" s="533"/>
      <c r="V322" s="534"/>
      <c r="W322" s="534"/>
      <c r="X322" s="534"/>
      <c r="Y322" s="534"/>
      <c r="Z322" s="534"/>
      <c r="AA322" s="534"/>
      <c r="AB322" s="534"/>
      <c r="AC322" s="534"/>
      <c r="AD322" s="534"/>
      <c r="AE322" s="534"/>
      <c r="AF322" s="534"/>
      <c r="AG322" s="534"/>
      <c r="AH322" s="534"/>
      <c r="AI322" s="534"/>
      <c r="AJ322" s="535"/>
      <c r="AK322" s="291"/>
      <c r="AL322" s="291"/>
      <c r="AM322" s="533"/>
      <c r="AN322" s="534"/>
      <c r="AO322" s="534"/>
      <c r="AP322" s="534"/>
      <c r="AQ322" s="534"/>
      <c r="AR322" s="534"/>
      <c r="AS322" s="534"/>
      <c r="AT322" s="534"/>
      <c r="AU322" s="534"/>
      <c r="AV322" s="534"/>
      <c r="AW322" s="534"/>
      <c r="AX322" s="534"/>
      <c r="AY322" s="534"/>
      <c r="AZ322" s="534"/>
      <c r="BA322" s="534"/>
      <c r="BB322" s="534"/>
      <c r="BC322" s="534"/>
      <c r="BD322" s="534"/>
      <c r="BE322" s="534"/>
      <c r="BF322" s="534"/>
      <c r="BG322" s="534"/>
      <c r="BH322" s="534"/>
      <c r="BI322" s="534"/>
      <c r="BJ322" s="534"/>
      <c r="BK322" s="534"/>
      <c r="BL322" s="534"/>
      <c r="BM322" s="534"/>
      <c r="BN322" s="534"/>
      <c r="BO322" s="534"/>
      <c r="BP322" s="534"/>
      <c r="BQ322" s="535"/>
      <c r="BR322" s="265"/>
      <c r="BS322" s="22"/>
    </row>
    <row r="323" spans="1:71" ht="15.6" hidden="1" customHeight="1">
      <c r="C323" s="260"/>
      <c r="D323" s="609"/>
      <c r="E323" s="610"/>
      <c r="F323" s="610"/>
      <c r="G323" s="610"/>
      <c r="H323" s="610"/>
      <c r="I323" s="610"/>
      <c r="J323" s="610"/>
      <c r="K323" s="610"/>
      <c r="L323" s="610"/>
      <c r="M323" s="611"/>
      <c r="N323" s="524"/>
      <c r="O323" s="525"/>
      <c r="P323" s="525"/>
      <c r="Q323" s="526"/>
      <c r="R323" s="266"/>
      <c r="S323" s="266"/>
      <c r="T323" s="266"/>
      <c r="U323" s="533"/>
      <c r="V323" s="534"/>
      <c r="W323" s="534"/>
      <c r="X323" s="534"/>
      <c r="Y323" s="534"/>
      <c r="Z323" s="534"/>
      <c r="AA323" s="534"/>
      <c r="AB323" s="534"/>
      <c r="AC323" s="534"/>
      <c r="AD323" s="534"/>
      <c r="AE323" s="534"/>
      <c r="AF323" s="534"/>
      <c r="AG323" s="534"/>
      <c r="AH323" s="534"/>
      <c r="AI323" s="534"/>
      <c r="AJ323" s="535"/>
      <c r="AK323" s="291"/>
      <c r="AL323" s="291"/>
      <c r="AM323" s="533"/>
      <c r="AN323" s="534"/>
      <c r="AO323" s="534"/>
      <c r="AP323" s="534"/>
      <c r="AQ323" s="534"/>
      <c r="AR323" s="534"/>
      <c r="AS323" s="534"/>
      <c r="AT323" s="534"/>
      <c r="AU323" s="534"/>
      <c r="AV323" s="534"/>
      <c r="AW323" s="534"/>
      <c r="AX323" s="534"/>
      <c r="AY323" s="534"/>
      <c r="AZ323" s="534"/>
      <c r="BA323" s="534"/>
      <c r="BB323" s="534"/>
      <c r="BC323" s="534"/>
      <c r="BD323" s="534"/>
      <c r="BE323" s="534"/>
      <c r="BF323" s="534"/>
      <c r="BG323" s="534"/>
      <c r="BH323" s="534"/>
      <c r="BI323" s="534"/>
      <c r="BJ323" s="534"/>
      <c r="BK323" s="534"/>
      <c r="BL323" s="534"/>
      <c r="BM323" s="534"/>
      <c r="BN323" s="534"/>
      <c r="BO323" s="534"/>
      <c r="BP323" s="534"/>
      <c r="BQ323" s="535"/>
      <c r="BR323" s="265"/>
      <c r="BS323" s="22"/>
    </row>
    <row r="324" spans="1:71" ht="15.6" hidden="1" customHeight="1">
      <c r="C324" s="260"/>
      <c r="D324" s="612"/>
      <c r="E324" s="613"/>
      <c r="F324" s="613"/>
      <c r="G324" s="613"/>
      <c r="H324" s="613"/>
      <c r="I324" s="613"/>
      <c r="J324" s="613"/>
      <c r="K324" s="613"/>
      <c r="L324" s="613"/>
      <c r="M324" s="614"/>
      <c r="N324" s="527"/>
      <c r="O324" s="528"/>
      <c r="P324" s="528"/>
      <c r="Q324" s="529"/>
      <c r="R324" s="266"/>
      <c r="S324" s="266"/>
      <c r="T324" s="266"/>
      <c r="U324" s="536"/>
      <c r="V324" s="537"/>
      <c r="W324" s="537"/>
      <c r="X324" s="537"/>
      <c r="Y324" s="537"/>
      <c r="Z324" s="537"/>
      <c r="AA324" s="537"/>
      <c r="AB324" s="537"/>
      <c r="AC324" s="537"/>
      <c r="AD324" s="537"/>
      <c r="AE324" s="537"/>
      <c r="AF324" s="537"/>
      <c r="AG324" s="537"/>
      <c r="AH324" s="537"/>
      <c r="AI324" s="537"/>
      <c r="AJ324" s="538"/>
      <c r="AK324" s="291"/>
      <c r="AL324" s="291"/>
      <c r="AM324" s="536"/>
      <c r="AN324" s="537"/>
      <c r="AO324" s="537"/>
      <c r="AP324" s="537"/>
      <c r="AQ324" s="537"/>
      <c r="AR324" s="537"/>
      <c r="AS324" s="537"/>
      <c r="AT324" s="537"/>
      <c r="AU324" s="537"/>
      <c r="AV324" s="537"/>
      <c r="AW324" s="537"/>
      <c r="AX324" s="537"/>
      <c r="AY324" s="537"/>
      <c r="AZ324" s="537"/>
      <c r="BA324" s="537"/>
      <c r="BB324" s="537"/>
      <c r="BC324" s="537"/>
      <c r="BD324" s="537"/>
      <c r="BE324" s="537"/>
      <c r="BF324" s="537"/>
      <c r="BG324" s="537"/>
      <c r="BH324" s="537"/>
      <c r="BI324" s="537"/>
      <c r="BJ324" s="537"/>
      <c r="BK324" s="537"/>
      <c r="BL324" s="537"/>
      <c r="BM324" s="537"/>
      <c r="BN324" s="537"/>
      <c r="BO324" s="537"/>
      <c r="BP324" s="537"/>
      <c r="BQ324" s="538"/>
      <c r="BR324" s="265"/>
      <c r="BS324" s="22"/>
    </row>
    <row r="325" spans="1:71" ht="15.6" hidden="1" customHeight="1">
      <c r="C325" s="284"/>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c r="AB325" s="285"/>
      <c r="AC325" s="285"/>
      <c r="AD325" s="285"/>
      <c r="AE325" s="285"/>
      <c r="AF325" s="285"/>
      <c r="AG325" s="285"/>
      <c r="AH325" s="285"/>
      <c r="AI325" s="285"/>
      <c r="AJ325" s="285"/>
      <c r="AK325" s="285"/>
      <c r="AL325" s="285"/>
      <c r="AM325" s="285"/>
      <c r="AN325" s="285"/>
      <c r="AO325" s="285"/>
      <c r="AP325" s="285"/>
      <c r="AQ325" s="285"/>
      <c r="AR325" s="285"/>
      <c r="AS325" s="285"/>
      <c r="AT325" s="285"/>
      <c r="AU325" s="285"/>
      <c r="AV325" s="285"/>
      <c r="AW325" s="285"/>
      <c r="AX325" s="285"/>
      <c r="AY325" s="285"/>
      <c r="AZ325" s="285"/>
      <c r="BA325" s="285"/>
      <c r="BB325" s="285"/>
      <c r="BC325" s="285"/>
      <c r="BD325" s="285"/>
      <c r="BE325" s="285"/>
      <c r="BF325" s="285"/>
      <c r="BG325" s="285"/>
      <c r="BH325" s="285"/>
      <c r="BI325" s="285"/>
      <c r="BJ325" s="285"/>
      <c r="BK325" s="285"/>
      <c r="BL325" s="285"/>
      <c r="BM325" s="285"/>
      <c r="BN325" s="285"/>
      <c r="BO325" s="285"/>
      <c r="BP325" s="285"/>
      <c r="BQ325" s="285"/>
      <c r="BR325" s="286"/>
      <c r="BS325" s="22"/>
    </row>
    <row r="326" spans="1:71" ht="15.6" hidden="1"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row>
    <row r="327" spans="1:71" ht="15.6" hidden="1" customHeight="1">
      <c r="C327" s="254"/>
      <c r="D327" s="255"/>
      <c r="E327" s="255"/>
      <c r="F327" s="255"/>
      <c r="G327" s="255"/>
      <c r="H327" s="255"/>
      <c r="I327" s="255"/>
      <c r="J327" s="255"/>
      <c r="K327" s="255"/>
      <c r="L327" s="255"/>
      <c r="M327" s="255"/>
      <c r="N327" s="255"/>
      <c r="O327" s="255"/>
      <c r="P327" s="255"/>
      <c r="Q327" s="255"/>
      <c r="R327" s="255"/>
      <c r="S327" s="255"/>
      <c r="T327" s="255"/>
      <c r="U327" s="255"/>
      <c r="V327" s="255"/>
      <c r="W327" s="255"/>
      <c r="X327" s="255"/>
      <c r="Y327" s="255"/>
      <c r="Z327" s="255"/>
      <c r="AA327" s="255"/>
      <c r="AB327" s="255"/>
      <c r="AC327" s="255"/>
      <c r="AD327" s="255"/>
      <c r="AE327" s="255"/>
      <c r="AF327" s="255"/>
      <c r="AG327" s="255"/>
      <c r="AH327" s="255"/>
      <c r="AI327" s="255"/>
      <c r="AJ327" s="255"/>
      <c r="AK327" s="255"/>
      <c r="AL327" s="255"/>
      <c r="AM327" s="255"/>
      <c r="AN327" s="255"/>
      <c r="AO327" s="255"/>
      <c r="AP327" s="255"/>
      <c r="AQ327" s="255"/>
      <c r="AR327" s="563"/>
      <c r="AS327" s="563"/>
      <c r="AT327" s="563"/>
      <c r="AU327" s="563"/>
      <c r="AV327" s="563"/>
      <c r="AW327" s="563"/>
      <c r="AX327" s="563"/>
      <c r="AY327" s="563"/>
      <c r="AZ327" s="563"/>
      <c r="BA327" s="563"/>
      <c r="BB327" s="563"/>
      <c r="BC327" s="256"/>
      <c r="BD327" s="257"/>
      <c r="BE327" s="257"/>
      <c r="BF327" s="257"/>
      <c r="BG327" s="257"/>
      <c r="BH327" s="257"/>
      <c r="BI327" s="257"/>
      <c r="BJ327" s="257"/>
      <c r="BK327" s="257"/>
      <c r="BL327" s="257"/>
      <c r="BM327" s="257"/>
      <c r="BN327" s="257"/>
      <c r="BO327" s="257"/>
      <c r="BP327" s="257"/>
      <c r="BQ327" s="257"/>
      <c r="BR327" s="258"/>
    </row>
    <row r="328" spans="1:71" ht="15.6" hidden="1" customHeight="1">
      <c r="C328" s="260"/>
      <c r="D328" s="266"/>
      <c r="E328" s="266"/>
      <c r="F328" s="266"/>
      <c r="G328" s="266"/>
      <c r="H328" s="266"/>
      <c r="I328" s="266"/>
      <c r="J328" s="266"/>
      <c r="K328" s="266"/>
      <c r="L328" s="266"/>
      <c r="M328" s="266"/>
      <c r="N328" s="266"/>
      <c r="O328" s="266"/>
      <c r="P328" s="266"/>
      <c r="Q328" s="266"/>
      <c r="R328" s="266"/>
      <c r="S328" s="266"/>
      <c r="T328" s="266"/>
      <c r="U328" s="266"/>
      <c r="V328" s="266"/>
      <c r="W328" s="266"/>
      <c r="X328" s="247"/>
      <c r="Y328" s="247"/>
      <c r="Z328" s="247"/>
      <c r="AA328" s="262"/>
      <c r="AB328" s="267"/>
      <c r="AC328" s="267"/>
      <c r="AD328" s="267"/>
      <c r="AE328" s="267"/>
      <c r="AF328" s="267"/>
      <c r="AG328" s="267"/>
      <c r="AH328" s="267"/>
      <c r="AI328" s="267"/>
      <c r="AJ328" s="267"/>
      <c r="AK328" s="267"/>
      <c r="AL328" s="267"/>
      <c r="AM328" s="267"/>
      <c r="AN328" s="264"/>
      <c r="AO328" s="267"/>
      <c r="AP328" s="268"/>
      <c r="AQ328" s="268"/>
      <c r="AR328" s="707"/>
      <c r="AS328" s="707"/>
      <c r="AT328" s="707"/>
      <c r="AU328" s="707"/>
      <c r="AV328" s="707"/>
      <c r="AW328" s="707"/>
      <c r="AX328" s="707"/>
      <c r="AY328" s="707"/>
      <c r="AZ328" s="707"/>
      <c r="BA328" s="707"/>
      <c r="BB328" s="707"/>
      <c r="BC328" s="261"/>
      <c r="BD328" s="262"/>
      <c r="BE328" s="262"/>
      <c r="BF328" s="262"/>
      <c r="BG328" s="262"/>
      <c r="BH328" s="262"/>
      <c r="BI328" s="262"/>
      <c r="BJ328" s="262"/>
      <c r="BK328" s="262"/>
      <c r="BL328" s="262"/>
      <c r="BM328" s="262"/>
      <c r="BN328" s="263"/>
      <c r="BO328" s="263"/>
      <c r="BP328" s="263"/>
      <c r="BQ328" s="264"/>
      <c r="BR328" s="265"/>
    </row>
    <row r="329" spans="1:71" ht="15.6" hidden="1" customHeight="1">
      <c r="C329" s="260"/>
      <c r="D329" s="503" t="s">
        <v>20</v>
      </c>
      <c r="E329" s="504"/>
      <c r="F329" s="504"/>
      <c r="G329" s="504"/>
      <c r="H329" s="504"/>
      <c r="I329" s="504"/>
      <c r="J329" s="504"/>
      <c r="K329" s="504"/>
      <c r="L329" s="504"/>
      <c r="M329" s="504"/>
      <c r="N329" s="504"/>
      <c r="O329" s="504"/>
      <c r="P329" s="504"/>
      <c r="Q329" s="505"/>
      <c r="R329" s="606" t="s">
        <v>46</v>
      </c>
      <c r="S329" s="607"/>
      <c r="T329" s="607"/>
      <c r="U329" s="607"/>
      <c r="V329" s="607"/>
      <c r="W329" s="607"/>
      <c r="X329" s="607"/>
      <c r="Y329" s="607"/>
      <c r="Z329" s="607"/>
      <c r="AA329" s="607"/>
      <c r="AB329" s="607"/>
      <c r="AC329" s="607"/>
      <c r="AD329" s="607"/>
      <c r="AE329" s="607"/>
      <c r="AF329" s="607"/>
      <c r="AG329" s="607"/>
      <c r="AH329" s="607"/>
      <c r="AI329" s="607"/>
      <c r="AJ329" s="607"/>
      <c r="AK329" s="607"/>
      <c r="AL329" s="607"/>
      <c r="AM329" s="607"/>
      <c r="AN329" s="607"/>
      <c r="AO329" s="607"/>
      <c r="AP329" s="607"/>
      <c r="AQ329" s="607"/>
      <c r="AR329" s="607"/>
      <c r="AS329" s="607"/>
      <c r="AT329" s="607"/>
      <c r="AU329" s="607"/>
      <c r="AV329" s="607"/>
      <c r="AW329" s="607"/>
      <c r="AX329" s="607"/>
      <c r="AY329" s="607"/>
      <c r="AZ329" s="607"/>
      <c r="BA329" s="607"/>
      <c r="BB329" s="608"/>
      <c r="BC329" s="261"/>
      <c r="BD329" s="262"/>
      <c r="BE329" s="262"/>
      <c r="BF329" s="262"/>
      <c r="BG329" s="262"/>
      <c r="BH329" s="262"/>
      <c r="BI329" s="262"/>
      <c r="BJ329" s="262"/>
      <c r="BK329" s="262"/>
      <c r="BL329" s="262"/>
      <c r="BM329" s="262"/>
      <c r="BN329" s="263"/>
      <c r="BO329" s="263"/>
      <c r="BP329" s="263"/>
      <c r="BQ329" s="264"/>
      <c r="BR329" s="265"/>
    </row>
    <row r="330" spans="1:71" ht="15.6" hidden="1" customHeight="1">
      <c r="A330" s="22"/>
      <c r="B330" s="22"/>
      <c r="C330" s="260"/>
      <c r="D330" s="506"/>
      <c r="E330" s="507"/>
      <c r="F330" s="507"/>
      <c r="G330" s="507"/>
      <c r="H330" s="507"/>
      <c r="I330" s="507"/>
      <c r="J330" s="507"/>
      <c r="K330" s="507"/>
      <c r="L330" s="507"/>
      <c r="M330" s="507"/>
      <c r="N330" s="507"/>
      <c r="O330" s="507"/>
      <c r="P330" s="507"/>
      <c r="Q330" s="508"/>
      <c r="R330" s="612"/>
      <c r="S330" s="613"/>
      <c r="T330" s="613"/>
      <c r="U330" s="613"/>
      <c r="V330" s="613"/>
      <c r="W330" s="613"/>
      <c r="X330" s="613"/>
      <c r="Y330" s="613"/>
      <c r="Z330" s="613"/>
      <c r="AA330" s="613"/>
      <c r="AB330" s="613"/>
      <c r="AC330" s="613"/>
      <c r="AD330" s="613"/>
      <c r="AE330" s="613"/>
      <c r="AF330" s="613"/>
      <c r="AG330" s="613"/>
      <c r="AH330" s="613"/>
      <c r="AI330" s="613"/>
      <c r="AJ330" s="613"/>
      <c r="AK330" s="613"/>
      <c r="AL330" s="613"/>
      <c r="AM330" s="613"/>
      <c r="AN330" s="613"/>
      <c r="AO330" s="613"/>
      <c r="AP330" s="613"/>
      <c r="AQ330" s="613"/>
      <c r="AR330" s="613"/>
      <c r="AS330" s="613"/>
      <c r="AT330" s="613"/>
      <c r="AU330" s="613"/>
      <c r="AV330" s="613"/>
      <c r="AW330" s="613"/>
      <c r="AX330" s="613"/>
      <c r="AY330" s="613"/>
      <c r="AZ330" s="613"/>
      <c r="BA330" s="613"/>
      <c r="BB330" s="614"/>
      <c r="BC330" s="261"/>
      <c r="BD330" s="262"/>
      <c r="BE330" s="262"/>
      <c r="BF330" s="262"/>
      <c r="BG330" s="262"/>
      <c r="BH330" s="262"/>
      <c r="BI330" s="262"/>
      <c r="BJ330" s="262"/>
      <c r="BK330" s="262"/>
      <c r="BL330" s="262"/>
      <c r="BM330" s="262"/>
      <c r="BN330" s="263"/>
      <c r="BO330" s="263"/>
      <c r="BP330" s="263"/>
      <c r="BQ330" s="264"/>
      <c r="BR330" s="265"/>
      <c r="BS330" s="22"/>
    </row>
    <row r="331" spans="1:71" ht="15.6" hidden="1" customHeight="1">
      <c r="A331" s="22"/>
      <c r="B331" s="22"/>
      <c r="C331" s="260"/>
      <c r="D331" s="266"/>
      <c r="E331" s="266"/>
      <c r="F331" s="266"/>
      <c r="G331" s="266"/>
      <c r="H331" s="266"/>
      <c r="I331" s="266"/>
      <c r="J331" s="266"/>
      <c r="K331" s="266"/>
      <c r="L331" s="266"/>
      <c r="M331" s="266"/>
      <c r="N331" s="266"/>
      <c r="O331" s="266"/>
      <c r="P331" s="266"/>
      <c r="Q331" s="266"/>
      <c r="R331" s="266"/>
      <c r="S331" s="266"/>
      <c r="T331" s="266"/>
      <c r="U331" s="266"/>
      <c r="V331" s="266"/>
      <c r="W331" s="266"/>
      <c r="X331" s="247"/>
      <c r="Y331" s="247"/>
      <c r="Z331" s="247"/>
      <c r="AA331" s="262"/>
      <c r="AB331" s="267"/>
      <c r="AC331" s="267"/>
      <c r="AD331" s="267"/>
      <c r="AE331" s="267"/>
      <c r="AF331" s="267"/>
      <c r="AG331" s="267"/>
      <c r="AH331" s="267"/>
      <c r="AI331" s="267"/>
      <c r="AJ331" s="267"/>
      <c r="AK331" s="267"/>
      <c r="AL331" s="267"/>
      <c r="AM331" s="267"/>
      <c r="AN331" s="264"/>
      <c r="AO331" s="267"/>
      <c r="AP331" s="268"/>
      <c r="AQ331" s="268"/>
      <c r="AR331" s="269"/>
      <c r="AS331" s="269"/>
      <c r="AT331" s="269"/>
      <c r="AU331" s="269"/>
      <c r="AV331" s="269"/>
      <c r="AW331" s="269"/>
      <c r="AX331" s="269"/>
      <c r="AY331" s="269"/>
      <c r="AZ331" s="269"/>
      <c r="BA331" s="269"/>
      <c r="BB331" s="269"/>
      <c r="BC331" s="261"/>
      <c r="BD331" s="262"/>
      <c r="BE331" s="262"/>
      <c r="BF331" s="262"/>
      <c r="BG331" s="262"/>
      <c r="BH331" s="262"/>
      <c r="BI331" s="262"/>
      <c r="BJ331" s="262"/>
      <c r="BK331" s="262"/>
      <c r="BL331" s="262"/>
      <c r="BM331" s="262"/>
      <c r="BN331" s="263"/>
      <c r="BO331" s="263"/>
      <c r="BP331" s="263"/>
      <c r="BQ331" s="264"/>
      <c r="BR331" s="265"/>
      <c r="BS331" s="22"/>
    </row>
    <row r="332" spans="1:71" ht="18.75" hidden="1">
      <c r="A332" s="22"/>
      <c r="B332" s="22"/>
      <c r="C332" s="260"/>
      <c r="D332" s="266"/>
      <c r="E332" s="266"/>
      <c r="F332" s="266"/>
      <c r="G332" s="266"/>
      <c r="H332" s="266"/>
      <c r="I332" s="266"/>
      <c r="J332" s="266"/>
      <c r="K332" s="266"/>
      <c r="L332" s="266"/>
      <c r="M332" s="266"/>
      <c r="N332" s="266"/>
      <c r="O332" s="266"/>
      <c r="P332" s="266"/>
      <c r="Q332" s="266"/>
      <c r="R332" s="266"/>
      <c r="S332" s="266"/>
      <c r="T332" s="266"/>
      <c r="U332" s="270" t="s">
        <v>41</v>
      </c>
      <c r="V332" s="266"/>
      <c r="W332" s="266"/>
      <c r="X332" s="266"/>
      <c r="Y332" s="266"/>
      <c r="Z332" s="266"/>
      <c r="AA332" s="263"/>
      <c r="AB332" s="271"/>
      <c r="AC332" s="271"/>
      <c r="AD332" s="271"/>
      <c r="AE332" s="271"/>
      <c r="AF332" s="271"/>
      <c r="AG332" s="271"/>
      <c r="AH332" s="271"/>
      <c r="AI332" s="271"/>
      <c r="AJ332" s="271"/>
      <c r="AK332" s="271"/>
      <c r="AL332" s="271"/>
      <c r="AM332" s="270" t="s">
        <v>8</v>
      </c>
      <c r="AN332" s="272"/>
      <c r="AO332" s="271"/>
      <c r="AP332" s="273"/>
      <c r="AQ332" s="273"/>
      <c r="AR332" s="274"/>
      <c r="AS332" s="274"/>
      <c r="AT332" s="274"/>
      <c r="AU332" s="274"/>
      <c r="AV332" s="274"/>
      <c r="AW332" s="274"/>
      <c r="AX332" s="274"/>
      <c r="AY332" s="274"/>
      <c r="AZ332" s="274"/>
      <c r="BA332" s="274"/>
      <c r="BB332" s="274"/>
      <c r="BC332" s="275"/>
      <c r="BD332" s="263"/>
      <c r="BE332" s="263"/>
      <c r="BF332" s="292" t="s">
        <v>6322</v>
      </c>
      <c r="BG332" s="287"/>
      <c r="BH332" s="287"/>
      <c r="BI332" s="287"/>
      <c r="BJ332" s="287"/>
      <c r="BK332" s="287"/>
      <c r="BL332" s="287"/>
      <c r="BM332" s="263"/>
      <c r="BN332" s="263"/>
      <c r="BO332" s="263"/>
      <c r="BP332" s="263"/>
      <c r="BQ332" s="272"/>
      <c r="BR332" s="265"/>
      <c r="BS332" s="22"/>
    </row>
    <row r="333" spans="1:71" ht="15.6" hidden="1" customHeight="1">
      <c r="A333" s="22"/>
      <c r="B333" s="22"/>
      <c r="C333" s="260"/>
      <c r="D333" s="606" t="s">
        <v>23</v>
      </c>
      <c r="E333" s="607"/>
      <c r="F333" s="607"/>
      <c r="G333" s="607"/>
      <c r="H333" s="607"/>
      <c r="I333" s="607"/>
      <c r="J333" s="607"/>
      <c r="K333" s="607"/>
      <c r="L333" s="607"/>
      <c r="M333" s="608"/>
      <c r="N333" s="521" t="str">
        <f>IF([1]回答表!X55="●","●","")</f>
        <v/>
      </c>
      <c r="O333" s="522"/>
      <c r="P333" s="522"/>
      <c r="Q333" s="523"/>
      <c r="R333" s="266"/>
      <c r="S333" s="266"/>
      <c r="T333" s="266"/>
      <c r="U333" s="530" t="str">
        <f>IF([1]回答表!X55="●",[1]回答表!B578,IF([1]回答表!AA55="●",[1]回答表!B605,""))</f>
        <v/>
      </c>
      <c r="V333" s="531"/>
      <c r="W333" s="531"/>
      <c r="X333" s="531"/>
      <c r="Y333" s="531"/>
      <c r="Z333" s="531"/>
      <c r="AA333" s="531"/>
      <c r="AB333" s="531"/>
      <c r="AC333" s="531"/>
      <c r="AD333" s="531"/>
      <c r="AE333" s="531"/>
      <c r="AF333" s="531"/>
      <c r="AG333" s="531"/>
      <c r="AH333" s="531"/>
      <c r="AI333" s="531"/>
      <c r="AJ333" s="532"/>
      <c r="AK333" s="277"/>
      <c r="AL333" s="277"/>
      <c r="AM333" s="689" t="s">
        <v>10</v>
      </c>
      <c r="AN333" s="689"/>
      <c r="AO333" s="689"/>
      <c r="AP333" s="689"/>
      <c r="AQ333" s="698" t="str">
        <f>IF([1]回答表!X55="●",[1]回答表!BC585,IF([1]回答表!AA55="●",[1]回答表!BC612,""))</f>
        <v/>
      </c>
      <c r="AR333" s="698"/>
      <c r="AS333" s="698"/>
      <c r="AT333" s="698"/>
      <c r="AU333" s="699" t="s">
        <v>13</v>
      </c>
      <c r="AV333" s="700"/>
      <c r="AW333" s="700"/>
      <c r="AX333" s="701"/>
      <c r="AY333" s="698" t="str">
        <f>IF([1]回答表!X55="●",[1]回答表!BC591,IF([1]回答表!AA55="●",[1]回答表!BC617,""))</f>
        <v/>
      </c>
      <c r="AZ333" s="698"/>
      <c r="BA333" s="698"/>
      <c r="BB333" s="698"/>
      <c r="BC333" s="267"/>
      <c r="BD333" s="262"/>
      <c r="BE333" s="262"/>
      <c r="BF333" s="516" t="str">
        <f>IF([1]回答表!X55="●",[1]回答表!S584,IF([1]回答表!AA55="●",[1]回答表!S611,""))</f>
        <v/>
      </c>
      <c r="BG333" s="517"/>
      <c r="BH333" s="517"/>
      <c r="BI333" s="517"/>
      <c r="BJ333" s="516"/>
      <c r="BK333" s="517"/>
      <c r="BL333" s="517"/>
      <c r="BM333" s="517"/>
      <c r="BN333" s="516"/>
      <c r="BO333" s="517"/>
      <c r="BP333" s="517"/>
      <c r="BQ333" s="518"/>
      <c r="BR333" s="265"/>
      <c r="BS333" s="22"/>
    </row>
    <row r="334" spans="1:71" ht="15.6" hidden="1" customHeight="1">
      <c r="A334" s="22"/>
      <c r="B334" s="22"/>
      <c r="C334" s="260"/>
      <c r="D334" s="609"/>
      <c r="E334" s="610"/>
      <c r="F334" s="610"/>
      <c r="G334" s="610"/>
      <c r="H334" s="610"/>
      <c r="I334" s="610"/>
      <c r="J334" s="610"/>
      <c r="K334" s="610"/>
      <c r="L334" s="610"/>
      <c r="M334" s="611"/>
      <c r="N334" s="524"/>
      <c r="O334" s="525"/>
      <c r="P334" s="525"/>
      <c r="Q334" s="526"/>
      <c r="R334" s="266"/>
      <c r="S334" s="266"/>
      <c r="T334" s="266"/>
      <c r="U334" s="533"/>
      <c r="V334" s="534"/>
      <c r="W334" s="534"/>
      <c r="X334" s="534"/>
      <c r="Y334" s="534"/>
      <c r="Z334" s="534"/>
      <c r="AA334" s="534"/>
      <c r="AB334" s="534"/>
      <c r="AC334" s="534"/>
      <c r="AD334" s="534"/>
      <c r="AE334" s="534"/>
      <c r="AF334" s="534"/>
      <c r="AG334" s="534"/>
      <c r="AH334" s="534"/>
      <c r="AI334" s="534"/>
      <c r="AJ334" s="535"/>
      <c r="AK334" s="277"/>
      <c r="AL334" s="277"/>
      <c r="AM334" s="689"/>
      <c r="AN334" s="689"/>
      <c r="AO334" s="689"/>
      <c r="AP334" s="689"/>
      <c r="AQ334" s="698"/>
      <c r="AR334" s="698"/>
      <c r="AS334" s="698"/>
      <c r="AT334" s="698"/>
      <c r="AU334" s="702"/>
      <c r="AV334" s="485"/>
      <c r="AW334" s="485"/>
      <c r="AX334" s="703"/>
      <c r="AY334" s="698"/>
      <c r="AZ334" s="698"/>
      <c r="BA334" s="698"/>
      <c r="BB334" s="698"/>
      <c r="BC334" s="267"/>
      <c r="BD334" s="262"/>
      <c r="BE334" s="262"/>
      <c r="BF334" s="509"/>
      <c r="BG334" s="510"/>
      <c r="BH334" s="510"/>
      <c r="BI334" s="510"/>
      <c r="BJ334" s="509"/>
      <c r="BK334" s="510"/>
      <c r="BL334" s="510"/>
      <c r="BM334" s="510"/>
      <c r="BN334" s="509"/>
      <c r="BO334" s="510"/>
      <c r="BP334" s="510"/>
      <c r="BQ334" s="511"/>
      <c r="BR334" s="265"/>
      <c r="BS334" s="22"/>
    </row>
    <row r="335" spans="1:71" ht="15.6" hidden="1" customHeight="1">
      <c r="A335" s="22"/>
      <c r="B335" s="22"/>
      <c r="C335" s="260"/>
      <c r="D335" s="609"/>
      <c r="E335" s="610"/>
      <c r="F335" s="610"/>
      <c r="G335" s="610"/>
      <c r="H335" s="610"/>
      <c r="I335" s="610"/>
      <c r="J335" s="610"/>
      <c r="K335" s="610"/>
      <c r="L335" s="610"/>
      <c r="M335" s="611"/>
      <c r="N335" s="524"/>
      <c r="O335" s="525"/>
      <c r="P335" s="525"/>
      <c r="Q335" s="526"/>
      <c r="R335" s="266"/>
      <c r="S335" s="266"/>
      <c r="T335" s="266"/>
      <c r="U335" s="533"/>
      <c r="V335" s="534"/>
      <c r="W335" s="534"/>
      <c r="X335" s="534"/>
      <c r="Y335" s="534"/>
      <c r="Z335" s="534"/>
      <c r="AA335" s="534"/>
      <c r="AB335" s="534"/>
      <c r="AC335" s="534"/>
      <c r="AD335" s="534"/>
      <c r="AE335" s="534"/>
      <c r="AF335" s="534"/>
      <c r="AG335" s="534"/>
      <c r="AH335" s="534"/>
      <c r="AI335" s="534"/>
      <c r="AJ335" s="535"/>
      <c r="AK335" s="277"/>
      <c r="AL335" s="277"/>
      <c r="AM335" s="689" t="s">
        <v>11</v>
      </c>
      <c r="AN335" s="689"/>
      <c r="AO335" s="689"/>
      <c r="AP335" s="689"/>
      <c r="AQ335" s="698" t="str">
        <f>IF([1]回答表!X55="●",[1]回答表!BC586,IF([1]回答表!AA55="●",[1]回答表!BC613,""))</f>
        <v/>
      </c>
      <c r="AR335" s="698"/>
      <c r="AS335" s="698"/>
      <c r="AT335" s="698"/>
      <c r="AU335" s="702"/>
      <c r="AV335" s="485"/>
      <c r="AW335" s="485"/>
      <c r="AX335" s="703"/>
      <c r="AY335" s="698"/>
      <c r="AZ335" s="698"/>
      <c r="BA335" s="698"/>
      <c r="BB335" s="698"/>
      <c r="BC335" s="267"/>
      <c r="BD335" s="262"/>
      <c r="BE335" s="262"/>
      <c r="BF335" s="509"/>
      <c r="BG335" s="510"/>
      <c r="BH335" s="510"/>
      <c r="BI335" s="510"/>
      <c r="BJ335" s="509"/>
      <c r="BK335" s="510"/>
      <c r="BL335" s="510"/>
      <c r="BM335" s="510"/>
      <c r="BN335" s="509"/>
      <c r="BO335" s="510"/>
      <c r="BP335" s="510"/>
      <c r="BQ335" s="511"/>
      <c r="BR335" s="265"/>
      <c r="BS335" s="22"/>
    </row>
    <row r="336" spans="1:71" ht="15.6" hidden="1" customHeight="1">
      <c r="A336" s="22"/>
      <c r="B336" s="22"/>
      <c r="C336" s="260"/>
      <c r="D336" s="612"/>
      <c r="E336" s="613"/>
      <c r="F336" s="613"/>
      <c r="G336" s="613"/>
      <c r="H336" s="613"/>
      <c r="I336" s="613"/>
      <c r="J336" s="613"/>
      <c r="K336" s="613"/>
      <c r="L336" s="613"/>
      <c r="M336" s="614"/>
      <c r="N336" s="527"/>
      <c r="O336" s="528"/>
      <c r="P336" s="528"/>
      <c r="Q336" s="529"/>
      <c r="R336" s="266"/>
      <c r="S336" s="266"/>
      <c r="T336" s="266"/>
      <c r="U336" s="533"/>
      <c r="V336" s="534"/>
      <c r="W336" s="534"/>
      <c r="X336" s="534"/>
      <c r="Y336" s="534"/>
      <c r="Z336" s="534"/>
      <c r="AA336" s="534"/>
      <c r="AB336" s="534"/>
      <c r="AC336" s="534"/>
      <c r="AD336" s="534"/>
      <c r="AE336" s="534"/>
      <c r="AF336" s="534"/>
      <c r="AG336" s="534"/>
      <c r="AH336" s="534"/>
      <c r="AI336" s="534"/>
      <c r="AJ336" s="535"/>
      <c r="AK336" s="277"/>
      <c r="AL336" s="277"/>
      <c r="AM336" s="689"/>
      <c r="AN336" s="689"/>
      <c r="AO336" s="689"/>
      <c r="AP336" s="689"/>
      <c r="AQ336" s="698"/>
      <c r="AR336" s="698"/>
      <c r="AS336" s="698"/>
      <c r="AT336" s="698"/>
      <c r="AU336" s="702"/>
      <c r="AV336" s="485"/>
      <c r="AW336" s="485"/>
      <c r="AX336" s="703"/>
      <c r="AY336" s="698"/>
      <c r="AZ336" s="698"/>
      <c r="BA336" s="698"/>
      <c r="BB336" s="698"/>
      <c r="BC336" s="267"/>
      <c r="BD336" s="262"/>
      <c r="BE336" s="262"/>
      <c r="BF336" s="509" t="str">
        <f>IF([1]回答表!X55="●",[1]回答表!V584,IF([1]回答表!AA55="●",[1]回答表!V611,""))</f>
        <v/>
      </c>
      <c r="BG336" s="510"/>
      <c r="BH336" s="510"/>
      <c r="BI336" s="510"/>
      <c r="BJ336" s="509" t="str">
        <f>IF([1]回答表!X55="●",[1]回答表!V585,IF([1]回答表!AA55="●",[1]回答表!V612,""))</f>
        <v/>
      </c>
      <c r="BK336" s="510"/>
      <c r="BL336" s="510"/>
      <c r="BM336" s="511"/>
      <c r="BN336" s="509" t="str">
        <f>IF([1]回答表!X55="●",[1]回答表!V586,IF([1]回答表!AA55="●",[1]回答表!V613,""))</f>
        <v/>
      </c>
      <c r="BO336" s="510"/>
      <c r="BP336" s="510"/>
      <c r="BQ336" s="511"/>
      <c r="BR336" s="265"/>
      <c r="BS336" s="22"/>
    </row>
    <row r="337" spans="1:71" ht="15.6" hidden="1" customHeight="1">
      <c r="A337" s="22"/>
      <c r="B337" s="22"/>
      <c r="C337" s="260"/>
      <c r="D337" s="278"/>
      <c r="E337" s="278"/>
      <c r="F337" s="278"/>
      <c r="G337" s="278"/>
      <c r="H337" s="278"/>
      <c r="I337" s="278"/>
      <c r="J337" s="278"/>
      <c r="K337" s="278"/>
      <c r="L337" s="278"/>
      <c r="M337" s="278"/>
      <c r="N337" s="280"/>
      <c r="O337" s="280"/>
      <c r="P337" s="280"/>
      <c r="Q337" s="280"/>
      <c r="R337" s="280"/>
      <c r="S337" s="280"/>
      <c r="T337" s="280"/>
      <c r="U337" s="533"/>
      <c r="V337" s="534"/>
      <c r="W337" s="534"/>
      <c r="X337" s="534"/>
      <c r="Y337" s="534"/>
      <c r="Z337" s="534"/>
      <c r="AA337" s="534"/>
      <c r="AB337" s="534"/>
      <c r="AC337" s="534"/>
      <c r="AD337" s="534"/>
      <c r="AE337" s="534"/>
      <c r="AF337" s="534"/>
      <c r="AG337" s="534"/>
      <c r="AH337" s="534"/>
      <c r="AI337" s="534"/>
      <c r="AJ337" s="535"/>
      <c r="AK337" s="277"/>
      <c r="AL337" s="277"/>
      <c r="AM337" s="689" t="s">
        <v>12</v>
      </c>
      <c r="AN337" s="689"/>
      <c r="AO337" s="689"/>
      <c r="AP337" s="689"/>
      <c r="AQ337" s="698" t="str">
        <f>IF([1]回答表!X55="●",[1]回答表!BC587,IF([1]回答表!AA55="●",[1]回答表!BC614,""))</f>
        <v/>
      </c>
      <c r="AR337" s="698"/>
      <c r="AS337" s="698"/>
      <c r="AT337" s="698"/>
      <c r="AU337" s="704"/>
      <c r="AV337" s="705"/>
      <c r="AW337" s="705"/>
      <c r="AX337" s="706"/>
      <c r="AY337" s="698"/>
      <c r="AZ337" s="698"/>
      <c r="BA337" s="698"/>
      <c r="BB337" s="698"/>
      <c r="BC337" s="267"/>
      <c r="BD337" s="267"/>
      <c r="BE337" s="267"/>
      <c r="BF337" s="509"/>
      <c r="BG337" s="510"/>
      <c r="BH337" s="510"/>
      <c r="BI337" s="510"/>
      <c r="BJ337" s="509"/>
      <c r="BK337" s="510"/>
      <c r="BL337" s="510"/>
      <c r="BM337" s="511"/>
      <c r="BN337" s="509"/>
      <c r="BO337" s="510"/>
      <c r="BP337" s="510"/>
      <c r="BQ337" s="511"/>
      <c r="BR337" s="265"/>
      <c r="BS337" s="22"/>
    </row>
    <row r="338" spans="1:71" ht="15.6" hidden="1" customHeight="1">
      <c r="A338" s="22"/>
      <c r="B338" s="22"/>
      <c r="C338" s="260"/>
      <c r="D338" s="278"/>
      <c r="E338" s="278"/>
      <c r="F338" s="278"/>
      <c r="G338" s="278"/>
      <c r="H338" s="278"/>
      <c r="I338" s="278"/>
      <c r="J338" s="278"/>
      <c r="K338" s="278"/>
      <c r="L338" s="278"/>
      <c r="M338" s="278"/>
      <c r="N338" s="280"/>
      <c r="O338" s="280"/>
      <c r="P338" s="280"/>
      <c r="Q338" s="280"/>
      <c r="R338" s="280"/>
      <c r="S338" s="280"/>
      <c r="T338" s="280"/>
      <c r="U338" s="533"/>
      <c r="V338" s="534"/>
      <c r="W338" s="534"/>
      <c r="X338" s="534"/>
      <c r="Y338" s="534"/>
      <c r="Z338" s="534"/>
      <c r="AA338" s="534"/>
      <c r="AB338" s="534"/>
      <c r="AC338" s="534"/>
      <c r="AD338" s="534"/>
      <c r="AE338" s="534"/>
      <c r="AF338" s="534"/>
      <c r="AG338" s="534"/>
      <c r="AH338" s="534"/>
      <c r="AI338" s="534"/>
      <c r="AJ338" s="535"/>
      <c r="AK338" s="277"/>
      <c r="AL338" s="277"/>
      <c r="AM338" s="689"/>
      <c r="AN338" s="689"/>
      <c r="AO338" s="689"/>
      <c r="AP338" s="689"/>
      <c r="AQ338" s="698"/>
      <c r="AR338" s="698"/>
      <c r="AS338" s="698"/>
      <c r="AT338" s="698"/>
      <c r="AU338" s="683" t="s">
        <v>6444</v>
      </c>
      <c r="AV338" s="684"/>
      <c r="AW338" s="684"/>
      <c r="AX338" s="685"/>
      <c r="AY338" s="677" t="str">
        <f>IF([1]回答表!X55="●",[1]回答表!BC592,IF([1]回答表!AA55="●",[1]回答表!BC618,""))</f>
        <v/>
      </c>
      <c r="AZ338" s="678"/>
      <c r="BA338" s="678"/>
      <c r="BB338" s="679"/>
      <c r="BC338" s="267"/>
      <c r="BD338" s="262"/>
      <c r="BE338" s="262"/>
      <c r="BF338" s="509"/>
      <c r="BG338" s="510"/>
      <c r="BH338" s="510"/>
      <c r="BI338" s="510"/>
      <c r="BJ338" s="509"/>
      <c r="BK338" s="510"/>
      <c r="BL338" s="510"/>
      <c r="BM338" s="511"/>
      <c r="BN338" s="509"/>
      <c r="BO338" s="510"/>
      <c r="BP338" s="510"/>
      <c r="BQ338" s="511"/>
      <c r="BR338" s="265"/>
      <c r="BS338" s="22"/>
    </row>
    <row r="339" spans="1:71" ht="15.6" hidden="1" customHeight="1">
      <c r="A339" s="22"/>
      <c r="B339" s="22"/>
      <c r="C339" s="260"/>
      <c r="D339" s="615" t="s">
        <v>9</v>
      </c>
      <c r="E339" s="616"/>
      <c r="F339" s="616"/>
      <c r="G339" s="616"/>
      <c r="H339" s="616"/>
      <c r="I339" s="616"/>
      <c r="J339" s="616"/>
      <c r="K339" s="616"/>
      <c r="L339" s="616"/>
      <c r="M339" s="617"/>
      <c r="N339" s="521" t="str">
        <f>IF([1]回答表!AA55="●","●","")</f>
        <v/>
      </c>
      <c r="O339" s="522"/>
      <c r="P339" s="522"/>
      <c r="Q339" s="523"/>
      <c r="R339" s="266"/>
      <c r="S339" s="266"/>
      <c r="T339" s="266"/>
      <c r="U339" s="533"/>
      <c r="V339" s="534"/>
      <c r="W339" s="534"/>
      <c r="X339" s="534"/>
      <c r="Y339" s="534"/>
      <c r="Z339" s="534"/>
      <c r="AA339" s="534"/>
      <c r="AB339" s="534"/>
      <c r="AC339" s="534"/>
      <c r="AD339" s="534"/>
      <c r="AE339" s="534"/>
      <c r="AF339" s="534"/>
      <c r="AG339" s="534"/>
      <c r="AH339" s="534"/>
      <c r="AI339" s="534"/>
      <c r="AJ339" s="535"/>
      <c r="AK339" s="277"/>
      <c r="AL339" s="277"/>
      <c r="AM339" s="689" t="s">
        <v>14</v>
      </c>
      <c r="AN339" s="689"/>
      <c r="AO339" s="689"/>
      <c r="AP339" s="689"/>
      <c r="AQ339" s="708" t="str">
        <f>IF([1]回答表!X55="●",[1]回答表!BC589,IF([1]回答表!AA55="●",[1]回答表!BC615,""))</f>
        <v/>
      </c>
      <c r="AR339" s="698"/>
      <c r="AS339" s="698"/>
      <c r="AT339" s="698"/>
      <c r="AU339" s="720"/>
      <c r="AV339" s="721"/>
      <c r="AW339" s="721"/>
      <c r="AX339" s="722"/>
      <c r="AY339" s="723"/>
      <c r="AZ339" s="724"/>
      <c r="BA339" s="724"/>
      <c r="BB339" s="725"/>
      <c r="BC339" s="267"/>
      <c r="BD339" s="281"/>
      <c r="BE339" s="281"/>
      <c r="BF339" s="509"/>
      <c r="BG339" s="510"/>
      <c r="BH339" s="510"/>
      <c r="BI339" s="510"/>
      <c r="BJ339" s="509"/>
      <c r="BK339" s="510"/>
      <c r="BL339" s="510"/>
      <c r="BM339" s="511"/>
      <c r="BN339" s="509"/>
      <c r="BO339" s="510"/>
      <c r="BP339" s="510"/>
      <c r="BQ339" s="511"/>
      <c r="BR339" s="265"/>
      <c r="BS339" s="22"/>
    </row>
    <row r="340" spans="1:71" ht="15.6" hidden="1" customHeight="1">
      <c r="A340" s="22"/>
      <c r="B340" s="22"/>
      <c r="C340" s="260"/>
      <c r="D340" s="618"/>
      <c r="E340" s="619"/>
      <c r="F340" s="619"/>
      <c r="G340" s="619"/>
      <c r="H340" s="619"/>
      <c r="I340" s="619"/>
      <c r="J340" s="619"/>
      <c r="K340" s="619"/>
      <c r="L340" s="619"/>
      <c r="M340" s="620"/>
      <c r="N340" s="524"/>
      <c r="O340" s="525"/>
      <c r="P340" s="525"/>
      <c r="Q340" s="526"/>
      <c r="R340" s="266"/>
      <c r="S340" s="266"/>
      <c r="T340" s="266"/>
      <c r="U340" s="533"/>
      <c r="V340" s="534"/>
      <c r="W340" s="534"/>
      <c r="X340" s="534"/>
      <c r="Y340" s="534"/>
      <c r="Z340" s="534"/>
      <c r="AA340" s="534"/>
      <c r="AB340" s="534"/>
      <c r="AC340" s="534"/>
      <c r="AD340" s="534"/>
      <c r="AE340" s="534"/>
      <c r="AF340" s="534"/>
      <c r="AG340" s="534"/>
      <c r="AH340" s="534"/>
      <c r="AI340" s="534"/>
      <c r="AJ340" s="535"/>
      <c r="AK340" s="277"/>
      <c r="AL340" s="277"/>
      <c r="AM340" s="689"/>
      <c r="AN340" s="689"/>
      <c r="AO340" s="689"/>
      <c r="AP340" s="689"/>
      <c r="AQ340" s="698"/>
      <c r="AR340" s="698"/>
      <c r="AS340" s="698"/>
      <c r="AT340" s="698"/>
      <c r="AU340" s="686"/>
      <c r="AV340" s="687"/>
      <c r="AW340" s="687"/>
      <c r="AX340" s="688"/>
      <c r="AY340" s="680"/>
      <c r="AZ340" s="681"/>
      <c r="BA340" s="681"/>
      <c r="BB340" s="682"/>
      <c r="BC340" s="267"/>
      <c r="BD340" s="281"/>
      <c r="BE340" s="281"/>
      <c r="BF340" s="509" t="s">
        <v>1</v>
      </c>
      <c r="BG340" s="510"/>
      <c r="BH340" s="510"/>
      <c r="BI340" s="510"/>
      <c r="BJ340" s="509" t="s">
        <v>2</v>
      </c>
      <c r="BK340" s="510"/>
      <c r="BL340" s="510"/>
      <c r="BM340" s="510"/>
      <c r="BN340" s="509" t="s">
        <v>3</v>
      </c>
      <c r="BO340" s="510"/>
      <c r="BP340" s="510"/>
      <c r="BQ340" s="511"/>
      <c r="BR340" s="265"/>
      <c r="BS340" s="22"/>
    </row>
    <row r="341" spans="1:71" ht="15.6" hidden="1" customHeight="1">
      <c r="A341" s="22"/>
      <c r="B341" s="22"/>
      <c r="C341" s="260"/>
      <c r="D341" s="618"/>
      <c r="E341" s="619"/>
      <c r="F341" s="619"/>
      <c r="G341" s="619"/>
      <c r="H341" s="619"/>
      <c r="I341" s="619"/>
      <c r="J341" s="619"/>
      <c r="K341" s="619"/>
      <c r="L341" s="619"/>
      <c r="M341" s="620"/>
      <c r="N341" s="524"/>
      <c r="O341" s="525"/>
      <c r="P341" s="525"/>
      <c r="Q341" s="526"/>
      <c r="R341" s="266"/>
      <c r="S341" s="266"/>
      <c r="T341" s="266"/>
      <c r="U341" s="533"/>
      <c r="V341" s="534"/>
      <c r="W341" s="534"/>
      <c r="X341" s="534"/>
      <c r="Y341" s="534"/>
      <c r="Z341" s="534"/>
      <c r="AA341" s="534"/>
      <c r="AB341" s="534"/>
      <c r="AC341" s="534"/>
      <c r="AD341" s="534"/>
      <c r="AE341" s="534"/>
      <c r="AF341" s="534"/>
      <c r="AG341" s="534"/>
      <c r="AH341" s="534"/>
      <c r="AI341" s="534"/>
      <c r="AJ341" s="535"/>
      <c r="AK341" s="277"/>
      <c r="AL341" s="277"/>
      <c r="AM341" s="689" t="s">
        <v>15</v>
      </c>
      <c r="AN341" s="689"/>
      <c r="AO341" s="689"/>
      <c r="AP341" s="689"/>
      <c r="AQ341" s="698" t="str">
        <f>IF([1]回答表!X55="●",[1]回答表!BC590,IF([1]回答表!AA55="●",[1]回答表!BC616,""))</f>
        <v/>
      </c>
      <c r="AR341" s="698"/>
      <c r="AS341" s="698"/>
      <c r="AT341" s="698"/>
      <c r="AU341" s="683" t="s">
        <v>4</v>
      </c>
      <c r="AV341" s="684"/>
      <c r="AW341" s="684"/>
      <c r="AX341" s="685"/>
      <c r="AY341" s="677" t="str">
        <f>IF([1]回答表!X55="●",[1]回答表!BC593,IF([1]回答表!AA55="●",[1]回答表!BC619,""))</f>
        <v/>
      </c>
      <c r="AZ341" s="678"/>
      <c r="BA341" s="678"/>
      <c r="BB341" s="679"/>
      <c r="BC341" s="267"/>
      <c r="BD341" s="281"/>
      <c r="BE341" s="281"/>
      <c r="BF341" s="509"/>
      <c r="BG341" s="510"/>
      <c r="BH341" s="510"/>
      <c r="BI341" s="510"/>
      <c r="BJ341" s="509"/>
      <c r="BK341" s="510"/>
      <c r="BL341" s="510"/>
      <c r="BM341" s="510"/>
      <c r="BN341" s="509"/>
      <c r="BO341" s="510"/>
      <c r="BP341" s="510"/>
      <c r="BQ341" s="511"/>
      <c r="BR341" s="265"/>
      <c r="BS341" s="22"/>
    </row>
    <row r="342" spans="1:71" ht="15.6" hidden="1" customHeight="1">
      <c r="A342" s="22"/>
      <c r="B342" s="22"/>
      <c r="C342" s="260"/>
      <c r="D342" s="621"/>
      <c r="E342" s="622"/>
      <c r="F342" s="622"/>
      <c r="G342" s="622"/>
      <c r="H342" s="622"/>
      <c r="I342" s="622"/>
      <c r="J342" s="622"/>
      <c r="K342" s="622"/>
      <c r="L342" s="622"/>
      <c r="M342" s="623"/>
      <c r="N342" s="527"/>
      <c r="O342" s="528"/>
      <c r="P342" s="528"/>
      <c r="Q342" s="529"/>
      <c r="R342" s="266"/>
      <c r="S342" s="266"/>
      <c r="T342" s="266"/>
      <c r="U342" s="536"/>
      <c r="V342" s="537"/>
      <c r="W342" s="537"/>
      <c r="X342" s="537"/>
      <c r="Y342" s="537"/>
      <c r="Z342" s="537"/>
      <c r="AA342" s="537"/>
      <c r="AB342" s="537"/>
      <c r="AC342" s="537"/>
      <c r="AD342" s="537"/>
      <c r="AE342" s="537"/>
      <c r="AF342" s="537"/>
      <c r="AG342" s="537"/>
      <c r="AH342" s="537"/>
      <c r="AI342" s="537"/>
      <c r="AJ342" s="538"/>
      <c r="AK342" s="277"/>
      <c r="AL342" s="277"/>
      <c r="AM342" s="689"/>
      <c r="AN342" s="689"/>
      <c r="AO342" s="689"/>
      <c r="AP342" s="689"/>
      <c r="AQ342" s="698"/>
      <c r="AR342" s="698"/>
      <c r="AS342" s="698"/>
      <c r="AT342" s="698"/>
      <c r="AU342" s="686"/>
      <c r="AV342" s="687"/>
      <c r="AW342" s="687"/>
      <c r="AX342" s="688"/>
      <c r="AY342" s="680"/>
      <c r="AZ342" s="681"/>
      <c r="BA342" s="681"/>
      <c r="BB342" s="682"/>
      <c r="BC342" s="267"/>
      <c r="BD342" s="281"/>
      <c r="BE342" s="281"/>
      <c r="BF342" s="512"/>
      <c r="BG342" s="513"/>
      <c r="BH342" s="513"/>
      <c r="BI342" s="513"/>
      <c r="BJ342" s="512"/>
      <c r="BK342" s="513"/>
      <c r="BL342" s="513"/>
      <c r="BM342" s="513"/>
      <c r="BN342" s="512"/>
      <c r="BO342" s="513"/>
      <c r="BP342" s="513"/>
      <c r="BQ342" s="514"/>
      <c r="BR342" s="265"/>
      <c r="BS342" s="22"/>
    </row>
    <row r="343" spans="1:71" ht="15.6" hidden="1" customHeight="1">
      <c r="A343" s="22"/>
      <c r="B343" s="22"/>
      <c r="C343" s="260"/>
      <c r="D343" s="278"/>
      <c r="E343" s="278"/>
      <c r="F343" s="278"/>
      <c r="G343" s="278"/>
      <c r="H343" s="278"/>
      <c r="I343" s="278"/>
      <c r="J343" s="278"/>
      <c r="K343" s="278"/>
      <c r="L343" s="278"/>
      <c r="M343" s="278"/>
      <c r="N343" s="278"/>
      <c r="O343" s="278"/>
      <c r="P343" s="278"/>
      <c r="Q343" s="278"/>
      <c r="R343" s="266"/>
      <c r="S343" s="266"/>
      <c r="T343" s="266"/>
      <c r="U343" s="266"/>
      <c r="V343" s="266"/>
      <c r="W343" s="266"/>
      <c r="X343" s="266"/>
      <c r="Y343" s="266"/>
      <c r="Z343" s="266"/>
      <c r="AA343" s="266"/>
      <c r="AB343" s="266"/>
      <c r="AC343" s="266"/>
      <c r="AD343" s="266"/>
      <c r="AE343" s="266"/>
      <c r="AF343" s="266"/>
      <c r="AG343" s="266"/>
      <c r="AH343" s="266"/>
      <c r="AI343" s="266"/>
      <c r="AJ343" s="266"/>
      <c r="AK343" s="277"/>
      <c r="AL343" s="277"/>
      <c r="AM343" s="288"/>
      <c r="AN343" s="288"/>
      <c r="AO343" s="288"/>
      <c r="AP343" s="288"/>
      <c r="AQ343" s="288"/>
      <c r="AR343" s="288"/>
      <c r="AS343" s="288"/>
      <c r="AT343" s="288"/>
      <c r="AU343" s="288"/>
      <c r="AV343" s="288"/>
      <c r="AW343" s="288"/>
      <c r="AX343" s="288"/>
      <c r="AY343" s="288"/>
      <c r="AZ343" s="288"/>
      <c r="BA343" s="288"/>
      <c r="BB343" s="288"/>
      <c r="BC343" s="267"/>
      <c r="BD343" s="281"/>
      <c r="BE343" s="281"/>
      <c r="BF343" s="247"/>
      <c r="BG343" s="247"/>
      <c r="BH343" s="247"/>
      <c r="BI343" s="247"/>
      <c r="BJ343" s="247"/>
      <c r="BK343" s="247"/>
      <c r="BL343" s="247"/>
      <c r="BM343" s="247"/>
      <c r="BN343" s="247"/>
      <c r="BO343" s="247"/>
      <c r="BP343" s="247"/>
      <c r="BQ343" s="247"/>
      <c r="BR343" s="265"/>
      <c r="BS343" s="22"/>
    </row>
    <row r="344" spans="1:71" ht="15.6" hidden="1" customHeight="1">
      <c r="A344" s="22"/>
      <c r="B344" s="22"/>
      <c r="C344" s="260"/>
      <c r="D344" s="278"/>
      <c r="E344" s="278"/>
      <c r="F344" s="278"/>
      <c r="G344" s="278"/>
      <c r="H344" s="278"/>
      <c r="I344" s="278"/>
      <c r="J344" s="278"/>
      <c r="K344" s="278"/>
      <c r="L344" s="278"/>
      <c r="M344" s="278"/>
      <c r="N344" s="278"/>
      <c r="O344" s="278"/>
      <c r="P344" s="278"/>
      <c r="Q344" s="278"/>
      <c r="R344" s="266"/>
      <c r="S344" s="266"/>
      <c r="T344" s="266"/>
      <c r="U344" s="270" t="s">
        <v>6496</v>
      </c>
      <c r="V344" s="266"/>
      <c r="W344" s="266"/>
      <c r="X344" s="266"/>
      <c r="Y344" s="266"/>
      <c r="Z344" s="266"/>
      <c r="AA344" s="266"/>
      <c r="AB344" s="266"/>
      <c r="AC344" s="266"/>
      <c r="AD344" s="266"/>
      <c r="AE344" s="266"/>
      <c r="AF344" s="266"/>
      <c r="AG344" s="266"/>
      <c r="AH344" s="266"/>
      <c r="AI344" s="266"/>
      <c r="AJ344" s="266"/>
      <c r="AK344" s="277"/>
      <c r="AL344" s="277"/>
      <c r="AM344" s="270" t="s">
        <v>6498</v>
      </c>
      <c r="AN344" s="263"/>
      <c r="AO344" s="263"/>
      <c r="AP344" s="263"/>
      <c r="AQ344" s="263"/>
      <c r="AR344" s="263"/>
      <c r="AS344" s="263"/>
      <c r="AT344" s="263"/>
      <c r="AU344" s="263"/>
      <c r="AV344" s="263"/>
      <c r="AW344" s="263"/>
      <c r="AX344" s="262"/>
      <c r="AY344" s="262"/>
      <c r="AZ344" s="262"/>
      <c r="BA344" s="262"/>
      <c r="BB344" s="262"/>
      <c r="BC344" s="262"/>
      <c r="BD344" s="262"/>
      <c r="BE344" s="262"/>
      <c r="BF344" s="262"/>
      <c r="BG344" s="262"/>
      <c r="BH344" s="262"/>
      <c r="BI344" s="262"/>
      <c r="BJ344" s="262"/>
      <c r="BK344" s="262"/>
      <c r="BL344" s="262"/>
      <c r="BM344" s="262"/>
      <c r="BN344" s="262"/>
      <c r="BO344" s="262"/>
      <c r="BP344" s="262"/>
      <c r="BQ344" s="247"/>
      <c r="BR344" s="265"/>
      <c r="BS344" s="22"/>
    </row>
    <row r="345" spans="1:71" ht="15.6" hidden="1" customHeight="1">
      <c r="A345" s="22"/>
      <c r="B345" s="22"/>
      <c r="C345" s="260"/>
      <c r="D345" s="278"/>
      <c r="E345" s="278"/>
      <c r="F345" s="278"/>
      <c r="G345" s="278"/>
      <c r="H345" s="278"/>
      <c r="I345" s="278"/>
      <c r="J345" s="278"/>
      <c r="K345" s="278"/>
      <c r="L345" s="278"/>
      <c r="M345" s="278"/>
      <c r="N345" s="278"/>
      <c r="O345" s="278"/>
      <c r="P345" s="278"/>
      <c r="Q345" s="278"/>
      <c r="R345" s="266"/>
      <c r="S345" s="266"/>
      <c r="T345" s="266"/>
      <c r="U345" s="624" t="str">
        <f>IF([1]回答表!X55="●",[1]回答表!E592,IF([1]回答表!AA55="●",[1]回答表!E619,""))</f>
        <v/>
      </c>
      <c r="V345" s="625"/>
      <c r="W345" s="625"/>
      <c r="X345" s="625"/>
      <c r="Y345" s="625"/>
      <c r="Z345" s="625"/>
      <c r="AA345" s="625"/>
      <c r="AB345" s="625"/>
      <c r="AC345" s="625"/>
      <c r="AD345" s="625"/>
      <c r="AE345" s="602" t="s">
        <v>6497</v>
      </c>
      <c r="AF345" s="602"/>
      <c r="AG345" s="602"/>
      <c r="AH345" s="602"/>
      <c r="AI345" s="602"/>
      <c r="AJ345" s="603"/>
      <c r="AK345" s="277"/>
      <c r="AL345" s="277"/>
      <c r="AM345" s="530" t="str">
        <f>IF([1]回答表!X55="●",[1]回答表!B594,IF([1]回答表!AA55="●",[1]回答表!B621,""))</f>
        <v/>
      </c>
      <c r="AN345" s="531"/>
      <c r="AO345" s="531"/>
      <c r="AP345" s="531"/>
      <c r="AQ345" s="531"/>
      <c r="AR345" s="531"/>
      <c r="AS345" s="531"/>
      <c r="AT345" s="531"/>
      <c r="AU345" s="531"/>
      <c r="AV345" s="531"/>
      <c r="AW345" s="531"/>
      <c r="AX345" s="531"/>
      <c r="AY345" s="531"/>
      <c r="AZ345" s="531"/>
      <c r="BA345" s="531"/>
      <c r="BB345" s="531"/>
      <c r="BC345" s="531"/>
      <c r="BD345" s="531"/>
      <c r="BE345" s="531"/>
      <c r="BF345" s="531"/>
      <c r="BG345" s="531"/>
      <c r="BH345" s="531"/>
      <c r="BI345" s="531"/>
      <c r="BJ345" s="531"/>
      <c r="BK345" s="531"/>
      <c r="BL345" s="531"/>
      <c r="BM345" s="531"/>
      <c r="BN345" s="531"/>
      <c r="BO345" s="531"/>
      <c r="BP345" s="531"/>
      <c r="BQ345" s="532"/>
      <c r="BR345" s="265"/>
      <c r="BS345" s="22"/>
    </row>
    <row r="346" spans="1:71" ht="15.6" hidden="1" customHeight="1">
      <c r="A346" s="22"/>
      <c r="B346" s="22"/>
      <c r="C346" s="260"/>
      <c r="D346" s="278"/>
      <c r="E346" s="278"/>
      <c r="F346" s="278"/>
      <c r="G346" s="278"/>
      <c r="H346" s="278"/>
      <c r="I346" s="278"/>
      <c r="J346" s="278"/>
      <c r="K346" s="278"/>
      <c r="L346" s="278"/>
      <c r="M346" s="278"/>
      <c r="N346" s="278"/>
      <c r="O346" s="278"/>
      <c r="P346" s="278"/>
      <c r="Q346" s="278"/>
      <c r="R346" s="266"/>
      <c r="S346" s="266"/>
      <c r="T346" s="266"/>
      <c r="U346" s="626"/>
      <c r="V346" s="627"/>
      <c r="W346" s="627"/>
      <c r="X346" s="627"/>
      <c r="Y346" s="627"/>
      <c r="Z346" s="627"/>
      <c r="AA346" s="627"/>
      <c r="AB346" s="627"/>
      <c r="AC346" s="627"/>
      <c r="AD346" s="627"/>
      <c r="AE346" s="604"/>
      <c r="AF346" s="604"/>
      <c r="AG346" s="604"/>
      <c r="AH346" s="604"/>
      <c r="AI346" s="604"/>
      <c r="AJ346" s="605"/>
      <c r="AK346" s="277"/>
      <c r="AL346" s="277"/>
      <c r="AM346" s="533"/>
      <c r="AN346" s="534"/>
      <c r="AO346" s="534"/>
      <c r="AP346" s="534"/>
      <c r="AQ346" s="534"/>
      <c r="AR346" s="534"/>
      <c r="AS346" s="534"/>
      <c r="AT346" s="534"/>
      <c r="AU346" s="534"/>
      <c r="AV346" s="534"/>
      <c r="AW346" s="534"/>
      <c r="AX346" s="534"/>
      <c r="AY346" s="534"/>
      <c r="AZ346" s="534"/>
      <c r="BA346" s="534"/>
      <c r="BB346" s="534"/>
      <c r="BC346" s="534"/>
      <c r="BD346" s="534"/>
      <c r="BE346" s="534"/>
      <c r="BF346" s="534"/>
      <c r="BG346" s="534"/>
      <c r="BH346" s="534"/>
      <c r="BI346" s="534"/>
      <c r="BJ346" s="534"/>
      <c r="BK346" s="534"/>
      <c r="BL346" s="534"/>
      <c r="BM346" s="534"/>
      <c r="BN346" s="534"/>
      <c r="BO346" s="534"/>
      <c r="BP346" s="534"/>
      <c r="BQ346" s="535"/>
      <c r="BR346" s="265"/>
      <c r="BS346" s="22"/>
    </row>
    <row r="347" spans="1:71" ht="15.6" hidden="1" customHeight="1">
      <c r="A347" s="22"/>
      <c r="B347" s="22"/>
      <c r="C347" s="260"/>
      <c r="D347" s="278"/>
      <c r="E347" s="278"/>
      <c r="F347" s="278"/>
      <c r="G347" s="278"/>
      <c r="H347" s="278"/>
      <c r="I347" s="278"/>
      <c r="J347" s="278"/>
      <c r="K347" s="278"/>
      <c r="L347" s="278"/>
      <c r="M347" s="278"/>
      <c r="N347" s="278"/>
      <c r="O347" s="278"/>
      <c r="P347" s="278"/>
      <c r="Q347" s="278"/>
      <c r="R347" s="266"/>
      <c r="S347" s="266"/>
      <c r="T347" s="266"/>
      <c r="U347" s="266"/>
      <c r="V347" s="266"/>
      <c r="W347" s="266"/>
      <c r="X347" s="266"/>
      <c r="Y347" s="266"/>
      <c r="Z347" s="266"/>
      <c r="AA347" s="266"/>
      <c r="AB347" s="266"/>
      <c r="AC347" s="266"/>
      <c r="AD347" s="266"/>
      <c r="AE347" s="266"/>
      <c r="AF347" s="266"/>
      <c r="AG347" s="266"/>
      <c r="AH347" s="266"/>
      <c r="AI347" s="266"/>
      <c r="AJ347" s="266"/>
      <c r="AK347" s="277"/>
      <c r="AL347" s="277"/>
      <c r="AM347" s="533"/>
      <c r="AN347" s="534"/>
      <c r="AO347" s="534"/>
      <c r="AP347" s="534"/>
      <c r="AQ347" s="534"/>
      <c r="AR347" s="534"/>
      <c r="AS347" s="534"/>
      <c r="AT347" s="534"/>
      <c r="AU347" s="534"/>
      <c r="AV347" s="534"/>
      <c r="AW347" s="534"/>
      <c r="AX347" s="534"/>
      <c r="AY347" s="534"/>
      <c r="AZ347" s="534"/>
      <c r="BA347" s="534"/>
      <c r="BB347" s="534"/>
      <c r="BC347" s="534"/>
      <c r="BD347" s="534"/>
      <c r="BE347" s="534"/>
      <c r="BF347" s="534"/>
      <c r="BG347" s="534"/>
      <c r="BH347" s="534"/>
      <c r="BI347" s="534"/>
      <c r="BJ347" s="534"/>
      <c r="BK347" s="534"/>
      <c r="BL347" s="534"/>
      <c r="BM347" s="534"/>
      <c r="BN347" s="534"/>
      <c r="BO347" s="534"/>
      <c r="BP347" s="534"/>
      <c r="BQ347" s="535"/>
      <c r="BR347" s="265"/>
      <c r="BS347" s="22"/>
    </row>
    <row r="348" spans="1:71" ht="15.6" hidden="1" customHeight="1">
      <c r="A348" s="22"/>
      <c r="B348" s="22"/>
      <c r="C348" s="260"/>
      <c r="D348" s="278"/>
      <c r="E348" s="278"/>
      <c r="F348" s="278"/>
      <c r="G348" s="278"/>
      <c r="H348" s="278"/>
      <c r="I348" s="278"/>
      <c r="J348" s="278"/>
      <c r="K348" s="278"/>
      <c r="L348" s="278"/>
      <c r="M348" s="278"/>
      <c r="N348" s="278"/>
      <c r="O348" s="278"/>
      <c r="P348" s="278"/>
      <c r="Q348" s="278"/>
      <c r="R348" s="266"/>
      <c r="S348" s="266"/>
      <c r="T348" s="266"/>
      <c r="U348" s="266"/>
      <c r="V348" s="266"/>
      <c r="W348" s="266"/>
      <c r="X348" s="266"/>
      <c r="Y348" s="266"/>
      <c r="Z348" s="266"/>
      <c r="AA348" s="266"/>
      <c r="AB348" s="266"/>
      <c r="AC348" s="266"/>
      <c r="AD348" s="266"/>
      <c r="AE348" s="266"/>
      <c r="AF348" s="266"/>
      <c r="AG348" s="266"/>
      <c r="AH348" s="266"/>
      <c r="AI348" s="266"/>
      <c r="AJ348" s="266"/>
      <c r="AK348" s="277"/>
      <c r="AL348" s="277"/>
      <c r="AM348" s="533"/>
      <c r="AN348" s="534"/>
      <c r="AO348" s="534"/>
      <c r="AP348" s="534"/>
      <c r="AQ348" s="534"/>
      <c r="AR348" s="534"/>
      <c r="AS348" s="534"/>
      <c r="AT348" s="534"/>
      <c r="AU348" s="534"/>
      <c r="AV348" s="534"/>
      <c r="AW348" s="534"/>
      <c r="AX348" s="534"/>
      <c r="AY348" s="534"/>
      <c r="AZ348" s="534"/>
      <c r="BA348" s="534"/>
      <c r="BB348" s="534"/>
      <c r="BC348" s="534"/>
      <c r="BD348" s="534"/>
      <c r="BE348" s="534"/>
      <c r="BF348" s="534"/>
      <c r="BG348" s="534"/>
      <c r="BH348" s="534"/>
      <c r="BI348" s="534"/>
      <c r="BJ348" s="534"/>
      <c r="BK348" s="534"/>
      <c r="BL348" s="534"/>
      <c r="BM348" s="534"/>
      <c r="BN348" s="534"/>
      <c r="BO348" s="534"/>
      <c r="BP348" s="534"/>
      <c r="BQ348" s="535"/>
      <c r="BR348" s="265"/>
      <c r="BS348" s="22"/>
    </row>
    <row r="349" spans="1:71" ht="15.6" hidden="1" customHeight="1">
      <c r="A349" s="22"/>
      <c r="B349" s="22"/>
      <c r="C349" s="260"/>
      <c r="D349" s="278"/>
      <c r="E349" s="278"/>
      <c r="F349" s="278"/>
      <c r="G349" s="278"/>
      <c r="H349" s="278"/>
      <c r="I349" s="278"/>
      <c r="J349" s="278"/>
      <c r="K349" s="278"/>
      <c r="L349" s="278"/>
      <c r="M349" s="278"/>
      <c r="N349" s="278"/>
      <c r="O349" s="278"/>
      <c r="P349" s="278"/>
      <c r="Q349" s="278"/>
      <c r="R349" s="266"/>
      <c r="S349" s="266"/>
      <c r="T349" s="266"/>
      <c r="U349" s="266"/>
      <c r="V349" s="266"/>
      <c r="W349" s="266"/>
      <c r="X349" s="266"/>
      <c r="Y349" s="266"/>
      <c r="Z349" s="266"/>
      <c r="AA349" s="266"/>
      <c r="AB349" s="266"/>
      <c r="AC349" s="266"/>
      <c r="AD349" s="266"/>
      <c r="AE349" s="266"/>
      <c r="AF349" s="266"/>
      <c r="AG349" s="266"/>
      <c r="AH349" s="266"/>
      <c r="AI349" s="266"/>
      <c r="AJ349" s="266"/>
      <c r="AK349" s="277"/>
      <c r="AL349" s="277"/>
      <c r="AM349" s="536"/>
      <c r="AN349" s="537"/>
      <c r="AO349" s="537"/>
      <c r="AP349" s="537"/>
      <c r="AQ349" s="537"/>
      <c r="AR349" s="537"/>
      <c r="AS349" s="537"/>
      <c r="AT349" s="537"/>
      <c r="AU349" s="537"/>
      <c r="AV349" s="537"/>
      <c r="AW349" s="537"/>
      <c r="AX349" s="537"/>
      <c r="AY349" s="537"/>
      <c r="AZ349" s="537"/>
      <c r="BA349" s="537"/>
      <c r="BB349" s="537"/>
      <c r="BC349" s="537"/>
      <c r="BD349" s="537"/>
      <c r="BE349" s="537"/>
      <c r="BF349" s="537"/>
      <c r="BG349" s="537"/>
      <c r="BH349" s="537"/>
      <c r="BI349" s="537"/>
      <c r="BJ349" s="537"/>
      <c r="BK349" s="537"/>
      <c r="BL349" s="537"/>
      <c r="BM349" s="537"/>
      <c r="BN349" s="537"/>
      <c r="BO349" s="537"/>
      <c r="BP349" s="537"/>
      <c r="BQ349" s="538"/>
      <c r="BR349" s="265"/>
      <c r="BS349" s="22"/>
    </row>
    <row r="350" spans="1:71" ht="15.6" hidden="1" customHeight="1">
      <c r="A350" s="22"/>
      <c r="B350" s="22"/>
      <c r="C350" s="260"/>
      <c r="D350" s="278"/>
      <c r="E350" s="278"/>
      <c r="F350" s="278"/>
      <c r="G350" s="278"/>
      <c r="H350" s="278"/>
      <c r="I350" s="278"/>
      <c r="J350" s="278"/>
      <c r="K350" s="278"/>
      <c r="L350" s="278"/>
      <c r="M350" s="278"/>
      <c r="N350" s="266"/>
      <c r="O350" s="266"/>
      <c r="P350" s="266"/>
      <c r="Q350" s="266"/>
      <c r="R350" s="266"/>
      <c r="S350" s="266"/>
      <c r="T350" s="266"/>
      <c r="U350" s="266"/>
      <c r="V350" s="266"/>
      <c r="W350" s="266"/>
      <c r="X350" s="247"/>
      <c r="Y350" s="247"/>
      <c r="Z350" s="247"/>
      <c r="AA350" s="263"/>
      <c r="AB350" s="263"/>
      <c r="AC350" s="263"/>
      <c r="AD350" s="263"/>
      <c r="AE350" s="263"/>
      <c r="AF350" s="263"/>
      <c r="AG350" s="263"/>
      <c r="AH350" s="263"/>
      <c r="AI350" s="263"/>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65"/>
      <c r="BS350" s="22"/>
    </row>
    <row r="351" spans="1:71" ht="18.600000000000001" hidden="1" customHeight="1">
      <c r="A351" s="22"/>
      <c r="B351" s="22"/>
      <c r="C351" s="260"/>
      <c r="D351" s="278"/>
      <c r="E351" s="278"/>
      <c r="F351" s="278"/>
      <c r="G351" s="278"/>
      <c r="H351" s="278"/>
      <c r="I351" s="278"/>
      <c r="J351" s="278"/>
      <c r="K351" s="278"/>
      <c r="L351" s="278"/>
      <c r="M351" s="278"/>
      <c r="N351" s="266"/>
      <c r="O351" s="266"/>
      <c r="P351" s="266"/>
      <c r="Q351" s="266"/>
      <c r="R351" s="266"/>
      <c r="S351" s="266"/>
      <c r="T351" s="266"/>
      <c r="U351" s="270" t="s">
        <v>41</v>
      </c>
      <c r="V351" s="266"/>
      <c r="W351" s="266"/>
      <c r="X351" s="266"/>
      <c r="Y351" s="266"/>
      <c r="Z351" s="266"/>
      <c r="AA351" s="263"/>
      <c r="AB351" s="271"/>
      <c r="AC351" s="263"/>
      <c r="AD351" s="263"/>
      <c r="AE351" s="263"/>
      <c r="AF351" s="263"/>
      <c r="AG351" s="263"/>
      <c r="AH351" s="263"/>
      <c r="AI351" s="263"/>
      <c r="AJ351" s="263"/>
      <c r="AK351" s="263"/>
      <c r="AL351" s="263"/>
      <c r="AM351" s="270" t="s">
        <v>7</v>
      </c>
      <c r="AN351" s="263"/>
      <c r="AO351" s="263"/>
      <c r="AP351" s="263"/>
      <c r="AQ351" s="263"/>
      <c r="AR351" s="263"/>
      <c r="AS351" s="263"/>
      <c r="AT351" s="263"/>
      <c r="AU351" s="263"/>
      <c r="AV351" s="263"/>
      <c r="AW351" s="263"/>
      <c r="AX351" s="263"/>
      <c r="AY351" s="263"/>
      <c r="AZ351" s="263"/>
      <c r="BA351" s="263"/>
      <c r="BB351" s="262"/>
      <c r="BC351" s="262"/>
      <c r="BD351" s="262"/>
      <c r="BE351" s="262"/>
      <c r="BF351" s="262"/>
      <c r="BG351" s="262"/>
      <c r="BH351" s="262"/>
      <c r="BI351" s="262"/>
      <c r="BJ351" s="262"/>
      <c r="BK351" s="262"/>
      <c r="BL351" s="262"/>
      <c r="BM351" s="262"/>
      <c r="BN351" s="262"/>
      <c r="BO351" s="262"/>
      <c r="BP351" s="262"/>
      <c r="BQ351" s="247"/>
      <c r="BR351" s="265"/>
      <c r="BS351" s="22"/>
    </row>
    <row r="352" spans="1:71" ht="15.6" hidden="1" customHeight="1">
      <c r="A352" s="22"/>
      <c r="B352" s="22"/>
      <c r="C352" s="260"/>
      <c r="D352" s="606" t="s">
        <v>6</v>
      </c>
      <c r="E352" s="607"/>
      <c r="F352" s="607"/>
      <c r="G352" s="607"/>
      <c r="H352" s="607"/>
      <c r="I352" s="607"/>
      <c r="J352" s="607"/>
      <c r="K352" s="607"/>
      <c r="L352" s="607"/>
      <c r="M352" s="608"/>
      <c r="N352" s="521" t="str">
        <f>IF([1]回答表!AD55="●","●","")</f>
        <v/>
      </c>
      <c r="O352" s="522"/>
      <c r="P352" s="522"/>
      <c r="Q352" s="523"/>
      <c r="R352" s="266"/>
      <c r="S352" s="266"/>
      <c r="T352" s="266"/>
      <c r="U352" s="530" t="str">
        <f>IF([1]回答表!AD55="●",[1]回答表!B632,"")</f>
        <v/>
      </c>
      <c r="V352" s="531"/>
      <c r="W352" s="531"/>
      <c r="X352" s="531"/>
      <c r="Y352" s="531"/>
      <c r="Z352" s="531"/>
      <c r="AA352" s="531"/>
      <c r="AB352" s="531"/>
      <c r="AC352" s="531"/>
      <c r="AD352" s="531"/>
      <c r="AE352" s="531"/>
      <c r="AF352" s="531"/>
      <c r="AG352" s="531"/>
      <c r="AH352" s="531"/>
      <c r="AI352" s="531"/>
      <c r="AJ352" s="532"/>
      <c r="AK352" s="283"/>
      <c r="AL352" s="283"/>
      <c r="AM352" s="530" t="str">
        <f>IF([1]回答表!AD55="●",[1]回答表!B638,"")</f>
        <v/>
      </c>
      <c r="AN352" s="531"/>
      <c r="AO352" s="531"/>
      <c r="AP352" s="531"/>
      <c r="AQ352" s="531"/>
      <c r="AR352" s="531"/>
      <c r="AS352" s="531"/>
      <c r="AT352" s="531"/>
      <c r="AU352" s="531"/>
      <c r="AV352" s="531"/>
      <c r="AW352" s="531"/>
      <c r="AX352" s="531"/>
      <c r="AY352" s="531"/>
      <c r="AZ352" s="531"/>
      <c r="BA352" s="531"/>
      <c r="BB352" s="531"/>
      <c r="BC352" s="531"/>
      <c r="BD352" s="531"/>
      <c r="BE352" s="531"/>
      <c r="BF352" s="531"/>
      <c r="BG352" s="531"/>
      <c r="BH352" s="531"/>
      <c r="BI352" s="531"/>
      <c r="BJ352" s="531"/>
      <c r="BK352" s="531"/>
      <c r="BL352" s="531"/>
      <c r="BM352" s="531"/>
      <c r="BN352" s="531"/>
      <c r="BO352" s="531"/>
      <c r="BP352" s="531"/>
      <c r="BQ352" s="532"/>
      <c r="BR352" s="265"/>
      <c r="BS352" s="22"/>
    </row>
    <row r="353" spans="1:71" ht="15.6" hidden="1" customHeight="1">
      <c r="C353" s="260"/>
      <c r="D353" s="609"/>
      <c r="E353" s="610"/>
      <c r="F353" s="610"/>
      <c r="G353" s="610"/>
      <c r="H353" s="610"/>
      <c r="I353" s="610"/>
      <c r="J353" s="610"/>
      <c r="K353" s="610"/>
      <c r="L353" s="610"/>
      <c r="M353" s="611"/>
      <c r="N353" s="524"/>
      <c r="O353" s="525"/>
      <c r="P353" s="525"/>
      <c r="Q353" s="526"/>
      <c r="R353" s="266"/>
      <c r="S353" s="266"/>
      <c r="T353" s="266"/>
      <c r="U353" s="533"/>
      <c r="V353" s="534"/>
      <c r="W353" s="534"/>
      <c r="X353" s="534"/>
      <c r="Y353" s="534"/>
      <c r="Z353" s="534"/>
      <c r="AA353" s="534"/>
      <c r="AB353" s="534"/>
      <c r="AC353" s="534"/>
      <c r="AD353" s="534"/>
      <c r="AE353" s="534"/>
      <c r="AF353" s="534"/>
      <c r="AG353" s="534"/>
      <c r="AH353" s="534"/>
      <c r="AI353" s="534"/>
      <c r="AJ353" s="535"/>
      <c r="AK353" s="283"/>
      <c r="AL353" s="283"/>
      <c r="AM353" s="533"/>
      <c r="AN353" s="534"/>
      <c r="AO353" s="534"/>
      <c r="AP353" s="534"/>
      <c r="AQ353" s="534"/>
      <c r="AR353" s="534"/>
      <c r="AS353" s="534"/>
      <c r="AT353" s="534"/>
      <c r="AU353" s="534"/>
      <c r="AV353" s="534"/>
      <c r="AW353" s="534"/>
      <c r="AX353" s="534"/>
      <c r="AY353" s="534"/>
      <c r="AZ353" s="534"/>
      <c r="BA353" s="534"/>
      <c r="BB353" s="534"/>
      <c r="BC353" s="534"/>
      <c r="BD353" s="534"/>
      <c r="BE353" s="534"/>
      <c r="BF353" s="534"/>
      <c r="BG353" s="534"/>
      <c r="BH353" s="534"/>
      <c r="BI353" s="534"/>
      <c r="BJ353" s="534"/>
      <c r="BK353" s="534"/>
      <c r="BL353" s="534"/>
      <c r="BM353" s="534"/>
      <c r="BN353" s="534"/>
      <c r="BO353" s="534"/>
      <c r="BP353" s="534"/>
      <c r="BQ353" s="535"/>
      <c r="BR353" s="265"/>
    </row>
    <row r="354" spans="1:71" ht="15.6" hidden="1" customHeight="1">
      <c r="C354" s="260"/>
      <c r="D354" s="609"/>
      <c r="E354" s="610"/>
      <c r="F354" s="610"/>
      <c r="G354" s="610"/>
      <c r="H354" s="610"/>
      <c r="I354" s="610"/>
      <c r="J354" s="610"/>
      <c r="K354" s="610"/>
      <c r="L354" s="610"/>
      <c r="M354" s="611"/>
      <c r="N354" s="524"/>
      <c r="O354" s="525"/>
      <c r="P354" s="525"/>
      <c r="Q354" s="526"/>
      <c r="R354" s="266"/>
      <c r="S354" s="266"/>
      <c r="T354" s="266"/>
      <c r="U354" s="533"/>
      <c r="V354" s="534"/>
      <c r="W354" s="534"/>
      <c r="X354" s="534"/>
      <c r="Y354" s="534"/>
      <c r="Z354" s="534"/>
      <c r="AA354" s="534"/>
      <c r="AB354" s="534"/>
      <c r="AC354" s="534"/>
      <c r="AD354" s="534"/>
      <c r="AE354" s="534"/>
      <c r="AF354" s="534"/>
      <c r="AG354" s="534"/>
      <c r="AH354" s="534"/>
      <c r="AI354" s="534"/>
      <c r="AJ354" s="535"/>
      <c r="AK354" s="283"/>
      <c r="AL354" s="283"/>
      <c r="AM354" s="533"/>
      <c r="AN354" s="534"/>
      <c r="AO354" s="534"/>
      <c r="AP354" s="534"/>
      <c r="AQ354" s="534"/>
      <c r="AR354" s="534"/>
      <c r="AS354" s="534"/>
      <c r="AT354" s="534"/>
      <c r="AU354" s="534"/>
      <c r="AV354" s="534"/>
      <c r="AW354" s="534"/>
      <c r="AX354" s="534"/>
      <c r="AY354" s="534"/>
      <c r="AZ354" s="534"/>
      <c r="BA354" s="534"/>
      <c r="BB354" s="534"/>
      <c r="BC354" s="534"/>
      <c r="BD354" s="534"/>
      <c r="BE354" s="534"/>
      <c r="BF354" s="534"/>
      <c r="BG354" s="534"/>
      <c r="BH354" s="534"/>
      <c r="BI354" s="534"/>
      <c r="BJ354" s="534"/>
      <c r="BK354" s="534"/>
      <c r="BL354" s="534"/>
      <c r="BM354" s="534"/>
      <c r="BN354" s="534"/>
      <c r="BO354" s="534"/>
      <c r="BP354" s="534"/>
      <c r="BQ354" s="535"/>
      <c r="BR354" s="265"/>
    </row>
    <row r="355" spans="1:71" ht="15.6" hidden="1" customHeight="1">
      <c r="C355" s="260"/>
      <c r="D355" s="612"/>
      <c r="E355" s="613"/>
      <c r="F355" s="613"/>
      <c r="G355" s="613"/>
      <c r="H355" s="613"/>
      <c r="I355" s="613"/>
      <c r="J355" s="613"/>
      <c r="K355" s="613"/>
      <c r="L355" s="613"/>
      <c r="M355" s="614"/>
      <c r="N355" s="527"/>
      <c r="O355" s="528"/>
      <c r="P355" s="528"/>
      <c r="Q355" s="529"/>
      <c r="R355" s="266"/>
      <c r="S355" s="266"/>
      <c r="T355" s="266"/>
      <c r="U355" s="536"/>
      <c r="V355" s="537"/>
      <c r="W355" s="537"/>
      <c r="X355" s="537"/>
      <c r="Y355" s="537"/>
      <c r="Z355" s="537"/>
      <c r="AA355" s="537"/>
      <c r="AB355" s="537"/>
      <c r="AC355" s="537"/>
      <c r="AD355" s="537"/>
      <c r="AE355" s="537"/>
      <c r="AF355" s="537"/>
      <c r="AG355" s="537"/>
      <c r="AH355" s="537"/>
      <c r="AI355" s="537"/>
      <c r="AJ355" s="538"/>
      <c r="AK355" s="283"/>
      <c r="AL355" s="283"/>
      <c r="AM355" s="536"/>
      <c r="AN355" s="537"/>
      <c r="AO355" s="537"/>
      <c r="AP355" s="537"/>
      <c r="AQ355" s="537"/>
      <c r="AR355" s="537"/>
      <c r="AS355" s="537"/>
      <c r="AT355" s="537"/>
      <c r="AU355" s="537"/>
      <c r="AV355" s="537"/>
      <c r="AW355" s="537"/>
      <c r="AX355" s="537"/>
      <c r="AY355" s="537"/>
      <c r="AZ355" s="537"/>
      <c r="BA355" s="537"/>
      <c r="BB355" s="537"/>
      <c r="BC355" s="537"/>
      <c r="BD355" s="537"/>
      <c r="BE355" s="537"/>
      <c r="BF355" s="537"/>
      <c r="BG355" s="537"/>
      <c r="BH355" s="537"/>
      <c r="BI355" s="537"/>
      <c r="BJ355" s="537"/>
      <c r="BK355" s="537"/>
      <c r="BL355" s="537"/>
      <c r="BM355" s="537"/>
      <c r="BN355" s="537"/>
      <c r="BO355" s="537"/>
      <c r="BP355" s="537"/>
      <c r="BQ355" s="538"/>
      <c r="BR355" s="265"/>
    </row>
    <row r="356" spans="1:71" ht="15.6" hidden="1" customHeight="1">
      <c r="C356" s="284"/>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c r="AB356" s="285"/>
      <c r="AC356" s="285"/>
      <c r="AD356" s="285"/>
      <c r="AE356" s="285"/>
      <c r="AF356" s="285"/>
      <c r="AG356" s="285"/>
      <c r="AH356" s="285"/>
      <c r="AI356" s="285"/>
      <c r="AJ356" s="285"/>
      <c r="AK356" s="285"/>
      <c r="AL356" s="285"/>
      <c r="AM356" s="285"/>
      <c r="AN356" s="285"/>
      <c r="AO356" s="285"/>
      <c r="AP356" s="285"/>
      <c r="AQ356" s="285"/>
      <c r="AR356" s="285"/>
      <c r="AS356" s="285"/>
      <c r="AT356" s="285"/>
      <c r="AU356" s="285"/>
      <c r="AV356" s="285"/>
      <c r="AW356" s="285"/>
      <c r="AX356" s="285"/>
      <c r="AY356" s="285"/>
      <c r="AZ356" s="285"/>
      <c r="BA356" s="285"/>
      <c r="BB356" s="285"/>
      <c r="BC356" s="285"/>
      <c r="BD356" s="285"/>
      <c r="BE356" s="285"/>
      <c r="BF356" s="285"/>
      <c r="BG356" s="285"/>
      <c r="BH356" s="285"/>
      <c r="BI356" s="285"/>
      <c r="BJ356" s="285"/>
      <c r="BK356" s="285"/>
      <c r="BL356" s="285"/>
      <c r="BM356" s="285"/>
      <c r="BN356" s="285"/>
      <c r="BO356" s="285"/>
      <c r="BP356" s="285"/>
      <c r="BQ356" s="285"/>
      <c r="BR356" s="286"/>
    </row>
    <row r="357" spans="1:71" ht="15.6" hidden="1"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row>
    <row r="358" spans="1:71" ht="15.6" customHeight="1"/>
    <row r="359" spans="1:71" ht="15.6" customHeight="1"/>
    <row r="360" spans="1:71" ht="15.6" customHeight="1"/>
    <row r="361" spans="1:71" ht="21.95" customHeight="1">
      <c r="C361" s="565" t="s">
        <v>6425</v>
      </c>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5"/>
      <c r="AL361" s="565"/>
      <c r="AM361" s="565"/>
      <c r="AN361" s="565"/>
      <c r="AO361" s="565"/>
      <c r="AP361" s="565"/>
      <c r="AQ361" s="565"/>
      <c r="AR361" s="565"/>
      <c r="AS361" s="565"/>
      <c r="AT361" s="565"/>
      <c r="AU361" s="565"/>
      <c r="AV361" s="565"/>
      <c r="AW361" s="565"/>
      <c r="AX361" s="565"/>
      <c r="AY361" s="565"/>
      <c r="AZ361" s="565"/>
      <c r="BA361" s="565"/>
      <c r="BB361" s="565"/>
      <c r="BC361" s="565"/>
      <c r="BD361" s="565"/>
      <c r="BE361" s="565"/>
      <c r="BF361" s="565"/>
      <c r="BG361" s="565"/>
      <c r="BH361" s="565"/>
      <c r="BI361" s="565"/>
      <c r="BJ361" s="565"/>
      <c r="BK361" s="565"/>
      <c r="BL361" s="565"/>
      <c r="BM361" s="565"/>
      <c r="BN361" s="565"/>
      <c r="BO361" s="565"/>
      <c r="BP361" s="565"/>
      <c r="BQ361" s="565"/>
      <c r="BR361" s="565"/>
    </row>
    <row r="362" spans="1:71" ht="21.95" customHeight="1">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5"/>
      <c r="AL362" s="565"/>
      <c r="AM362" s="565"/>
      <c r="AN362" s="565"/>
      <c r="AO362" s="565"/>
      <c r="AP362" s="565"/>
      <c r="AQ362" s="565"/>
      <c r="AR362" s="565"/>
      <c r="AS362" s="565"/>
      <c r="AT362" s="565"/>
      <c r="AU362" s="565"/>
      <c r="AV362" s="565"/>
      <c r="AW362" s="565"/>
      <c r="AX362" s="565"/>
      <c r="AY362" s="565"/>
      <c r="AZ362" s="565"/>
      <c r="BA362" s="565"/>
      <c r="BB362" s="565"/>
      <c r="BC362" s="565"/>
      <c r="BD362" s="565"/>
      <c r="BE362" s="565"/>
      <c r="BF362" s="565"/>
      <c r="BG362" s="565"/>
      <c r="BH362" s="565"/>
      <c r="BI362" s="565"/>
      <c r="BJ362" s="565"/>
      <c r="BK362" s="565"/>
      <c r="BL362" s="565"/>
      <c r="BM362" s="565"/>
      <c r="BN362" s="565"/>
      <c r="BO362" s="565"/>
      <c r="BP362" s="565"/>
      <c r="BQ362" s="565"/>
      <c r="BR362" s="565"/>
    </row>
    <row r="363" spans="1:71" ht="21.95" customHeight="1">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5"/>
      <c r="AL363" s="565"/>
      <c r="AM363" s="565"/>
      <c r="AN363" s="565"/>
      <c r="AO363" s="565"/>
      <c r="AP363" s="565"/>
      <c r="AQ363" s="565"/>
      <c r="AR363" s="565"/>
      <c r="AS363" s="565"/>
      <c r="AT363" s="565"/>
      <c r="AU363" s="565"/>
      <c r="AV363" s="565"/>
      <c r="AW363" s="565"/>
      <c r="AX363" s="565"/>
      <c r="AY363" s="565"/>
      <c r="AZ363" s="565"/>
      <c r="BA363" s="565"/>
      <c r="BB363" s="565"/>
      <c r="BC363" s="565"/>
      <c r="BD363" s="565"/>
      <c r="BE363" s="565"/>
      <c r="BF363" s="565"/>
      <c r="BG363" s="565"/>
      <c r="BH363" s="565"/>
      <c r="BI363" s="565"/>
      <c r="BJ363" s="565"/>
      <c r="BK363" s="565"/>
      <c r="BL363" s="565"/>
      <c r="BM363" s="565"/>
      <c r="BN363" s="565"/>
      <c r="BO363" s="565"/>
      <c r="BP363" s="565"/>
      <c r="BQ363" s="565"/>
      <c r="BR363" s="565"/>
    </row>
    <row r="364" spans="1:71" ht="15.6" customHeight="1">
      <c r="C364" s="294"/>
      <c r="D364" s="295"/>
      <c r="E364" s="295"/>
      <c r="F364" s="295"/>
      <c r="G364" s="295"/>
      <c r="H364" s="295"/>
      <c r="I364" s="295"/>
      <c r="J364" s="295"/>
      <c r="K364" s="295"/>
      <c r="L364" s="295"/>
      <c r="M364" s="295"/>
      <c r="N364" s="295"/>
      <c r="O364" s="295"/>
      <c r="P364" s="295"/>
      <c r="Q364" s="295"/>
      <c r="R364" s="295"/>
      <c r="S364" s="295"/>
      <c r="T364" s="295"/>
      <c r="U364" s="295"/>
      <c r="V364" s="295"/>
      <c r="W364" s="295"/>
      <c r="X364" s="282"/>
      <c r="Y364" s="282"/>
      <c r="Z364" s="282"/>
      <c r="AA364" s="282"/>
      <c r="AB364" s="282"/>
      <c r="AC364" s="282"/>
      <c r="AD364" s="282"/>
      <c r="AE364" s="282"/>
      <c r="AF364" s="282"/>
      <c r="AG364" s="282"/>
      <c r="AH364" s="282"/>
      <c r="AI364" s="282"/>
      <c r="AJ364" s="282"/>
      <c r="AK364" s="282"/>
      <c r="AL364" s="282"/>
      <c r="AM364" s="282"/>
      <c r="AN364" s="282"/>
      <c r="AO364" s="282"/>
      <c r="AP364" s="282"/>
      <c r="AQ364" s="282"/>
      <c r="AR364" s="282"/>
      <c r="AS364" s="282"/>
      <c r="AT364" s="282"/>
      <c r="AU364" s="282"/>
      <c r="AV364" s="282"/>
      <c r="AW364" s="282"/>
      <c r="AX364" s="282"/>
      <c r="AY364" s="282"/>
      <c r="AZ364" s="282"/>
      <c r="BA364" s="282"/>
      <c r="BB364" s="282"/>
      <c r="BC364" s="282"/>
      <c r="BD364" s="282"/>
      <c r="BE364" s="282"/>
      <c r="BF364" s="282"/>
      <c r="BG364" s="282"/>
      <c r="BH364" s="282"/>
      <c r="BI364" s="282"/>
      <c r="BJ364" s="282"/>
      <c r="BK364" s="282"/>
      <c r="BL364" s="282"/>
      <c r="BM364" s="282"/>
      <c r="BN364" s="282"/>
      <c r="BO364" s="282"/>
      <c r="BP364" s="282"/>
      <c r="BQ364" s="282"/>
      <c r="BR364" s="296"/>
    </row>
    <row r="365" spans="1:71" ht="18.95" customHeight="1">
      <c r="C365" s="297"/>
      <c r="D365" s="566" t="str">
        <f>IF([1]回答表!R56="●",[1]回答表!B651,"")</f>
        <v>前年度より公営化に取り組み始めたばかりのため。</v>
      </c>
      <c r="E365" s="567"/>
      <c r="F365" s="567"/>
      <c r="G365" s="567"/>
      <c r="H365" s="567"/>
      <c r="I365" s="567"/>
      <c r="J365" s="567"/>
      <c r="K365" s="567"/>
      <c r="L365" s="567"/>
      <c r="M365" s="567"/>
      <c r="N365" s="567"/>
      <c r="O365" s="567"/>
      <c r="P365" s="567"/>
      <c r="Q365" s="567"/>
      <c r="R365" s="567"/>
      <c r="S365" s="567"/>
      <c r="T365" s="567"/>
      <c r="U365" s="567"/>
      <c r="V365" s="567"/>
      <c r="W365" s="567"/>
      <c r="X365" s="567"/>
      <c r="Y365" s="567"/>
      <c r="Z365" s="567"/>
      <c r="AA365" s="567"/>
      <c r="AB365" s="567"/>
      <c r="AC365" s="567"/>
      <c r="AD365" s="567"/>
      <c r="AE365" s="567"/>
      <c r="AF365" s="567"/>
      <c r="AG365" s="567"/>
      <c r="AH365" s="567"/>
      <c r="AI365" s="567"/>
      <c r="AJ365" s="567"/>
      <c r="AK365" s="567"/>
      <c r="AL365" s="567"/>
      <c r="AM365" s="567"/>
      <c r="AN365" s="567"/>
      <c r="AO365" s="567"/>
      <c r="AP365" s="567"/>
      <c r="AQ365" s="567"/>
      <c r="AR365" s="567"/>
      <c r="AS365" s="567"/>
      <c r="AT365" s="567"/>
      <c r="AU365" s="567"/>
      <c r="AV365" s="567"/>
      <c r="AW365" s="567"/>
      <c r="AX365" s="567"/>
      <c r="AY365" s="567"/>
      <c r="AZ365" s="567"/>
      <c r="BA365" s="567"/>
      <c r="BB365" s="567"/>
      <c r="BC365" s="567"/>
      <c r="BD365" s="567"/>
      <c r="BE365" s="567"/>
      <c r="BF365" s="567"/>
      <c r="BG365" s="567"/>
      <c r="BH365" s="567"/>
      <c r="BI365" s="567"/>
      <c r="BJ365" s="567"/>
      <c r="BK365" s="567"/>
      <c r="BL365" s="567"/>
      <c r="BM365" s="567"/>
      <c r="BN365" s="567"/>
      <c r="BO365" s="567"/>
      <c r="BP365" s="567"/>
      <c r="BQ365" s="568"/>
      <c r="BR365" s="298"/>
    </row>
    <row r="366" spans="1:71" ht="23.45" customHeight="1">
      <c r="C366" s="297"/>
      <c r="D366" s="569"/>
      <c r="E366" s="570"/>
      <c r="F366" s="570"/>
      <c r="G366" s="570"/>
      <c r="H366" s="570"/>
      <c r="I366" s="570"/>
      <c r="J366" s="570"/>
      <c r="K366" s="570"/>
      <c r="L366" s="570"/>
      <c r="M366" s="570"/>
      <c r="N366" s="570"/>
      <c r="O366" s="570"/>
      <c r="P366" s="570"/>
      <c r="Q366" s="570"/>
      <c r="R366" s="570"/>
      <c r="S366" s="570"/>
      <c r="T366" s="570"/>
      <c r="U366" s="570"/>
      <c r="V366" s="570"/>
      <c r="W366" s="570"/>
      <c r="X366" s="570"/>
      <c r="Y366" s="570"/>
      <c r="Z366" s="570"/>
      <c r="AA366" s="570"/>
      <c r="AB366" s="570"/>
      <c r="AC366" s="570"/>
      <c r="AD366" s="570"/>
      <c r="AE366" s="570"/>
      <c r="AF366" s="570"/>
      <c r="AG366" s="570"/>
      <c r="AH366" s="570"/>
      <c r="AI366" s="570"/>
      <c r="AJ366" s="570"/>
      <c r="AK366" s="570"/>
      <c r="AL366" s="570"/>
      <c r="AM366" s="570"/>
      <c r="AN366" s="570"/>
      <c r="AO366" s="570"/>
      <c r="AP366" s="570"/>
      <c r="AQ366" s="570"/>
      <c r="AR366" s="570"/>
      <c r="AS366" s="570"/>
      <c r="AT366" s="570"/>
      <c r="AU366" s="570"/>
      <c r="AV366" s="570"/>
      <c r="AW366" s="570"/>
      <c r="AX366" s="570"/>
      <c r="AY366" s="570"/>
      <c r="AZ366" s="570"/>
      <c r="BA366" s="570"/>
      <c r="BB366" s="570"/>
      <c r="BC366" s="570"/>
      <c r="BD366" s="570"/>
      <c r="BE366" s="570"/>
      <c r="BF366" s="570"/>
      <c r="BG366" s="570"/>
      <c r="BH366" s="570"/>
      <c r="BI366" s="570"/>
      <c r="BJ366" s="570"/>
      <c r="BK366" s="570"/>
      <c r="BL366" s="570"/>
      <c r="BM366" s="570"/>
      <c r="BN366" s="570"/>
      <c r="BO366" s="570"/>
      <c r="BP366" s="570"/>
      <c r="BQ366" s="571"/>
      <c r="BR366" s="298"/>
    </row>
    <row r="367" spans="1:71" ht="23.45" customHeight="1">
      <c r="C367" s="297"/>
      <c r="D367" s="569"/>
      <c r="E367" s="570"/>
      <c r="F367" s="570"/>
      <c r="G367" s="570"/>
      <c r="H367" s="570"/>
      <c r="I367" s="570"/>
      <c r="J367" s="570"/>
      <c r="K367" s="570"/>
      <c r="L367" s="570"/>
      <c r="M367" s="570"/>
      <c r="N367" s="570"/>
      <c r="O367" s="570"/>
      <c r="P367" s="570"/>
      <c r="Q367" s="570"/>
      <c r="R367" s="570"/>
      <c r="S367" s="570"/>
      <c r="T367" s="570"/>
      <c r="U367" s="570"/>
      <c r="V367" s="570"/>
      <c r="W367" s="570"/>
      <c r="X367" s="570"/>
      <c r="Y367" s="570"/>
      <c r="Z367" s="570"/>
      <c r="AA367" s="570"/>
      <c r="AB367" s="570"/>
      <c r="AC367" s="570"/>
      <c r="AD367" s="570"/>
      <c r="AE367" s="570"/>
      <c r="AF367" s="570"/>
      <c r="AG367" s="570"/>
      <c r="AH367" s="570"/>
      <c r="AI367" s="570"/>
      <c r="AJ367" s="570"/>
      <c r="AK367" s="570"/>
      <c r="AL367" s="570"/>
      <c r="AM367" s="570"/>
      <c r="AN367" s="570"/>
      <c r="AO367" s="570"/>
      <c r="AP367" s="570"/>
      <c r="AQ367" s="570"/>
      <c r="AR367" s="570"/>
      <c r="AS367" s="570"/>
      <c r="AT367" s="570"/>
      <c r="AU367" s="570"/>
      <c r="AV367" s="570"/>
      <c r="AW367" s="570"/>
      <c r="AX367" s="570"/>
      <c r="AY367" s="570"/>
      <c r="AZ367" s="570"/>
      <c r="BA367" s="570"/>
      <c r="BB367" s="570"/>
      <c r="BC367" s="570"/>
      <c r="BD367" s="570"/>
      <c r="BE367" s="570"/>
      <c r="BF367" s="570"/>
      <c r="BG367" s="570"/>
      <c r="BH367" s="570"/>
      <c r="BI367" s="570"/>
      <c r="BJ367" s="570"/>
      <c r="BK367" s="570"/>
      <c r="BL367" s="570"/>
      <c r="BM367" s="570"/>
      <c r="BN367" s="570"/>
      <c r="BO367" s="570"/>
      <c r="BP367" s="570"/>
      <c r="BQ367" s="571"/>
      <c r="BR367" s="298"/>
    </row>
    <row r="368" spans="1:71" ht="23.45" customHeight="1">
      <c r="C368" s="297"/>
      <c r="D368" s="569"/>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0"/>
      <c r="AL368" s="570"/>
      <c r="AM368" s="570"/>
      <c r="AN368" s="570"/>
      <c r="AO368" s="570"/>
      <c r="AP368" s="570"/>
      <c r="AQ368" s="570"/>
      <c r="AR368" s="570"/>
      <c r="AS368" s="570"/>
      <c r="AT368" s="570"/>
      <c r="AU368" s="570"/>
      <c r="AV368" s="570"/>
      <c r="AW368" s="570"/>
      <c r="AX368" s="570"/>
      <c r="AY368" s="570"/>
      <c r="AZ368" s="570"/>
      <c r="BA368" s="570"/>
      <c r="BB368" s="570"/>
      <c r="BC368" s="570"/>
      <c r="BD368" s="570"/>
      <c r="BE368" s="570"/>
      <c r="BF368" s="570"/>
      <c r="BG368" s="570"/>
      <c r="BH368" s="570"/>
      <c r="BI368" s="570"/>
      <c r="BJ368" s="570"/>
      <c r="BK368" s="570"/>
      <c r="BL368" s="570"/>
      <c r="BM368" s="570"/>
      <c r="BN368" s="570"/>
      <c r="BO368" s="570"/>
      <c r="BP368" s="570"/>
      <c r="BQ368" s="571"/>
      <c r="BR368" s="298"/>
    </row>
    <row r="369" spans="3:70" ht="23.45" customHeight="1">
      <c r="C369" s="297"/>
      <c r="D369" s="569"/>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0"/>
      <c r="AL369" s="570"/>
      <c r="AM369" s="570"/>
      <c r="AN369" s="570"/>
      <c r="AO369" s="570"/>
      <c r="AP369" s="570"/>
      <c r="AQ369" s="570"/>
      <c r="AR369" s="570"/>
      <c r="AS369" s="570"/>
      <c r="AT369" s="570"/>
      <c r="AU369" s="570"/>
      <c r="AV369" s="570"/>
      <c r="AW369" s="570"/>
      <c r="AX369" s="570"/>
      <c r="AY369" s="570"/>
      <c r="AZ369" s="570"/>
      <c r="BA369" s="570"/>
      <c r="BB369" s="570"/>
      <c r="BC369" s="570"/>
      <c r="BD369" s="570"/>
      <c r="BE369" s="570"/>
      <c r="BF369" s="570"/>
      <c r="BG369" s="570"/>
      <c r="BH369" s="570"/>
      <c r="BI369" s="570"/>
      <c r="BJ369" s="570"/>
      <c r="BK369" s="570"/>
      <c r="BL369" s="570"/>
      <c r="BM369" s="570"/>
      <c r="BN369" s="570"/>
      <c r="BO369" s="570"/>
      <c r="BP369" s="570"/>
      <c r="BQ369" s="571"/>
      <c r="BR369" s="298"/>
    </row>
    <row r="370" spans="3:70" ht="23.45" customHeight="1">
      <c r="C370" s="297"/>
      <c r="D370" s="569"/>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0"/>
      <c r="AL370" s="570"/>
      <c r="AM370" s="570"/>
      <c r="AN370" s="570"/>
      <c r="AO370" s="570"/>
      <c r="AP370" s="570"/>
      <c r="AQ370" s="570"/>
      <c r="AR370" s="570"/>
      <c r="AS370" s="570"/>
      <c r="AT370" s="570"/>
      <c r="AU370" s="570"/>
      <c r="AV370" s="570"/>
      <c r="AW370" s="570"/>
      <c r="AX370" s="570"/>
      <c r="AY370" s="570"/>
      <c r="AZ370" s="570"/>
      <c r="BA370" s="570"/>
      <c r="BB370" s="570"/>
      <c r="BC370" s="570"/>
      <c r="BD370" s="570"/>
      <c r="BE370" s="570"/>
      <c r="BF370" s="570"/>
      <c r="BG370" s="570"/>
      <c r="BH370" s="570"/>
      <c r="BI370" s="570"/>
      <c r="BJ370" s="570"/>
      <c r="BK370" s="570"/>
      <c r="BL370" s="570"/>
      <c r="BM370" s="570"/>
      <c r="BN370" s="570"/>
      <c r="BO370" s="570"/>
      <c r="BP370" s="570"/>
      <c r="BQ370" s="571"/>
      <c r="BR370" s="298"/>
    </row>
    <row r="371" spans="3:70" ht="23.45" customHeight="1">
      <c r="C371" s="297"/>
      <c r="D371" s="569"/>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0"/>
      <c r="AL371" s="570"/>
      <c r="AM371" s="570"/>
      <c r="AN371" s="570"/>
      <c r="AO371" s="570"/>
      <c r="AP371" s="570"/>
      <c r="AQ371" s="570"/>
      <c r="AR371" s="570"/>
      <c r="AS371" s="570"/>
      <c r="AT371" s="570"/>
      <c r="AU371" s="570"/>
      <c r="AV371" s="570"/>
      <c r="AW371" s="570"/>
      <c r="AX371" s="570"/>
      <c r="AY371" s="570"/>
      <c r="AZ371" s="570"/>
      <c r="BA371" s="570"/>
      <c r="BB371" s="570"/>
      <c r="BC371" s="570"/>
      <c r="BD371" s="570"/>
      <c r="BE371" s="570"/>
      <c r="BF371" s="570"/>
      <c r="BG371" s="570"/>
      <c r="BH371" s="570"/>
      <c r="BI371" s="570"/>
      <c r="BJ371" s="570"/>
      <c r="BK371" s="570"/>
      <c r="BL371" s="570"/>
      <c r="BM371" s="570"/>
      <c r="BN371" s="570"/>
      <c r="BO371" s="570"/>
      <c r="BP371" s="570"/>
      <c r="BQ371" s="571"/>
      <c r="BR371" s="298"/>
    </row>
    <row r="372" spans="3:70" ht="23.45" customHeight="1">
      <c r="C372" s="297"/>
      <c r="D372" s="569"/>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0"/>
      <c r="AL372" s="570"/>
      <c r="AM372" s="570"/>
      <c r="AN372" s="570"/>
      <c r="AO372" s="570"/>
      <c r="AP372" s="570"/>
      <c r="AQ372" s="570"/>
      <c r="AR372" s="570"/>
      <c r="AS372" s="570"/>
      <c r="AT372" s="570"/>
      <c r="AU372" s="570"/>
      <c r="AV372" s="570"/>
      <c r="AW372" s="570"/>
      <c r="AX372" s="570"/>
      <c r="AY372" s="570"/>
      <c r="AZ372" s="570"/>
      <c r="BA372" s="570"/>
      <c r="BB372" s="570"/>
      <c r="BC372" s="570"/>
      <c r="BD372" s="570"/>
      <c r="BE372" s="570"/>
      <c r="BF372" s="570"/>
      <c r="BG372" s="570"/>
      <c r="BH372" s="570"/>
      <c r="BI372" s="570"/>
      <c r="BJ372" s="570"/>
      <c r="BK372" s="570"/>
      <c r="BL372" s="570"/>
      <c r="BM372" s="570"/>
      <c r="BN372" s="570"/>
      <c r="BO372" s="570"/>
      <c r="BP372" s="570"/>
      <c r="BQ372" s="571"/>
      <c r="BR372" s="298"/>
    </row>
    <row r="373" spans="3:70" ht="23.45" customHeight="1">
      <c r="C373" s="297"/>
      <c r="D373" s="569"/>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0"/>
      <c r="AL373" s="570"/>
      <c r="AM373" s="570"/>
      <c r="AN373" s="570"/>
      <c r="AO373" s="570"/>
      <c r="AP373" s="570"/>
      <c r="AQ373" s="570"/>
      <c r="AR373" s="570"/>
      <c r="AS373" s="570"/>
      <c r="AT373" s="570"/>
      <c r="AU373" s="570"/>
      <c r="AV373" s="570"/>
      <c r="AW373" s="570"/>
      <c r="AX373" s="570"/>
      <c r="AY373" s="570"/>
      <c r="AZ373" s="570"/>
      <c r="BA373" s="570"/>
      <c r="BB373" s="570"/>
      <c r="BC373" s="570"/>
      <c r="BD373" s="570"/>
      <c r="BE373" s="570"/>
      <c r="BF373" s="570"/>
      <c r="BG373" s="570"/>
      <c r="BH373" s="570"/>
      <c r="BI373" s="570"/>
      <c r="BJ373" s="570"/>
      <c r="BK373" s="570"/>
      <c r="BL373" s="570"/>
      <c r="BM373" s="570"/>
      <c r="BN373" s="570"/>
      <c r="BO373" s="570"/>
      <c r="BP373" s="570"/>
      <c r="BQ373" s="571"/>
      <c r="BR373" s="298"/>
    </row>
    <row r="374" spans="3:70" ht="23.45" customHeight="1">
      <c r="C374" s="297"/>
      <c r="D374" s="569"/>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0"/>
      <c r="AL374" s="570"/>
      <c r="AM374" s="570"/>
      <c r="AN374" s="570"/>
      <c r="AO374" s="570"/>
      <c r="AP374" s="570"/>
      <c r="AQ374" s="570"/>
      <c r="AR374" s="570"/>
      <c r="AS374" s="570"/>
      <c r="AT374" s="570"/>
      <c r="AU374" s="570"/>
      <c r="AV374" s="570"/>
      <c r="AW374" s="570"/>
      <c r="AX374" s="570"/>
      <c r="AY374" s="570"/>
      <c r="AZ374" s="570"/>
      <c r="BA374" s="570"/>
      <c r="BB374" s="570"/>
      <c r="BC374" s="570"/>
      <c r="BD374" s="570"/>
      <c r="BE374" s="570"/>
      <c r="BF374" s="570"/>
      <c r="BG374" s="570"/>
      <c r="BH374" s="570"/>
      <c r="BI374" s="570"/>
      <c r="BJ374" s="570"/>
      <c r="BK374" s="570"/>
      <c r="BL374" s="570"/>
      <c r="BM374" s="570"/>
      <c r="BN374" s="570"/>
      <c r="BO374" s="570"/>
      <c r="BP374" s="570"/>
      <c r="BQ374" s="571"/>
      <c r="BR374" s="298"/>
    </row>
    <row r="375" spans="3:70" ht="23.45" customHeight="1">
      <c r="C375" s="297"/>
      <c r="D375" s="569"/>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0"/>
      <c r="AL375" s="570"/>
      <c r="AM375" s="570"/>
      <c r="AN375" s="570"/>
      <c r="AO375" s="570"/>
      <c r="AP375" s="570"/>
      <c r="AQ375" s="570"/>
      <c r="AR375" s="570"/>
      <c r="AS375" s="570"/>
      <c r="AT375" s="570"/>
      <c r="AU375" s="570"/>
      <c r="AV375" s="570"/>
      <c r="AW375" s="570"/>
      <c r="AX375" s="570"/>
      <c r="AY375" s="570"/>
      <c r="AZ375" s="570"/>
      <c r="BA375" s="570"/>
      <c r="BB375" s="570"/>
      <c r="BC375" s="570"/>
      <c r="BD375" s="570"/>
      <c r="BE375" s="570"/>
      <c r="BF375" s="570"/>
      <c r="BG375" s="570"/>
      <c r="BH375" s="570"/>
      <c r="BI375" s="570"/>
      <c r="BJ375" s="570"/>
      <c r="BK375" s="570"/>
      <c r="BL375" s="570"/>
      <c r="BM375" s="570"/>
      <c r="BN375" s="570"/>
      <c r="BO375" s="570"/>
      <c r="BP375" s="570"/>
      <c r="BQ375" s="571"/>
      <c r="BR375" s="298"/>
    </row>
    <row r="376" spans="3:70" ht="23.45" customHeight="1">
      <c r="C376" s="297"/>
      <c r="D376" s="569"/>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0"/>
      <c r="AL376" s="570"/>
      <c r="AM376" s="570"/>
      <c r="AN376" s="570"/>
      <c r="AO376" s="570"/>
      <c r="AP376" s="570"/>
      <c r="AQ376" s="570"/>
      <c r="AR376" s="570"/>
      <c r="AS376" s="570"/>
      <c r="AT376" s="570"/>
      <c r="AU376" s="570"/>
      <c r="AV376" s="570"/>
      <c r="AW376" s="570"/>
      <c r="AX376" s="570"/>
      <c r="AY376" s="570"/>
      <c r="AZ376" s="570"/>
      <c r="BA376" s="570"/>
      <c r="BB376" s="570"/>
      <c r="BC376" s="570"/>
      <c r="BD376" s="570"/>
      <c r="BE376" s="570"/>
      <c r="BF376" s="570"/>
      <c r="BG376" s="570"/>
      <c r="BH376" s="570"/>
      <c r="BI376" s="570"/>
      <c r="BJ376" s="570"/>
      <c r="BK376" s="570"/>
      <c r="BL376" s="570"/>
      <c r="BM376" s="570"/>
      <c r="BN376" s="570"/>
      <c r="BO376" s="570"/>
      <c r="BP376" s="570"/>
      <c r="BQ376" s="571"/>
      <c r="BR376" s="298"/>
    </row>
    <row r="377" spans="3:70" ht="23.45" customHeight="1">
      <c r="C377" s="297"/>
      <c r="D377" s="569"/>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0"/>
      <c r="AL377" s="570"/>
      <c r="AM377" s="570"/>
      <c r="AN377" s="570"/>
      <c r="AO377" s="570"/>
      <c r="AP377" s="570"/>
      <c r="AQ377" s="570"/>
      <c r="AR377" s="570"/>
      <c r="AS377" s="570"/>
      <c r="AT377" s="570"/>
      <c r="AU377" s="570"/>
      <c r="AV377" s="570"/>
      <c r="AW377" s="570"/>
      <c r="AX377" s="570"/>
      <c r="AY377" s="570"/>
      <c r="AZ377" s="570"/>
      <c r="BA377" s="570"/>
      <c r="BB377" s="570"/>
      <c r="BC377" s="570"/>
      <c r="BD377" s="570"/>
      <c r="BE377" s="570"/>
      <c r="BF377" s="570"/>
      <c r="BG377" s="570"/>
      <c r="BH377" s="570"/>
      <c r="BI377" s="570"/>
      <c r="BJ377" s="570"/>
      <c r="BK377" s="570"/>
      <c r="BL377" s="570"/>
      <c r="BM377" s="570"/>
      <c r="BN377" s="570"/>
      <c r="BO377" s="570"/>
      <c r="BP377" s="570"/>
      <c r="BQ377" s="571"/>
      <c r="BR377" s="298"/>
    </row>
    <row r="378" spans="3:70" ht="23.45" customHeight="1">
      <c r="C378" s="297"/>
      <c r="D378" s="569"/>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0"/>
      <c r="AL378" s="570"/>
      <c r="AM378" s="570"/>
      <c r="AN378" s="570"/>
      <c r="AO378" s="570"/>
      <c r="AP378" s="570"/>
      <c r="AQ378" s="570"/>
      <c r="AR378" s="570"/>
      <c r="AS378" s="570"/>
      <c r="AT378" s="570"/>
      <c r="AU378" s="570"/>
      <c r="AV378" s="570"/>
      <c r="AW378" s="570"/>
      <c r="AX378" s="570"/>
      <c r="AY378" s="570"/>
      <c r="AZ378" s="570"/>
      <c r="BA378" s="570"/>
      <c r="BB378" s="570"/>
      <c r="BC378" s="570"/>
      <c r="BD378" s="570"/>
      <c r="BE378" s="570"/>
      <c r="BF378" s="570"/>
      <c r="BG378" s="570"/>
      <c r="BH378" s="570"/>
      <c r="BI378" s="570"/>
      <c r="BJ378" s="570"/>
      <c r="BK378" s="570"/>
      <c r="BL378" s="570"/>
      <c r="BM378" s="570"/>
      <c r="BN378" s="570"/>
      <c r="BO378" s="570"/>
      <c r="BP378" s="570"/>
      <c r="BQ378" s="571"/>
      <c r="BR378" s="298"/>
    </row>
    <row r="379" spans="3:70" ht="23.45" customHeight="1">
      <c r="C379" s="297"/>
      <c r="D379" s="569"/>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0"/>
      <c r="AL379" s="570"/>
      <c r="AM379" s="570"/>
      <c r="AN379" s="570"/>
      <c r="AO379" s="570"/>
      <c r="AP379" s="570"/>
      <c r="AQ379" s="570"/>
      <c r="AR379" s="570"/>
      <c r="AS379" s="570"/>
      <c r="AT379" s="570"/>
      <c r="AU379" s="570"/>
      <c r="AV379" s="570"/>
      <c r="AW379" s="570"/>
      <c r="AX379" s="570"/>
      <c r="AY379" s="570"/>
      <c r="AZ379" s="570"/>
      <c r="BA379" s="570"/>
      <c r="BB379" s="570"/>
      <c r="BC379" s="570"/>
      <c r="BD379" s="570"/>
      <c r="BE379" s="570"/>
      <c r="BF379" s="570"/>
      <c r="BG379" s="570"/>
      <c r="BH379" s="570"/>
      <c r="BI379" s="570"/>
      <c r="BJ379" s="570"/>
      <c r="BK379" s="570"/>
      <c r="BL379" s="570"/>
      <c r="BM379" s="570"/>
      <c r="BN379" s="570"/>
      <c r="BO379" s="570"/>
      <c r="BP379" s="570"/>
      <c r="BQ379" s="571"/>
      <c r="BR379" s="298"/>
    </row>
    <row r="380" spans="3:70" ht="23.45" customHeight="1">
      <c r="C380" s="297"/>
      <c r="D380" s="569"/>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0"/>
      <c r="AL380" s="570"/>
      <c r="AM380" s="570"/>
      <c r="AN380" s="570"/>
      <c r="AO380" s="570"/>
      <c r="AP380" s="570"/>
      <c r="AQ380" s="570"/>
      <c r="AR380" s="570"/>
      <c r="AS380" s="570"/>
      <c r="AT380" s="570"/>
      <c r="AU380" s="570"/>
      <c r="AV380" s="570"/>
      <c r="AW380" s="570"/>
      <c r="AX380" s="570"/>
      <c r="AY380" s="570"/>
      <c r="AZ380" s="570"/>
      <c r="BA380" s="570"/>
      <c r="BB380" s="570"/>
      <c r="BC380" s="570"/>
      <c r="BD380" s="570"/>
      <c r="BE380" s="570"/>
      <c r="BF380" s="570"/>
      <c r="BG380" s="570"/>
      <c r="BH380" s="570"/>
      <c r="BI380" s="570"/>
      <c r="BJ380" s="570"/>
      <c r="BK380" s="570"/>
      <c r="BL380" s="570"/>
      <c r="BM380" s="570"/>
      <c r="BN380" s="570"/>
      <c r="BO380" s="570"/>
      <c r="BP380" s="570"/>
      <c r="BQ380" s="571"/>
      <c r="BR380" s="298"/>
    </row>
    <row r="381" spans="3:70" ht="23.45" customHeight="1">
      <c r="C381" s="297"/>
      <c r="D381" s="569"/>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0"/>
      <c r="AL381" s="570"/>
      <c r="AM381" s="570"/>
      <c r="AN381" s="570"/>
      <c r="AO381" s="570"/>
      <c r="AP381" s="570"/>
      <c r="AQ381" s="570"/>
      <c r="AR381" s="570"/>
      <c r="AS381" s="570"/>
      <c r="AT381" s="570"/>
      <c r="AU381" s="570"/>
      <c r="AV381" s="570"/>
      <c r="AW381" s="570"/>
      <c r="AX381" s="570"/>
      <c r="AY381" s="570"/>
      <c r="AZ381" s="570"/>
      <c r="BA381" s="570"/>
      <c r="BB381" s="570"/>
      <c r="BC381" s="570"/>
      <c r="BD381" s="570"/>
      <c r="BE381" s="570"/>
      <c r="BF381" s="570"/>
      <c r="BG381" s="570"/>
      <c r="BH381" s="570"/>
      <c r="BI381" s="570"/>
      <c r="BJ381" s="570"/>
      <c r="BK381" s="570"/>
      <c r="BL381" s="570"/>
      <c r="BM381" s="570"/>
      <c r="BN381" s="570"/>
      <c r="BO381" s="570"/>
      <c r="BP381" s="570"/>
      <c r="BQ381" s="571"/>
      <c r="BR381" s="298"/>
    </row>
    <row r="382" spans="3:70" ht="23.45" customHeight="1">
      <c r="C382" s="297"/>
      <c r="D382" s="569"/>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0"/>
      <c r="AL382" s="570"/>
      <c r="AM382" s="570"/>
      <c r="AN382" s="570"/>
      <c r="AO382" s="570"/>
      <c r="AP382" s="570"/>
      <c r="AQ382" s="570"/>
      <c r="AR382" s="570"/>
      <c r="AS382" s="570"/>
      <c r="AT382" s="570"/>
      <c r="AU382" s="570"/>
      <c r="AV382" s="570"/>
      <c r="AW382" s="570"/>
      <c r="AX382" s="570"/>
      <c r="AY382" s="570"/>
      <c r="AZ382" s="570"/>
      <c r="BA382" s="570"/>
      <c r="BB382" s="570"/>
      <c r="BC382" s="570"/>
      <c r="BD382" s="570"/>
      <c r="BE382" s="570"/>
      <c r="BF382" s="570"/>
      <c r="BG382" s="570"/>
      <c r="BH382" s="570"/>
      <c r="BI382" s="570"/>
      <c r="BJ382" s="570"/>
      <c r="BK382" s="570"/>
      <c r="BL382" s="570"/>
      <c r="BM382" s="570"/>
      <c r="BN382" s="570"/>
      <c r="BO382" s="570"/>
      <c r="BP382" s="570"/>
      <c r="BQ382" s="571"/>
      <c r="BR382" s="298"/>
    </row>
    <row r="383" spans="3:70" ht="23.45" customHeight="1">
      <c r="C383" s="297"/>
      <c r="D383" s="572"/>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3"/>
      <c r="AL383" s="573"/>
      <c r="AM383" s="573"/>
      <c r="AN383" s="573"/>
      <c r="AO383" s="573"/>
      <c r="AP383" s="573"/>
      <c r="AQ383" s="573"/>
      <c r="AR383" s="573"/>
      <c r="AS383" s="573"/>
      <c r="AT383" s="573"/>
      <c r="AU383" s="573"/>
      <c r="AV383" s="573"/>
      <c r="AW383" s="573"/>
      <c r="AX383" s="573"/>
      <c r="AY383" s="573"/>
      <c r="AZ383" s="573"/>
      <c r="BA383" s="573"/>
      <c r="BB383" s="573"/>
      <c r="BC383" s="573"/>
      <c r="BD383" s="573"/>
      <c r="BE383" s="573"/>
      <c r="BF383" s="573"/>
      <c r="BG383" s="573"/>
      <c r="BH383" s="573"/>
      <c r="BI383" s="573"/>
      <c r="BJ383" s="573"/>
      <c r="BK383" s="573"/>
      <c r="BL383" s="573"/>
      <c r="BM383" s="573"/>
      <c r="BN383" s="573"/>
      <c r="BO383" s="573"/>
      <c r="BP383" s="573"/>
      <c r="BQ383" s="574"/>
      <c r="BR383" s="265"/>
    </row>
    <row r="384" spans="3:70" ht="12.6" customHeight="1">
      <c r="C384" s="299"/>
      <c r="D384" s="300"/>
      <c r="E384" s="300"/>
      <c r="F384" s="300"/>
      <c r="G384" s="300"/>
      <c r="H384" s="300"/>
      <c r="I384" s="300"/>
      <c r="J384" s="300"/>
      <c r="K384" s="300"/>
      <c r="L384" s="300"/>
      <c r="M384" s="300"/>
      <c r="N384" s="300"/>
      <c r="O384" s="300"/>
      <c r="P384" s="300"/>
      <c r="Q384" s="300"/>
      <c r="R384" s="300"/>
      <c r="S384" s="300"/>
      <c r="T384" s="300"/>
      <c r="U384" s="300"/>
      <c r="V384" s="300"/>
      <c r="W384" s="300"/>
      <c r="X384" s="300"/>
      <c r="Y384" s="300"/>
      <c r="Z384" s="300"/>
      <c r="AA384" s="300"/>
      <c r="AB384" s="300"/>
      <c r="AC384" s="300"/>
      <c r="AD384" s="300"/>
      <c r="AE384" s="300"/>
      <c r="AF384" s="300"/>
      <c r="AG384" s="300"/>
      <c r="AH384" s="300"/>
      <c r="AI384" s="300"/>
      <c r="AJ384" s="300"/>
      <c r="AK384" s="300"/>
      <c r="AL384" s="300"/>
      <c r="AM384" s="300"/>
      <c r="AN384" s="300"/>
      <c r="AO384" s="300"/>
      <c r="AP384" s="300"/>
      <c r="AQ384" s="300"/>
      <c r="AR384" s="300"/>
      <c r="AS384" s="300"/>
      <c r="AT384" s="300"/>
      <c r="AU384" s="300"/>
      <c r="AV384" s="300"/>
      <c r="AW384" s="300"/>
      <c r="AX384" s="300"/>
      <c r="AY384" s="300"/>
      <c r="AZ384" s="300"/>
      <c r="BA384" s="300"/>
      <c r="BB384" s="300"/>
      <c r="BC384" s="300"/>
      <c r="BD384" s="300"/>
      <c r="BE384" s="300"/>
      <c r="BF384" s="300"/>
      <c r="BG384" s="300"/>
      <c r="BH384" s="300"/>
      <c r="BI384" s="300"/>
      <c r="BJ384" s="300"/>
      <c r="BK384" s="300"/>
      <c r="BL384" s="300"/>
      <c r="BM384" s="300"/>
      <c r="BN384" s="300"/>
      <c r="BO384" s="300"/>
      <c r="BP384" s="300"/>
      <c r="BQ384" s="300"/>
      <c r="BR384" s="301"/>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topLeftCell="HV1" zoomScaleNormal="100" workbookViewId="0">
      <selection activeCell="AO11" sqref="AO11:BF13"/>
    </sheetView>
  </sheetViews>
  <sheetFormatPr defaultColWidth="8.875" defaultRowHeight="13.5"/>
  <cols>
    <col min="1" max="1" width="24.125" style="4" customWidth="1"/>
    <col min="2" max="3" width="11.75" style="4" bestFit="1" customWidth="1"/>
    <col min="4" max="4" width="10.375" style="4" bestFit="1" customWidth="1"/>
    <col min="5" max="5" width="7.875" style="4" bestFit="1" customWidth="1"/>
    <col min="6" max="6" width="10.125" style="4" bestFit="1" customWidth="1"/>
    <col min="7" max="8" width="9.375" style="4" bestFit="1" customWidth="1"/>
    <col min="9" max="9" width="8.5" style="4" bestFit="1" customWidth="1"/>
    <col min="10" max="10" width="6.25" style="4" bestFit="1" customWidth="1"/>
    <col min="11" max="11" width="6.25" style="4" customWidth="1"/>
    <col min="12" max="12" width="12.5" style="4" bestFit="1" customWidth="1"/>
    <col min="13" max="13" width="6.25" style="4" bestFit="1" customWidth="1"/>
    <col min="14" max="14" width="7.875" style="4" bestFit="1" customWidth="1"/>
    <col min="15" max="15" width="6.25" style="4" bestFit="1" customWidth="1"/>
    <col min="16" max="16" width="7.875" style="4" bestFit="1" customWidth="1"/>
    <col min="17" max="17" width="6.25" style="4" bestFit="1" customWidth="1"/>
    <col min="18" max="18" width="7.875" style="4" bestFit="1" customWidth="1"/>
    <col min="19" max="19" width="6.25" style="4" bestFit="1" customWidth="1"/>
    <col min="20" max="20" width="7.875" style="4" bestFit="1" customWidth="1"/>
    <col min="21" max="21" width="6.25" style="4" bestFit="1" customWidth="1"/>
    <col min="22" max="22" width="7.875" style="4" bestFit="1" customWidth="1"/>
    <col min="23" max="23" width="6.25" style="4" bestFit="1" customWidth="1"/>
    <col min="24" max="24" width="7.875" style="4" bestFit="1" customWidth="1"/>
    <col min="25" max="25" width="6.25" style="4" bestFit="1" customWidth="1"/>
    <col min="26" max="26" width="7.875" style="4" bestFit="1" customWidth="1"/>
    <col min="27" max="27" width="6.25" style="4" bestFit="1" customWidth="1"/>
    <col min="28" max="28" width="7.875" style="4" bestFit="1" customWidth="1"/>
    <col min="29" max="29" width="6.25" style="4" bestFit="1" customWidth="1"/>
    <col min="30" max="30" width="7.875" style="4" bestFit="1" customWidth="1"/>
    <col min="31" max="31" width="6.25" style="4" bestFit="1" customWidth="1"/>
    <col min="32" max="32" width="7.875" style="4" bestFit="1" customWidth="1"/>
    <col min="33" max="33" width="6.25" style="4" bestFit="1" customWidth="1"/>
    <col min="34" max="34" width="7.875" style="4" bestFit="1" customWidth="1"/>
    <col min="35" max="35" width="6.25" style="4" bestFit="1" customWidth="1"/>
    <col min="36" max="36" width="7.875" style="4" bestFit="1" customWidth="1"/>
    <col min="37" max="37" width="6.25" style="4" bestFit="1" customWidth="1"/>
    <col min="38" max="38" width="7.875" style="4" bestFit="1" customWidth="1"/>
    <col min="39" max="39" width="6.25" style="4" bestFit="1" customWidth="1"/>
    <col min="40" max="40" width="7.875" style="4" bestFit="1" customWidth="1"/>
    <col min="41" max="41" width="6.25" style="4" bestFit="1" customWidth="1"/>
    <col min="42" max="42" width="7.875" style="4" bestFit="1" customWidth="1"/>
    <col min="43" max="43" width="6.25" style="4" bestFit="1" customWidth="1"/>
    <col min="44" max="44" width="9.375" style="4" bestFit="1" customWidth="1"/>
    <col min="45" max="45" width="19.875" style="4" bestFit="1" customWidth="1"/>
    <col min="46" max="48" width="4.875" bestFit="1" customWidth="1"/>
    <col min="49" max="51" width="3.25" bestFit="1" customWidth="1"/>
    <col min="52" max="52" width="12" bestFit="1" customWidth="1"/>
    <col min="53" max="58" width="4.75" customWidth="1"/>
    <col min="59" max="59" width="8.375" customWidth="1"/>
    <col min="60" max="60" width="9.375" customWidth="1"/>
    <col min="61" max="61" width="15.375" style="4" bestFit="1" customWidth="1"/>
    <col min="62" max="64" width="4.875" bestFit="1" customWidth="1"/>
    <col min="65" max="67" width="3.25" bestFit="1" customWidth="1"/>
    <col min="68" max="68" width="7.75" bestFit="1" customWidth="1"/>
    <col min="69" max="74" width="4.75" customWidth="1"/>
    <col min="75" max="76" width="9.375" customWidth="1"/>
    <col min="77" max="77" width="8.875" style="4" bestFit="1" customWidth="1"/>
    <col min="78" max="79" width="15.375" style="4" bestFit="1" customWidth="1"/>
    <col min="80" max="82" width="4.875" bestFit="1" customWidth="1"/>
    <col min="83" max="85" width="3.25" bestFit="1" customWidth="1"/>
    <col min="86" max="86" width="7.75" bestFit="1" customWidth="1"/>
    <col min="87" max="88" width="9.375" customWidth="1"/>
    <col min="89" max="89" width="15.375" style="4" bestFit="1" customWidth="1"/>
    <col min="90" max="92" width="4.875" bestFit="1" customWidth="1"/>
    <col min="93" max="95" width="3.25" bestFit="1" customWidth="1"/>
    <col min="96" max="96" width="7.75" bestFit="1" customWidth="1"/>
    <col min="97" max="98" width="9.375" customWidth="1"/>
    <col min="99" max="99" width="8.875" style="4" bestFit="1" customWidth="1"/>
    <col min="100" max="101" width="15.375" style="4" bestFit="1" customWidth="1"/>
    <col min="102" max="102" width="7.875" bestFit="1" customWidth="1"/>
    <col min="103" max="103" width="9.375" bestFit="1" customWidth="1"/>
    <col min="104" max="104" width="4.875" bestFit="1" customWidth="1"/>
    <col min="105" max="107" width="3.25" bestFit="1" customWidth="1"/>
    <col min="108" max="108" width="7.75" bestFit="1" customWidth="1"/>
    <col min="109" max="110" width="9.375" customWidth="1"/>
    <col min="111" max="111" width="15.375" style="4" bestFit="1" customWidth="1"/>
    <col min="112" max="112" width="7.875" bestFit="1" customWidth="1"/>
    <col min="113" max="113" width="9.375" bestFit="1" customWidth="1"/>
    <col min="114" max="114" width="4.875" bestFit="1" customWidth="1"/>
    <col min="115" max="117" width="3.25" bestFit="1" customWidth="1"/>
    <col min="118" max="118" width="7.75" bestFit="1" customWidth="1"/>
    <col min="119" max="120" width="9.375" customWidth="1"/>
    <col min="121" max="121" width="8.875" style="4" bestFit="1" customWidth="1"/>
    <col min="122" max="122" width="15.375" style="4" bestFit="1" customWidth="1"/>
    <col min="123" max="123" width="16.875" customWidth="1"/>
    <col min="124" max="124" width="3.875" customWidth="1"/>
    <col min="125" max="138" width="3.875" style="4" customWidth="1"/>
    <col min="139" max="139" width="3.75" style="4" customWidth="1"/>
    <col min="140" max="140" width="3.875" style="4" customWidth="1"/>
    <col min="141" max="141" width="5" style="4" customWidth="1"/>
    <col min="142" max="143" width="3.875" style="4" customWidth="1"/>
    <col min="144" max="144" width="3.625" style="4" customWidth="1"/>
    <col min="145" max="145" width="4.875" bestFit="1" customWidth="1"/>
    <col min="146" max="148" width="3.25" bestFit="1" customWidth="1"/>
    <col min="149" max="149" width="7.75" bestFit="1" customWidth="1"/>
    <col min="150" max="150" width="9.375" bestFit="1" customWidth="1"/>
    <col min="151" max="151" width="7.875" bestFit="1" customWidth="1"/>
    <col min="152" max="153" width="9.375" customWidth="1"/>
    <col min="154" max="154" width="16.875" customWidth="1"/>
    <col min="155" max="155" width="3.625" customWidth="1"/>
    <col min="156" max="161" width="3.625" style="4" customWidth="1"/>
    <col min="162" max="164" width="3.875" style="4" customWidth="1"/>
    <col min="165" max="171" width="3.625" style="4" customWidth="1"/>
    <col min="172" max="172" width="5" style="4" customWidth="1"/>
    <col min="173" max="175" width="3.625" style="4" customWidth="1"/>
    <col min="176" max="176" width="4.875" bestFit="1" customWidth="1"/>
    <col min="177" max="179" width="3.25" bestFit="1" customWidth="1"/>
    <col min="180" max="180" width="7.75" bestFit="1" customWidth="1"/>
    <col min="181" max="181" width="7.5" customWidth="1"/>
    <col min="182" max="182" width="7.875" bestFit="1" customWidth="1"/>
    <col min="183" max="184" width="9.375" customWidth="1"/>
    <col min="185" max="185" width="8.875" style="4" bestFit="1" customWidth="1"/>
    <col min="186" max="187" width="15.375" style="4" bestFit="1" customWidth="1"/>
    <col min="188" max="188" width="6.25" bestFit="1" customWidth="1"/>
    <col min="189" max="189" width="9.375" bestFit="1" customWidth="1"/>
    <col min="190" max="190" width="4.875" bestFit="1" customWidth="1"/>
    <col min="191" max="193" width="3.25" bestFit="1" customWidth="1"/>
    <col min="194" max="194" width="7.75" bestFit="1" customWidth="1"/>
    <col min="195" max="195" width="10.375" bestFit="1" customWidth="1"/>
    <col min="196" max="197" width="9.375" customWidth="1"/>
    <col min="198" max="198" width="15.375" style="4" bestFit="1" customWidth="1"/>
    <col min="199" max="199" width="6.25" bestFit="1" customWidth="1"/>
    <col min="200" max="200" width="9.375" bestFit="1" customWidth="1"/>
    <col min="201" max="201" width="4.875" bestFit="1" customWidth="1"/>
    <col min="202" max="204" width="3.25" bestFit="1" customWidth="1"/>
    <col min="205" max="205" width="7.75" bestFit="1" customWidth="1"/>
    <col min="206" max="207" width="9.375" customWidth="1"/>
    <col min="208" max="208" width="8.875" style="4" bestFit="1" customWidth="1"/>
    <col min="209" max="210" width="15.375" style="4" bestFit="1" customWidth="1"/>
    <col min="211" max="211" width="12.125" style="4" bestFit="1" customWidth="1"/>
    <col min="212" max="212" width="4.875" bestFit="1" customWidth="1"/>
    <col min="213" max="215" width="3.25" bestFit="1" customWidth="1"/>
    <col min="216" max="216" width="7.75" bestFit="1" customWidth="1"/>
    <col min="217" max="218" width="9.375" customWidth="1"/>
    <col min="219" max="219" width="15.375" style="4" bestFit="1" customWidth="1"/>
    <col min="220" max="220" width="4.875" bestFit="1" customWidth="1"/>
    <col min="221" max="223" width="3.25" bestFit="1" customWidth="1"/>
    <col min="224" max="224" width="7.75" bestFit="1" customWidth="1"/>
    <col min="225" max="226" width="9.375" customWidth="1"/>
    <col min="227" max="227" width="8.875" style="4" bestFit="1" customWidth="1"/>
    <col min="228" max="229" width="15.375" style="4" bestFit="1" customWidth="1"/>
    <col min="230" max="232" width="6.125" bestFit="1" customWidth="1"/>
    <col min="233" max="233" width="4.875" bestFit="1" customWidth="1"/>
    <col min="234" max="236" width="3.25" bestFit="1" customWidth="1"/>
    <col min="237" max="237" width="7.75" bestFit="1" customWidth="1"/>
    <col min="238" max="239" width="9.375" customWidth="1"/>
    <col min="240" max="240" width="15.375" style="4" bestFit="1" customWidth="1"/>
    <col min="241" max="243" width="6.125" bestFit="1" customWidth="1"/>
    <col min="244" max="244" width="4.875" bestFit="1" customWidth="1"/>
    <col min="245" max="247" width="3.25" bestFit="1" customWidth="1"/>
    <col min="248" max="248" width="7.75" bestFit="1" customWidth="1"/>
    <col min="249" max="250" width="9.375" customWidth="1"/>
    <col min="251" max="251" width="8.875" style="4" bestFit="1" customWidth="1"/>
    <col min="252" max="252" width="15.375" style="4" bestFit="1" customWidth="1"/>
    <col min="253" max="253" width="23.5" style="4" customWidth="1"/>
    <col min="254" max="261" width="4.75" customWidth="1"/>
  </cols>
  <sheetData>
    <row r="1" spans="1:261" s="2" customFormat="1" ht="15.95" customHeight="1"/>
    <row r="2" spans="1:261" s="2" customFormat="1" ht="15.95" customHeight="1"/>
    <row r="3" spans="1:261" s="2" customFormat="1" ht="15.95" customHeight="1">
      <c r="B3" s="26" t="s">
        <v>6392</v>
      </c>
      <c r="P3" s="2" t="s">
        <v>6393</v>
      </c>
      <c r="X3" s="159"/>
      <c r="Y3" s="159"/>
      <c r="Z3" s="159"/>
      <c r="AA3" s="159"/>
      <c r="AB3" s="159"/>
      <c r="AC3" s="159"/>
      <c r="AS3" s="157" t="s">
        <v>6815</v>
      </c>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6" t="s">
        <v>6816</v>
      </c>
      <c r="CB3" s="156"/>
      <c r="CC3" s="156"/>
      <c r="CD3" s="156"/>
      <c r="CE3" s="156"/>
      <c r="CF3" s="156"/>
      <c r="CG3" s="156"/>
      <c r="CH3" s="156"/>
      <c r="CI3" s="156"/>
      <c r="CJ3" s="156"/>
      <c r="CK3" s="156"/>
      <c r="CL3" s="156"/>
      <c r="CM3" s="156"/>
      <c r="CN3" s="156"/>
      <c r="CO3" s="156"/>
      <c r="CP3" s="156"/>
      <c r="CQ3" s="156"/>
      <c r="CR3" s="156"/>
      <c r="CS3" s="156"/>
      <c r="CT3" s="156"/>
      <c r="CU3" s="156"/>
      <c r="CV3" s="156"/>
      <c r="CW3" s="157" t="s">
        <v>6817</v>
      </c>
      <c r="CX3" s="157"/>
      <c r="CY3" s="157"/>
      <c r="CZ3" s="157"/>
      <c r="DA3" s="157"/>
      <c r="DB3" s="157"/>
      <c r="DC3" s="157"/>
      <c r="DD3" s="157"/>
      <c r="DE3" s="157"/>
      <c r="DF3" s="157"/>
      <c r="DG3" s="157"/>
      <c r="DH3" s="157"/>
      <c r="DI3" s="157"/>
      <c r="DJ3" s="157"/>
      <c r="DK3" s="157"/>
      <c r="DL3" s="157"/>
      <c r="DM3" s="157"/>
      <c r="DN3" s="157"/>
      <c r="DO3" s="157"/>
      <c r="DP3" s="157"/>
      <c r="DQ3" s="157"/>
      <c r="DR3" s="157"/>
      <c r="DS3" s="156" t="s">
        <v>6819</v>
      </c>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7" t="s">
        <v>6822</v>
      </c>
      <c r="GF3" s="157"/>
      <c r="GG3" s="157"/>
      <c r="GH3" s="157"/>
      <c r="GI3" s="157"/>
      <c r="GJ3" s="157"/>
      <c r="GK3" s="157"/>
      <c r="GL3" s="157"/>
      <c r="GM3" s="157"/>
      <c r="GN3" s="157"/>
      <c r="GO3" s="157"/>
      <c r="GP3" s="157"/>
      <c r="GQ3" s="157"/>
      <c r="GR3" s="157"/>
      <c r="GS3" s="157"/>
      <c r="GT3" s="157"/>
      <c r="GU3" s="157"/>
      <c r="GV3" s="157"/>
      <c r="GW3" s="157"/>
      <c r="GX3" s="157"/>
      <c r="GY3" s="157"/>
      <c r="GZ3" s="157"/>
      <c r="HA3" s="157"/>
      <c r="HB3" s="156" t="s">
        <v>6827</v>
      </c>
      <c r="HC3" s="156"/>
      <c r="HD3" s="156"/>
      <c r="HE3" s="156"/>
      <c r="HF3" s="156"/>
      <c r="HG3" s="156"/>
      <c r="HH3" s="156"/>
      <c r="HI3" s="156"/>
      <c r="HJ3" s="156"/>
      <c r="HK3" s="156"/>
      <c r="HL3" s="156"/>
      <c r="HM3" s="156"/>
      <c r="HN3" s="156"/>
      <c r="HO3" s="156"/>
      <c r="HP3" s="156"/>
      <c r="HQ3" s="156"/>
      <c r="HR3" s="156"/>
      <c r="HS3" s="156"/>
      <c r="HT3" s="156"/>
      <c r="HU3" s="157" t="s">
        <v>6833</v>
      </c>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6" t="s">
        <v>6834</v>
      </c>
      <c r="IT3" s="2" t="s">
        <v>6855</v>
      </c>
    </row>
    <row r="4" spans="1:261" s="2" customFormat="1" ht="19.350000000000001" customHeight="1">
      <c r="B4" s="768" t="s">
        <v>6377</v>
      </c>
      <c r="C4" s="777" t="s">
        <v>6378</v>
      </c>
      <c r="D4" s="777" t="s">
        <v>6379</v>
      </c>
      <c r="E4" s="768" t="s">
        <v>6380</v>
      </c>
      <c r="F4" s="730" t="s">
        <v>6327</v>
      </c>
      <c r="G4" s="768" t="s">
        <v>6326</v>
      </c>
      <c r="H4" s="730" t="s">
        <v>47</v>
      </c>
      <c r="I4" s="730" t="s">
        <v>6329</v>
      </c>
      <c r="J4" s="730" t="s">
        <v>6328</v>
      </c>
      <c r="K4" s="730" t="s">
        <v>6796</v>
      </c>
      <c r="L4" s="768" t="s">
        <v>49</v>
      </c>
      <c r="M4" s="768" t="s">
        <v>50</v>
      </c>
      <c r="N4" s="768" t="s">
        <v>51</v>
      </c>
      <c r="O4" s="768" t="s">
        <v>52</v>
      </c>
      <c r="P4" s="736" t="s">
        <v>62</v>
      </c>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6" t="s">
        <v>97</v>
      </c>
      <c r="AT4" s="737"/>
      <c r="AU4" s="737"/>
      <c r="AV4" s="737"/>
      <c r="AW4" s="737"/>
      <c r="AX4" s="737"/>
      <c r="AY4" s="737"/>
      <c r="AZ4" s="737"/>
      <c r="BA4" s="737"/>
      <c r="BB4" s="737"/>
      <c r="BC4" s="737"/>
      <c r="BD4" s="737"/>
      <c r="BE4" s="737"/>
      <c r="BF4" s="737"/>
      <c r="BG4" s="737"/>
      <c r="BH4" s="738"/>
      <c r="BI4" s="736" t="s">
        <v>98</v>
      </c>
      <c r="BJ4" s="737"/>
      <c r="BK4" s="737"/>
      <c r="BL4" s="737"/>
      <c r="BM4" s="737"/>
      <c r="BN4" s="737"/>
      <c r="BO4" s="737"/>
      <c r="BP4" s="737"/>
      <c r="BQ4" s="737"/>
      <c r="BR4" s="737"/>
      <c r="BS4" s="737"/>
      <c r="BT4" s="737"/>
      <c r="BU4" s="737"/>
      <c r="BV4" s="737"/>
      <c r="BW4" s="44"/>
      <c r="BX4" s="44"/>
      <c r="BY4" s="739" t="s">
        <v>100</v>
      </c>
      <c r="BZ4" s="739"/>
      <c r="CA4" s="736" t="s">
        <v>102</v>
      </c>
      <c r="CB4" s="737"/>
      <c r="CC4" s="737"/>
      <c r="CD4" s="737"/>
      <c r="CE4" s="737"/>
      <c r="CF4" s="737"/>
      <c r="CG4" s="737"/>
      <c r="CH4" s="737"/>
      <c r="CI4" s="737"/>
      <c r="CJ4" s="738"/>
      <c r="CK4" s="736" t="s">
        <v>103</v>
      </c>
      <c r="CL4" s="737"/>
      <c r="CM4" s="737"/>
      <c r="CN4" s="737"/>
      <c r="CO4" s="737"/>
      <c r="CP4" s="737"/>
      <c r="CQ4" s="737"/>
      <c r="CR4" s="737"/>
      <c r="CS4" s="737"/>
      <c r="CT4" s="738"/>
      <c r="CU4" s="739" t="s">
        <v>104</v>
      </c>
      <c r="CV4" s="739"/>
      <c r="CW4" s="736" t="s">
        <v>6784</v>
      </c>
      <c r="CX4" s="737"/>
      <c r="CY4" s="737"/>
      <c r="CZ4" s="737"/>
      <c r="DA4" s="737"/>
      <c r="DB4" s="737"/>
      <c r="DC4" s="737"/>
      <c r="DD4" s="737"/>
      <c r="DE4" s="737"/>
      <c r="DF4" s="738"/>
      <c r="DG4" s="736" t="s">
        <v>6785</v>
      </c>
      <c r="DH4" s="737"/>
      <c r="DI4" s="737"/>
      <c r="DJ4" s="737"/>
      <c r="DK4" s="737"/>
      <c r="DL4" s="737"/>
      <c r="DM4" s="737"/>
      <c r="DN4" s="737"/>
      <c r="DO4" s="737"/>
      <c r="DP4" s="738"/>
      <c r="DQ4" s="739" t="s">
        <v>6786</v>
      </c>
      <c r="DR4" s="739"/>
      <c r="DS4" s="736" t="s">
        <v>6818</v>
      </c>
      <c r="DT4" s="737"/>
      <c r="DU4" s="737"/>
      <c r="DV4" s="737"/>
      <c r="DW4" s="737"/>
      <c r="DX4" s="737"/>
      <c r="DY4" s="737"/>
      <c r="DZ4" s="737"/>
      <c r="EA4" s="737"/>
      <c r="EB4" s="737"/>
      <c r="EC4" s="737"/>
      <c r="ED4" s="737"/>
      <c r="EE4" s="737"/>
      <c r="EF4" s="737"/>
      <c r="EG4" s="737"/>
      <c r="EH4" s="737"/>
      <c r="EI4" s="737"/>
      <c r="EJ4" s="737"/>
      <c r="EK4" s="737"/>
      <c r="EL4" s="737"/>
      <c r="EM4" s="737"/>
      <c r="EN4" s="737"/>
      <c r="EO4" s="737"/>
      <c r="EP4" s="737"/>
      <c r="EQ4" s="737"/>
      <c r="ER4" s="737"/>
      <c r="ES4" s="737"/>
      <c r="ET4" s="737"/>
      <c r="EU4" s="737"/>
      <c r="EV4" s="737"/>
      <c r="EW4" s="738"/>
      <c r="EX4" s="736" t="s">
        <v>6820</v>
      </c>
      <c r="EY4" s="737"/>
      <c r="EZ4" s="737"/>
      <c r="FA4" s="737"/>
      <c r="FB4" s="737"/>
      <c r="FC4" s="737"/>
      <c r="FD4" s="737"/>
      <c r="FE4" s="737"/>
      <c r="FF4" s="737"/>
      <c r="FG4" s="737"/>
      <c r="FH4" s="737"/>
      <c r="FI4" s="737"/>
      <c r="FJ4" s="737"/>
      <c r="FK4" s="737"/>
      <c r="FL4" s="737"/>
      <c r="FM4" s="737"/>
      <c r="FN4" s="737"/>
      <c r="FO4" s="737"/>
      <c r="FP4" s="737"/>
      <c r="FQ4" s="737"/>
      <c r="FR4" s="737"/>
      <c r="FS4" s="737"/>
      <c r="FT4" s="737"/>
      <c r="FU4" s="737"/>
      <c r="FV4" s="737"/>
      <c r="FW4" s="737"/>
      <c r="FX4" s="737"/>
      <c r="FY4" s="737"/>
      <c r="FZ4" s="737"/>
      <c r="GA4" s="737"/>
      <c r="GB4" s="738"/>
      <c r="GC4" s="739" t="s">
        <v>6821</v>
      </c>
      <c r="GD4" s="739"/>
      <c r="GE4" s="736" t="s">
        <v>6823</v>
      </c>
      <c r="GF4" s="737"/>
      <c r="GG4" s="737"/>
      <c r="GH4" s="737"/>
      <c r="GI4" s="737"/>
      <c r="GJ4" s="737"/>
      <c r="GK4" s="737"/>
      <c r="GL4" s="737"/>
      <c r="GM4" s="737"/>
      <c r="GN4" s="737"/>
      <c r="GO4" s="738"/>
      <c r="GP4" s="736" t="s">
        <v>6824</v>
      </c>
      <c r="GQ4" s="737"/>
      <c r="GR4" s="737"/>
      <c r="GS4" s="737"/>
      <c r="GT4" s="737"/>
      <c r="GU4" s="737"/>
      <c r="GV4" s="737"/>
      <c r="GW4" s="737"/>
      <c r="GX4" s="737"/>
      <c r="GY4" s="738"/>
      <c r="GZ4" s="739" t="s">
        <v>6825</v>
      </c>
      <c r="HA4" s="739"/>
      <c r="HB4" s="736" t="s">
        <v>6826</v>
      </c>
      <c r="HC4" s="737"/>
      <c r="HD4" s="737"/>
      <c r="HE4" s="737"/>
      <c r="HF4" s="737"/>
      <c r="HG4" s="737"/>
      <c r="HH4" s="737"/>
      <c r="HI4" s="737"/>
      <c r="HJ4" s="738"/>
      <c r="HK4" s="736" t="s">
        <v>6828</v>
      </c>
      <c r="HL4" s="737"/>
      <c r="HM4" s="737"/>
      <c r="HN4" s="737"/>
      <c r="HO4" s="737"/>
      <c r="HP4" s="737"/>
      <c r="HQ4" s="737"/>
      <c r="HR4" s="738"/>
      <c r="HS4" s="739" t="s">
        <v>6829</v>
      </c>
      <c r="HT4" s="739"/>
      <c r="HU4" s="736" t="s">
        <v>6830</v>
      </c>
      <c r="HV4" s="737"/>
      <c r="HW4" s="737"/>
      <c r="HX4" s="737"/>
      <c r="HY4" s="737"/>
      <c r="HZ4" s="737"/>
      <c r="IA4" s="737"/>
      <c r="IB4" s="737"/>
      <c r="IC4" s="737"/>
      <c r="ID4" s="737"/>
      <c r="IE4" s="738"/>
      <c r="IF4" s="736" t="s">
        <v>6831</v>
      </c>
      <c r="IG4" s="737"/>
      <c r="IH4" s="737"/>
      <c r="II4" s="737"/>
      <c r="IJ4" s="737"/>
      <c r="IK4" s="737"/>
      <c r="IL4" s="737"/>
      <c r="IM4" s="737"/>
      <c r="IN4" s="737"/>
      <c r="IO4" s="737"/>
      <c r="IP4" s="738"/>
      <c r="IQ4" s="739" t="s">
        <v>6832</v>
      </c>
      <c r="IR4" s="739"/>
      <c r="IS4" s="730" t="s">
        <v>112</v>
      </c>
      <c r="IT4" s="754" t="s">
        <v>6856</v>
      </c>
      <c r="IU4" s="754" t="s">
        <v>6505</v>
      </c>
      <c r="IV4" s="754" t="s">
        <v>6506</v>
      </c>
      <c r="IW4" s="754" t="s">
        <v>6787</v>
      </c>
      <c r="IX4" s="754" t="s">
        <v>6788</v>
      </c>
      <c r="IY4" s="754" t="s">
        <v>6789</v>
      </c>
      <c r="IZ4" s="754" t="s">
        <v>6790</v>
      </c>
      <c r="JA4" s="754" t="s">
        <v>6791</v>
      </c>
    </row>
    <row r="5" spans="1:261" s="2" customFormat="1" ht="19.350000000000001" customHeight="1">
      <c r="B5" s="769"/>
      <c r="C5" s="778"/>
      <c r="D5" s="778"/>
      <c r="E5" s="769"/>
      <c r="F5" s="743"/>
      <c r="G5" s="769"/>
      <c r="H5" s="769"/>
      <c r="I5" s="743"/>
      <c r="J5" s="743"/>
      <c r="K5" s="743"/>
      <c r="L5" s="769"/>
      <c r="M5" s="769"/>
      <c r="N5" s="769"/>
      <c r="O5" s="769"/>
      <c r="P5" s="774" t="s">
        <v>7319</v>
      </c>
      <c r="Q5" s="775"/>
      <c r="R5" s="775"/>
      <c r="S5" s="775"/>
      <c r="T5" s="775"/>
      <c r="U5" s="775"/>
      <c r="V5" s="775"/>
      <c r="W5" s="775"/>
      <c r="X5" s="775"/>
      <c r="Y5" s="775"/>
      <c r="Z5" s="775"/>
      <c r="AA5" s="775"/>
      <c r="AB5" s="775"/>
      <c r="AC5" s="775"/>
      <c r="AD5" s="775"/>
      <c r="AE5" s="775"/>
      <c r="AF5" s="775"/>
      <c r="AG5" s="775"/>
      <c r="AH5" s="775"/>
      <c r="AI5" s="775"/>
      <c r="AJ5" s="775"/>
      <c r="AK5" s="775"/>
      <c r="AL5" s="775"/>
      <c r="AM5" s="775"/>
      <c r="AN5" s="775"/>
      <c r="AO5" s="775"/>
      <c r="AP5" s="775"/>
      <c r="AQ5" s="775"/>
      <c r="AR5" s="775"/>
      <c r="AS5" s="793" t="s">
        <v>6331</v>
      </c>
      <c r="AT5" s="739" t="s">
        <v>119</v>
      </c>
      <c r="AU5" s="739"/>
      <c r="AV5" s="739" t="s">
        <v>93</v>
      </c>
      <c r="AW5" s="739"/>
      <c r="AX5" s="739"/>
      <c r="AY5" s="739"/>
      <c r="AZ5" s="739"/>
      <c r="BA5" s="745" t="s">
        <v>6388</v>
      </c>
      <c r="BB5" s="745"/>
      <c r="BC5" s="745"/>
      <c r="BD5" s="745"/>
      <c r="BE5" s="745"/>
      <c r="BF5" s="745"/>
      <c r="BG5" s="745" t="s">
        <v>6493</v>
      </c>
      <c r="BH5" s="745"/>
      <c r="BI5" s="730" t="s">
        <v>6332</v>
      </c>
      <c r="BJ5" s="739" t="s">
        <v>119</v>
      </c>
      <c r="BK5" s="739"/>
      <c r="BL5" s="739" t="s">
        <v>93</v>
      </c>
      <c r="BM5" s="739"/>
      <c r="BN5" s="739"/>
      <c r="BO5" s="739"/>
      <c r="BP5" s="739"/>
      <c r="BQ5" s="745" t="s">
        <v>6518</v>
      </c>
      <c r="BR5" s="745"/>
      <c r="BS5" s="745"/>
      <c r="BT5" s="745"/>
      <c r="BU5" s="745"/>
      <c r="BV5" s="745"/>
      <c r="BW5" s="734" t="s">
        <v>6493</v>
      </c>
      <c r="BX5" s="735"/>
      <c r="BY5" s="730" t="s">
        <v>99</v>
      </c>
      <c r="BZ5" s="730" t="s">
        <v>101</v>
      </c>
      <c r="CA5" s="730" t="s">
        <v>6332</v>
      </c>
      <c r="CB5" s="739" t="s">
        <v>119</v>
      </c>
      <c r="CC5" s="739"/>
      <c r="CD5" s="736" t="s">
        <v>93</v>
      </c>
      <c r="CE5" s="737"/>
      <c r="CF5" s="737"/>
      <c r="CG5" s="737"/>
      <c r="CH5" s="738"/>
      <c r="CI5" s="734" t="s">
        <v>6494</v>
      </c>
      <c r="CJ5" s="735"/>
      <c r="CK5" s="730" t="s">
        <v>99</v>
      </c>
      <c r="CL5" s="739" t="s">
        <v>119</v>
      </c>
      <c r="CM5" s="739"/>
      <c r="CN5" s="736" t="s">
        <v>93</v>
      </c>
      <c r="CO5" s="737"/>
      <c r="CP5" s="737"/>
      <c r="CQ5" s="737"/>
      <c r="CR5" s="738"/>
      <c r="CS5" s="734" t="s">
        <v>6494</v>
      </c>
      <c r="CT5" s="735"/>
      <c r="CU5" s="730" t="s">
        <v>99</v>
      </c>
      <c r="CV5" s="730" t="s">
        <v>101</v>
      </c>
      <c r="CW5" s="730" t="s">
        <v>6332</v>
      </c>
      <c r="CX5" s="739" t="s">
        <v>108</v>
      </c>
      <c r="CY5" s="739"/>
      <c r="CZ5" s="736" t="s">
        <v>93</v>
      </c>
      <c r="DA5" s="737"/>
      <c r="DB5" s="737"/>
      <c r="DC5" s="737"/>
      <c r="DD5" s="738"/>
      <c r="DE5" s="734" t="s">
        <v>6494</v>
      </c>
      <c r="DF5" s="735"/>
      <c r="DG5" s="730" t="s">
        <v>6332</v>
      </c>
      <c r="DH5" s="739" t="s">
        <v>108</v>
      </c>
      <c r="DI5" s="739"/>
      <c r="DJ5" s="736" t="s">
        <v>93</v>
      </c>
      <c r="DK5" s="737"/>
      <c r="DL5" s="737"/>
      <c r="DM5" s="737"/>
      <c r="DN5" s="738"/>
      <c r="DO5" s="734" t="s">
        <v>6494</v>
      </c>
      <c r="DP5" s="735"/>
      <c r="DQ5" s="730" t="s">
        <v>99</v>
      </c>
      <c r="DR5" s="730" t="s">
        <v>101</v>
      </c>
      <c r="DS5" s="743" t="s">
        <v>6332</v>
      </c>
      <c r="DT5" s="736" t="s">
        <v>105</v>
      </c>
      <c r="DU5" s="737"/>
      <c r="DV5" s="737"/>
      <c r="DW5" s="737"/>
      <c r="DX5" s="736" t="s">
        <v>6420</v>
      </c>
      <c r="DY5" s="737"/>
      <c r="DZ5" s="737"/>
      <c r="EA5" s="737"/>
      <c r="EB5" s="737"/>
      <c r="EC5" s="738"/>
      <c r="ED5" s="736" t="s">
        <v>6519</v>
      </c>
      <c r="EE5" s="737"/>
      <c r="EF5" s="737"/>
      <c r="EG5" s="737"/>
      <c r="EH5" s="737"/>
      <c r="EI5" s="737"/>
      <c r="EJ5" s="737"/>
      <c r="EK5" s="737"/>
      <c r="EL5" s="737"/>
      <c r="EM5" s="737"/>
      <c r="EN5" s="738"/>
      <c r="EO5" s="736" t="s">
        <v>93</v>
      </c>
      <c r="EP5" s="737"/>
      <c r="EQ5" s="737"/>
      <c r="ER5" s="737"/>
      <c r="ES5" s="738"/>
      <c r="ET5" s="739" t="s">
        <v>6390</v>
      </c>
      <c r="EU5" s="739"/>
      <c r="EV5" s="734" t="s">
        <v>6493</v>
      </c>
      <c r="EW5" s="735"/>
      <c r="EX5" s="730" t="s">
        <v>6332</v>
      </c>
      <c r="EY5" s="736" t="s">
        <v>105</v>
      </c>
      <c r="EZ5" s="737"/>
      <c r="FA5" s="737"/>
      <c r="FB5" s="737"/>
      <c r="FC5" s="736" t="s">
        <v>6420</v>
      </c>
      <c r="FD5" s="737"/>
      <c r="FE5" s="737"/>
      <c r="FF5" s="737"/>
      <c r="FG5" s="737"/>
      <c r="FH5" s="738"/>
      <c r="FI5" s="736" t="s">
        <v>6519</v>
      </c>
      <c r="FJ5" s="737"/>
      <c r="FK5" s="737"/>
      <c r="FL5" s="737"/>
      <c r="FM5" s="737"/>
      <c r="FN5" s="737"/>
      <c r="FO5" s="737"/>
      <c r="FP5" s="737"/>
      <c r="FQ5" s="737"/>
      <c r="FR5" s="737"/>
      <c r="FS5" s="738"/>
      <c r="FT5" s="739" t="s">
        <v>93</v>
      </c>
      <c r="FU5" s="739"/>
      <c r="FV5" s="739"/>
      <c r="FW5" s="739"/>
      <c r="FX5" s="739"/>
      <c r="FY5" s="739" t="s">
        <v>6390</v>
      </c>
      <c r="FZ5" s="739"/>
      <c r="GA5" s="734" t="s">
        <v>6493</v>
      </c>
      <c r="GB5" s="735"/>
      <c r="GC5" s="730" t="s">
        <v>99</v>
      </c>
      <c r="GD5" s="730" t="s">
        <v>101</v>
      </c>
      <c r="GE5" s="730" t="s">
        <v>6332</v>
      </c>
      <c r="GF5" s="739" t="s">
        <v>108</v>
      </c>
      <c r="GG5" s="739"/>
      <c r="GH5" s="736" t="s">
        <v>93</v>
      </c>
      <c r="GI5" s="737"/>
      <c r="GJ5" s="737"/>
      <c r="GK5" s="737"/>
      <c r="GL5" s="738"/>
      <c r="GM5" s="746" t="s">
        <v>6391</v>
      </c>
      <c r="GN5" s="734" t="s">
        <v>6493</v>
      </c>
      <c r="GO5" s="735"/>
      <c r="GP5" s="730" t="s">
        <v>6332</v>
      </c>
      <c r="GQ5" s="739" t="s">
        <v>108</v>
      </c>
      <c r="GR5" s="739"/>
      <c r="GS5" s="736" t="s">
        <v>93</v>
      </c>
      <c r="GT5" s="737"/>
      <c r="GU5" s="737"/>
      <c r="GV5" s="737"/>
      <c r="GW5" s="738"/>
      <c r="GX5" s="734" t="s">
        <v>6494</v>
      </c>
      <c r="GY5" s="735"/>
      <c r="GZ5" s="730" t="s">
        <v>99</v>
      </c>
      <c r="HA5" s="730" t="s">
        <v>101</v>
      </c>
      <c r="HB5" s="730" t="s">
        <v>6332</v>
      </c>
      <c r="HC5" s="730" t="s">
        <v>6330</v>
      </c>
      <c r="HD5" s="736" t="s">
        <v>93</v>
      </c>
      <c r="HE5" s="737"/>
      <c r="HF5" s="737"/>
      <c r="HG5" s="737"/>
      <c r="HH5" s="738"/>
      <c r="HI5" s="734" t="s">
        <v>6493</v>
      </c>
      <c r="HJ5" s="735"/>
      <c r="HK5" s="730" t="s">
        <v>6332</v>
      </c>
      <c r="HL5" s="736" t="s">
        <v>6417</v>
      </c>
      <c r="HM5" s="737"/>
      <c r="HN5" s="737"/>
      <c r="HO5" s="737"/>
      <c r="HP5" s="738"/>
      <c r="HQ5" s="734" t="s">
        <v>6495</v>
      </c>
      <c r="HR5" s="735"/>
      <c r="HS5" s="730" t="s">
        <v>99</v>
      </c>
      <c r="HT5" s="730" t="s">
        <v>101</v>
      </c>
      <c r="HU5" s="730" t="s">
        <v>6332</v>
      </c>
      <c r="HV5" s="739" t="s">
        <v>108</v>
      </c>
      <c r="HW5" s="739"/>
      <c r="HX5" s="739"/>
      <c r="HY5" s="736" t="s">
        <v>93</v>
      </c>
      <c r="HZ5" s="737"/>
      <c r="IA5" s="737"/>
      <c r="IB5" s="737"/>
      <c r="IC5" s="738"/>
      <c r="ID5" s="734" t="s">
        <v>6494</v>
      </c>
      <c r="IE5" s="735"/>
      <c r="IF5" s="730" t="s">
        <v>6332</v>
      </c>
      <c r="IG5" s="736" t="s">
        <v>108</v>
      </c>
      <c r="IH5" s="737"/>
      <c r="II5" s="738"/>
      <c r="IJ5" s="736" t="s">
        <v>93</v>
      </c>
      <c r="IK5" s="737"/>
      <c r="IL5" s="737"/>
      <c r="IM5" s="737"/>
      <c r="IN5" s="738"/>
      <c r="IO5" s="734" t="s">
        <v>6494</v>
      </c>
      <c r="IP5" s="735"/>
      <c r="IQ5" s="730" t="s">
        <v>99</v>
      </c>
      <c r="IR5" s="730" t="s">
        <v>101</v>
      </c>
      <c r="IS5" s="743"/>
      <c r="IT5" s="755"/>
      <c r="IU5" s="755"/>
      <c r="IV5" s="755"/>
      <c r="IW5" s="755"/>
      <c r="IX5" s="755"/>
      <c r="IY5" s="755"/>
      <c r="IZ5" s="755"/>
      <c r="JA5" s="755"/>
    </row>
    <row r="6" spans="1:261" s="2" customFormat="1" ht="19.350000000000001" customHeight="1">
      <c r="B6" s="769"/>
      <c r="C6" s="778"/>
      <c r="D6" s="778"/>
      <c r="E6" s="769"/>
      <c r="F6" s="743"/>
      <c r="G6" s="769"/>
      <c r="H6" s="769"/>
      <c r="I6" s="743"/>
      <c r="J6" s="743"/>
      <c r="K6" s="743"/>
      <c r="L6" s="769"/>
      <c r="M6" s="769"/>
      <c r="N6" s="769"/>
      <c r="O6" s="769"/>
      <c r="P6" s="739" t="s">
        <v>86</v>
      </c>
      <c r="Q6" s="739"/>
      <c r="R6" s="739"/>
      <c r="S6" s="739"/>
      <c r="T6" s="739" t="s">
        <v>88</v>
      </c>
      <c r="U6" s="739"/>
      <c r="V6" s="739"/>
      <c r="W6" s="739"/>
      <c r="X6" s="739" t="s">
        <v>6842</v>
      </c>
      <c r="Y6" s="739"/>
      <c r="Z6" s="739"/>
      <c r="AA6" s="739"/>
      <c r="AB6" s="739" t="s">
        <v>6843</v>
      </c>
      <c r="AC6" s="739"/>
      <c r="AD6" s="739"/>
      <c r="AE6" s="739"/>
      <c r="AF6" s="739" t="s">
        <v>6844</v>
      </c>
      <c r="AG6" s="739"/>
      <c r="AH6" s="739"/>
      <c r="AI6" s="739"/>
      <c r="AJ6" s="739" t="s">
        <v>6845</v>
      </c>
      <c r="AK6" s="739"/>
      <c r="AL6" s="739"/>
      <c r="AM6" s="739"/>
      <c r="AN6" s="776" t="s">
        <v>6846</v>
      </c>
      <c r="AO6" s="776"/>
      <c r="AP6" s="776"/>
      <c r="AQ6" s="776"/>
      <c r="AR6" s="31" t="s">
        <v>89</v>
      </c>
      <c r="AS6" s="794"/>
      <c r="AT6" s="739" t="s">
        <v>92</v>
      </c>
      <c r="AU6" s="739" t="s">
        <v>91</v>
      </c>
      <c r="AV6" s="739" t="s">
        <v>6387</v>
      </c>
      <c r="AW6" s="739" t="s">
        <v>94</v>
      </c>
      <c r="AX6" s="739" t="s">
        <v>95</v>
      </c>
      <c r="AY6" s="739" t="s">
        <v>96</v>
      </c>
      <c r="AZ6" s="739" t="s">
        <v>159</v>
      </c>
      <c r="BA6" s="771" t="s">
        <v>6469</v>
      </c>
      <c r="BB6" s="771" t="s">
        <v>6470</v>
      </c>
      <c r="BC6" s="771" t="s">
        <v>6471</v>
      </c>
      <c r="BD6" s="771" t="s">
        <v>6472</v>
      </c>
      <c r="BE6" s="771" t="s">
        <v>6473</v>
      </c>
      <c r="BF6" s="771" t="s">
        <v>6486</v>
      </c>
      <c r="BG6" s="745" t="s">
        <v>6491</v>
      </c>
      <c r="BH6" s="745" t="s">
        <v>6492</v>
      </c>
      <c r="BI6" s="743"/>
      <c r="BJ6" s="739" t="s">
        <v>92</v>
      </c>
      <c r="BK6" s="739" t="s">
        <v>91</v>
      </c>
      <c r="BL6" s="739" t="s">
        <v>6387</v>
      </c>
      <c r="BM6" s="739" t="s">
        <v>1</v>
      </c>
      <c r="BN6" s="739" t="s">
        <v>95</v>
      </c>
      <c r="BO6" s="739" t="s">
        <v>96</v>
      </c>
      <c r="BP6" s="739" t="s">
        <v>159</v>
      </c>
      <c r="BQ6" s="771" t="s">
        <v>6469</v>
      </c>
      <c r="BR6" s="771" t="s">
        <v>6470</v>
      </c>
      <c r="BS6" s="771" t="s">
        <v>6471</v>
      </c>
      <c r="BT6" s="771" t="s">
        <v>6472</v>
      </c>
      <c r="BU6" s="771" t="s">
        <v>6473</v>
      </c>
      <c r="BV6" s="771" t="s">
        <v>6486</v>
      </c>
      <c r="BW6" s="745" t="s">
        <v>6491</v>
      </c>
      <c r="BX6" s="745" t="s">
        <v>6492</v>
      </c>
      <c r="BY6" s="743"/>
      <c r="BZ6" s="743"/>
      <c r="CA6" s="731"/>
      <c r="CB6" s="768" t="s">
        <v>92</v>
      </c>
      <c r="CC6" s="768" t="s">
        <v>91</v>
      </c>
      <c r="CD6" s="768" t="s">
        <v>6387</v>
      </c>
      <c r="CE6" s="768" t="s">
        <v>1</v>
      </c>
      <c r="CF6" s="768" t="s">
        <v>95</v>
      </c>
      <c r="CG6" s="768" t="s">
        <v>96</v>
      </c>
      <c r="CH6" s="768" t="s">
        <v>159</v>
      </c>
      <c r="CI6" s="745" t="s">
        <v>6491</v>
      </c>
      <c r="CJ6" s="745" t="s">
        <v>6492</v>
      </c>
      <c r="CK6" s="740"/>
      <c r="CL6" s="768" t="s">
        <v>92</v>
      </c>
      <c r="CM6" s="768" t="s">
        <v>91</v>
      </c>
      <c r="CN6" s="768" t="s">
        <v>6387</v>
      </c>
      <c r="CO6" s="768" t="s">
        <v>1</v>
      </c>
      <c r="CP6" s="768" t="s">
        <v>95</v>
      </c>
      <c r="CQ6" s="768" t="s">
        <v>96</v>
      </c>
      <c r="CR6" s="768" t="s">
        <v>159</v>
      </c>
      <c r="CS6" s="745" t="s">
        <v>6491</v>
      </c>
      <c r="CT6" s="745" t="s">
        <v>6492</v>
      </c>
      <c r="CU6" s="751"/>
      <c r="CV6" s="743"/>
      <c r="CW6" s="731"/>
      <c r="CX6" s="772" t="s">
        <v>60</v>
      </c>
      <c r="CY6" s="772" t="s">
        <v>30</v>
      </c>
      <c r="CZ6" s="739" t="s">
        <v>6386</v>
      </c>
      <c r="DA6" s="739" t="s">
        <v>1</v>
      </c>
      <c r="DB6" s="739" t="s">
        <v>95</v>
      </c>
      <c r="DC6" s="739" t="s">
        <v>96</v>
      </c>
      <c r="DD6" s="739" t="s">
        <v>159</v>
      </c>
      <c r="DE6" s="745" t="s">
        <v>6491</v>
      </c>
      <c r="DF6" s="745" t="s">
        <v>6492</v>
      </c>
      <c r="DG6" s="740"/>
      <c r="DH6" s="772" t="s">
        <v>60</v>
      </c>
      <c r="DI6" s="772" t="s">
        <v>30</v>
      </c>
      <c r="DJ6" s="739" t="s">
        <v>6386</v>
      </c>
      <c r="DK6" s="739" t="s">
        <v>1</v>
      </c>
      <c r="DL6" s="739" t="s">
        <v>95</v>
      </c>
      <c r="DM6" s="739" t="s">
        <v>96</v>
      </c>
      <c r="DN6" s="739" t="s">
        <v>159</v>
      </c>
      <c r="DO6" s="745" t="s">
        <v>6491</v>
      </c>
      <c r="DP6" s="745" t="s">
        <v>6492</v>
      </c>
      <c r="DQ6" s="751"/>
      <c r="DR6" s="743"/>
      <c r="DS6" s="743"/>
      <c r="DT6" s="757" t="s">
        <v>6405</v>
      </c>
      <c r="DU6" s="760" t="s">
        <v>6406</v>
      </c>
      <c r="DV6" s="760" t="s">
        <v>106</v>
      </c>
      <c r="DW6" s="760" t="s">
        <v>107</v>
      </c>
      <c r="DX6" s="746" t="s">
        <v>6458</v>
      </c>
      <c r="DY6" s="746" t="s">
        <v>6459</v>
      </c>
      <c r="DZ6" s="790" t="s">
        <v>6460</v>
      </c>
      <c r="EA6" s="41"/>
      <c r="EB6" s="41"/>
      <c r="EC6" s="41"/>
      <c r="ED6" s="746" t="s">
        <v>6436</v>
      </c>
      <c r="EE6" s="767" t="s">
        <v>6437</v>
      </c>
      <c r="EF6" s="762" t="s">
        <v>6438</v>
      </c>
      <c r="EG6" s="762" t="s">
        <v>6439</v>
      </c>
      <c r="EH6" s="762" t="s">
        <v>6440</v>
      </c>
      <c r="EI6" s="762" t="s">
        <v>6450</v>
      </c>
      <c r="EJ6" s="746" t="s">
        <v>6451</v>
      </c>
      <c r="EK6" s="766" t="s">
        <v>6452</v>
      </c>
      <c r="EL6" s="762" t="s">
        <v>6453</v>
      </c>
      <c r="EM6" s="762" t="s">
        <v>6454</v>
      </c>
      <c r="EN6" s="762" t="s">
        <v>6455</v>
      </c>
      <c r="EO6" s="739" t="s">
        <v>6387</v>
      </c>
      <c r="EP6" s="739" t="s">
        <v>1</v>
      </c>
      <c r="EQ6" s="739" t="s">
        <v>95</v>
      </c>
      <c r="ER6" s="739" t="s">
        <v>96</v>
      </c>
      <c r="ES6" s="739" t="s">
        <v>159</v>
      </c>
      <c r="ET6" s="761" t="s">
        <v>6407</v>
      </c>
      <c r="EU6" s="761" t="s">
        <v>6408</v>
      </c>
      <c r="EV6" s="745" t="s">
        <v>6491</v>
      </c>
      <c r="EW6" s="745" t="s">
        <v>6492</v>
      </c>
      <c r="EX6" s="743"/>
      <c r="EY6" s="757" t="s">
        <v>6405</v>
      </c>
      <c r="EZ6" s="760" t="s">
        <v>6406</v>
      </c>
      <c r="FA6" s="760" t="s">
        <v>106</v>
      </c>
      <c r="FB6" s="760" t="s">
        <v>63</v>
      </c>
      <c r="FC6" s="746" t="s">
        <v>6449</v>
      </c>
      <c r="FD6" s="746" t="s">
        <v>6459</v>
      </c>
      <c r="FE6" s="762" t="s">
        <v>6422</v>
      </c>
      <c r="FF6" s="41"/>
      <c r="FG6" s="41"/>
      <c r="FH6" s="43"/>
      <c r="FI6" s="767" t="s">
        <v>6436</v>
      </c>
      <c r="FJ6" s="767" t="s">
        <v>6437</v>
      </c>
      <c r="FK6" s="762" t="s">
        <v>6438</v>
      </c>
      <c r="FL6" s="762" t="s">
        <v>6439</v>
      </c>
      <c r="FM6" s="762" t="s">
        <v>6440</v>
      </c>
      <c r="FN6" s="762" t="s">
        <v>6450</v>
      </c>
      <c r="FO6" s="762" t="s">
        <v>6451</v>
      </c>
      <c r="FP6" s="766" t="s">
        <v>6452</v>
      </c>
      <c r="FQ6" s="762" t="s">
        <v>6453</v>
      </c>
      <c r="FR6" s="762" t="s">
        <v>6454</v>
      </c>
      <c r="FS6" s="762" t="s">
        <v>6455</v>
      </c>
      <c r="FT6" s="739" t="s">
        <v>6387</v>
      </c>
      <c r="FU6" s="739" t="s">
        <v>1</v>
      </c>
      <c r="FV6" s="739" t="s">
        <v>95</v>
      </c>
      <c r="FW6" s="739" t="s">
        <v>96</v>
      </c>
      <c r="FX6" s="739" t="s">
        <v>159</v>
      </c>
      <c r="FY6" s="761" t="s">
        <v>6407</v>
      </c>
      <c r="FZ6" s="761" t="s">
        <v>6408</v>
      </c>
      <c r="GA6" s="745" t="s">
        <v>6491</v>
      </c>
      <c r="GB6" s="745" t="s">
        <v>6492</v>
      </c>
      <c r="GC6" s="743"/>
      <c r="GD6" s="743"/>
      <c r="GE6" s="731"/>
      <c r="GF6" s="739" t="s">
        <v>58</v>
      </c>
      <c r="GG6" s="739" t="s">
        <v>0</v>
      </c>
      <c r="GH6" s="739" t="s">
        <v>6387</v>
      </c>
      <c r="GI6" s="739" t="s">
        <v>1</v>
      </c>
      <c r="GJ6" s="739" t="s">
        <v>95</v>
      </c>
      <c r="GK6" s="739" t="s">
        <v>96</v>
      </c>
      <c r="GL6" s="739" t="s">
        <v>159</v>
      </c>
      <c r="GM6" s="747"/>
      <c r="GN6" s="745" t="s">
        <v>6491</v>
      </c>
      <c r="GO6" s="745" t="s">
        <v>6492</v>
      </c>
      <c r="GP6" s="731"/>
      <c r="GQ6" s="739" t="s">
        <v>58</v>
      </c>
      <c r="GR6" s="739" t="s">
        <v>0</v>
      </c>
      <c r="GS6" s="739" t="s">
        <v>6387</v>
      </c>
      <c r="GT6" s="739" t="s">
        <v>1</v>
      </c>
      <c r="GU6" s="739" t="s">
        <v>95</v>
      </c>
      <c r="GV6" s="739" t="s">
        <v>96</v>
      </c>
      <c r="GW6" s="739" t="s">
        <v>159</v>
      </c>
      <c r="GX6" s="745" t="s">
        <v>6491</v>
      </c>
      <c r="GY6" s="745" t="s">
        <v>6492</v>
      </c>
      <c r="GZ6" s="751"/>
      <c r="HA6" s="743"/>
      <c r="HB6" s="743"/>
      <c r="HC6" s="731"/>
      <c r="HD6" s="739" t="s">
        <v>6386</v>
      </c>
      <c r="HE6" s="739" t="s">
        <v>1</v>
      </c>
      <c r="HF6" s="739" t="s">
        <v>95</v>
      </c>
      <c r="HG6" s="739" t="s">
        <v>96</v>
      </c>
      <c r="HH6" s="739" t="s">
        <v>159</v>
      </c>
      <c r="HI6" s="745" t="s">
        <v>6491</v>
      </c>
      <c r="HJ6" s="745" t="s">
        <v>6492</v>
      </c>
      <c r="HK6" s="731"/>
      <c r="HL6" s="739" t="s">
        <v>6386</v>
      </c>
      <c r="HM6" s="739" t="s">
        <v>1</v>
      </c>
      <c r="HN6" s="739" t="s">
        <v>95</v>
      </c>
      <c r="HO6" s="739" t="s">
        <v>96</v>
      </c>
      <c r="HP6" s="739" t="s">
        <v>159</v>
      </c>
      <c r="HQ6" s="745" t="s">
        <v>6491</v>
      </c>
      <c r="HR6" s="745" t="s">
        <v>6492</v>
      </c>
      <c r="HS6" s="751"/>
      <c r="HT6" s="743"/>
      <c r="HU6" s="731"/>
      <c r="HV6" s="739" t="s">
        <v>109</v>
      </c>
      <c r="HW6" s="739" t="s">
        <v>110</v>
      </c>
      <c r="HX6" s="739" t="s">
        <v>111</v>
      </c>
      <c r="HY6" s="739" t="s">
        <v>6386</v>
      </c>
      <c r="HZ6" s="739" t="s">
        <v>1</v>
      </c>
      <c r="IA6" s="739" t="s">
        <v>95</v>
      </c>
      <c r="IB6" s="739" t="s">
        <v>96</v>
      </c>
      <c r="IC6" s="739" t="s">
        <v>159</v>
      </c>
      <c r="ID6" s="745" t="s">
        <v>6491</v>
      </c>
      <c r="IE6" s="745" t="s">
        <v>6492</v>
      </c>
      <c r="IF6" s="740"/>
      <c r="IG6" s="739" t="s">
        <v>109</v>
      </c>
      <c r="IH6" s="739" t="s">
        <v>110</v>
      </c>
      <c r="II6" s="739" t="s">
        <v>111</v>
      </c>
      <c r="IJ6" s="739" t="s">
        <v>6386</v>
      </c>
      <c r="IK6" s="739" t="s">
        <v>1</v>
      </c>
      <c r="IL6" s="739" t="s">
        <v>95</v>
      </c>
      <c r="IM6" s="739" t="s">
        <v>96</v>
      </c>
      <c r="IN6" s="739" t="s">
        <v>159</v>
      </c>
      <c r="IO6" s="745" t="s">
        <v>6491</v>
      </c>
      <c r="IP6" s="745" t="s">
        <v>6492</v>
      </c>
      <c r="IQ6" s="751"/>
      <c r="IR6" s="743"/>
      <c r="IS6" s="743"/>
      <c r="IT6" s="755"/>
      <c r="IU6" s="755"/>
      <c r="IV6" s="755"/>
      <c r="IW6" s="755"/>
      <c r="IX6" s="755"/>
      <c r="IY6" s="755"/>
      <c r="IZ6" s="755"/>
      <c r="JA6" s="755"/>
    </row>
    <row r="7" spans="1:261" s="2" customFormat="1" ht="19.350000000000001" customHeight="1">
      <c r="B7" s="769"/>
      <c r="C7" s="778"/>
      <c r="D7" s="778"/>
      <c r="E7" s="769"/>
      <c r="F7" s="743"/>
      <c r="G7" s="769"/>
      <c r="H7" s="769"/>
      <c r="I7" s="743"/>
      <c r="J7" s="743"/>
      <c r="K7" s="743"/>
      <c r="L7" s="769"/>
      <c r="M7" s="769"/>
      <c r="N7" s="769"/>
      <c r="O7" s="769"/>
      <c r="P7" s="780" t="s">
        <v>90</v>
      </c>
      <c r="Q7" s="32"/>
      <c r="R7" s="32"/>
      <c r="S7" s="33"/>
      <c r="T7" s="780" t="s">
        <v>90</v>
      </c>
      <c r="U7" s="32"/>
      <c r="V7" s="32"/>
      <c r="W7" s="33"/>
      <c r="X7" s="780" t="s">
        <v>90</v>
      </c>
      <c r="Y7" s="32"/>
      <c r="Z7" s="32"/>
      <c r="AA7" s="33"/>
      <c r="AB7" s="780" t="s">
        <v>90</v>
      </c>
      <c r="AC7" s="32"/>
      <c r="AD7" s="32"/>
      <c r="AE7" s="33"/>
      <c r="AF7" s="780" t="s">
        <v>90</v>
      </c>
      <c r="AG7" s="32"/>
      <c r="AH7" s="32"/>
      <c r="AI7" s="33"/>
      <c r="AJ7" s="780" t="s">
        <v>90</v>
      </c>
      <c r="AK7" s="32"/>
      <c r="AL7" s="32"/>
      <c r="AM7" s="33"/>
      <c r="AN7" s="780" t="s">
        <v>90</v>
      </c>
      <c r="AO7" s="32"/>
      <c r="AP7" s="32"/>
      <c r="AQ7" s="33"/>
      <c r="AR7" s="783" t="s">
        <v>90</v>
      </c>
      <c r="AS7" s="795"/>
      <c r="AT7" s="739"/>
      <c r="AU7" s="739"/>
      <c r="AV7" s="739"/>
      <c r="AW7" s="739"/>
      <c r="AX7" s="739"/>
      <c r="AY7" s="739"/>
      <c r="AZ7" s="739"/>
      <c r="BA7" s="771"/>
      <c r="BB7" s="771"/>
      <c r="BC7" s="771"/>
      <c r="BD7" s="771"/>
      <c r="BE7" s="771"/>
      <c r="BF7" s="771"/>
      <c r="BG7" s="745"/>
      <c r="BH7" s="745"/>
      <c r="BI7" s="749"/>
      <c r="BJ7" s="739"/>
      <c r="BK7" s="739"/>
      <c r="BL7" s="739"/>
      <c r="BM7" s="739"/>
      <c r="BN7" s="739"/>
      <c r="BO7" s="739"/>
      <c r="BP7" s="739"/>
      <c r="BQ7" s="771"/>
      <c r="BR7" s="771"/>
      <c r="BS7" s="771"/>
      <c r="BT7" s="771"/>
      <c r="BU7" s="771"/>
      <c r="BV7" s="771"/>
      <c r="BW7" s="745"/>
      <c r="BX7" s="745"/>
      <c r="BY7" s="749"/>
      <c r="BZ7" s="749"/>
      <c r="CA7" s="732"/>
      <c r="CB7" s="769"/>
      <c r="CC7" s="769"/>
      <c r="CD7" s="769"/>
      <c r="CE7" s="769"/>
      <c r="CF7" s="769"/>
      <c r="CG7" s="769"/>
      <c r="CH7" s="769"/>
      <c r="CI7" s="745"/>
      <c r="CJ7" s="745"/>
      <c r="CK7" s="741"/>
      <c r="CL7" s="769"/>
      <c r="CM7" s="769"/>
      <c r="CN7" s="769"/>
      <c r="CO7" s="769"/>
      <c r="CP7" s="769"/>
      <c r="CQ7" s="769"/>
      <c r="CR7" s="769"/>
      <c r="CS7" s="745"/>
      <c r="CT7" s="745"/>
      <c r="CU7" s="752"/>
      <c r="CV7" s="749"/>
      <c r="CW7" s="732"/>
      <c r="CX7" s="772"/>
      <c r="CY7" s="772"/>
      <c r="CZ7" s="739"/>
      <c r="DA7" s="739"/>
      <c r="DB7" s="739"/>
      <c r="DC7" s="739"/>
      <c r="DD7" s="739"/>
      <c r="DE7" s="745"/>
      <c r="DF7" s="745"/>
      <c r="DG7" s="741"/>
      <c r="DH7" s="772"/>
      <c r="DI7" s="772"/>
      <c r="DJ7" s="739"/>
      <c r="DK7" s="739"/>
      <c r="DL7" s="739"/>
      <c r="DM7" s="739"/>
      <c r="DN7" s="739"/>
      <c r="DO7" s="745"/>
      <c r="DP7" s="745"/>
      <c r="DQ7" s="752"/>
      <c r="DR7" s="749"/>
      <c r="DS7" s="749"/>
      <c r="DT7" s="758"/>
      <c r="DU7" s="761"/>
      <c r="DV7" s="761"/>
      <c r="DW7" s="761"/>
      <c r="DX7" s="747"/>
      <c r="DY7" s="747"/>
      <c r="DZ7" s="791"/>
      <c r="EA7" s="784" t="s">
        <v>6474</v>
      </c>
      <c r="EB7" s="787" t="s">
        <v>6462</v>
      </c>
      <c r="EC7" s="763" t="s">
        <v>6463</v>
      </c>
      <c r="ED7" s="747"/>
      <c r="EE7" s="767"/>
      <c r="EF7" s="762"/>
      <c r="EG7" s="762"/>
      <c r="EH7" s="762"/>
      <c r="EI7" s="762"/>
      <c r="EJ7" s="747"/>
      <c r="EK7" s="766"/>
      <c r="EL7" s="762"/>
      <c r="EM7" s="762"/>
      <c r="EN7" s="762"/>
      <c r="EO7" s="739"/>
      <c r="EP7" s="739"/>
      <c r="EQ7" s="739"/>
      <c r="ER7" s="739"/>
      <c r="ES7" s="739"/>
      <c r="ET7" s="761"/>
      <c r="EU7" s="761"/>
      <c r="EV7" s="745"/>
      <c r="EW7" s="745"/>
      <c r="EX7" s="743"/>
      <c r="EY7" s="758"/>
      <c r="EZ7" s="761"/>
      <c r="FA7" s="761"/>
      <c r="FB7" s="761"/>
      <c r="FC7" s="747"/>
      <c r="FD7" s="747"/>
      <c r="FE7" s="762"/>
      <c r="FF7" s="784" t="s">
        <v>6461</v>
      </c>
      <c r="FG7" s="787" t="s">
        <v>6462</v>
      </c>
      <c r="FH7" s="763" t="s">
        <v>36</v>
      </c>
      <c r="FI7" s="767"/>
      <c r="FJ7" s="767"/>
      <c r="FK7" s="762"/>
      <c r="FL7" s="762"/>
      <c r="FM7" s="762"/>
      <c r="FN7" s="762"/>
      <c r="FO7" s="762"/>
      <c r="FP7" s="766"/>
      <c r="FQ7" s="762"/>
      <c r="FR7" s="762"/>
      <c r="FS7" s="762"/>
      <c r="FT7" s="739"/>
      <c r="FU7" s="739"/>
      <c r="FV7" s="739"/>
      <c r="FW7" s="739"/>
      <c r="FX7" s="739"/>
      <c r="FY7" s="761"/>
      <c r="FZ7" s="761"/>
      <c r="GA7" s="745"/>
      <c r="GB7" s="745"/>
      <c r="GC7" s="743"/>
      <c r="GD7" s="749"/>
      <c r="GE7" s="732"/>
      <c r="GF7" s="739"/>
      <c r="GG7" s="739"/>
      <c r="GH7" s="739"/>
      <c r="GI7" s="739"/>
      <c r="GJ7" s="739"/>
      <c r="GK7" s="739"/>
      <c r="GL7" s="739"/>
      <c r="GM7" s="747"/>
      <c r="GN7" s="745"/>
      <c r="GO7" s="745"/>
      <c r="GP7" s="732"/>
      <c r="GQ7" s="739"/>
      <c r="GR7" s="739"/>
      <c r="GS7" s="739"/>
      <c r="GT7" s="739"/>
      <c r="GU7" s="739"/>
      <c r="GV7" s="739"/>
      <c r="GW7" s="739"/>
      <c r="GX7" s="745"/>
      <c r="GY7" s="745"/>
      <c r="GZ7" s="752"/>
      <c r="HA7" s="749"/>
      <c r="HB7" s="749"/>
      <c r="HC7" s="732"/>
      <c r="HD7" s="739"/>
      <c r="HE7" s="739"/>
      <c r="HF7" s="739"/>
      <c r="HG7" s="739"/>
      <c r="HH7" s="739"/>
      <c r="HI7" s="745"/>
      <c r="HJ7" s="745"/>
      <c r="HK7" s="732"/>
      <c r="HL7" s="739"/>
      <c r="HM7" s="739"/>
      <c r="HN7" s="739"/>
      <c r="HO7" s="739"/>
      <c r="HP7" s="739"/>
      <c r="HQ7" s="745"/>
      <c r="HR7" s="745"/>
      <c r="HS7" s="752"/>
      <c r="HT7" s="749"/>
      <c r="HU7" s="732"/>
      <c r="HV7" s="739"/>
      <c r="HW7" s="739"/>
      <c r="HX7" s="739"/>
      <c r="HY7" s="739"/>
      <c r="HZ7" s="739"/>
      <c r="IA7" s="739"/>
      <c r="IB7" s="739"/>
      <c r="IC7" s="739"/>
      <c r="ID7" s="745"/>
      <c r="IE7" s="745"/>
      <c r="IF7" s="741"/>
      <c r="IG7" s="739"/>
      <c r="IH7" s="739"/>
      <c r="II7" s="739"/>
      <c r="IJ7" s="739"/>
      <c r="IK7" s="739"/>
      <c r="IL7" s="739"/>
      <c r="IM7" s="739"/>
      <c r="IN7" s="739"/>
      <c r="IO7" s="745"/>
      <c r="IP7" s="745"/>
      <c r="IQ7" s="752"/>
      <c r="IR7" s="749"/>
      <c r="IS7" s="743"/>
      <c r="IT7" s="755"/>
      <c r="IU7" s="755"/>
      <c r="IV7" s="755"/>
      <c r="IW7" s="755"/>
      <c r="IX7" s="755"/>
      <c r="IY7" s="755"/>
      <c r="IZ7" s="755"/>
      <c r="JA7" s="755"/>
    </row>
    <row r="8" spans="1:261" s="3" customFormat="1" ht="19.7" customHeight="1">
      <c r="B8" s="769"/>
      <c r="C8" s="778"/>
      <c r="D8" s="778"/>
      <c r="E8" s="769"/>
      <c r="F8" s="743"/>
      <c r="G8" s="769"/>
      <c r="H8" s="769"/>
      <c r="I8" s="743"/>
      <c r="J8" s="743"/>
      <c r="K8" s="743"/>
      <c r="L8" s="769"/>
      <c r="M8" s="769"/>
      <c r="N8" s="769"/>
      <c r="O8" s="769"/>
      <c r="P8" s="781"/>
      <c r="Q8" s="739" t="s">
        <v>87</v>
      </c>
      <c r="R8" s="739" t="s">
        <v>9</v>
      </c>
      <c r="S8" s="739" t="s">
        <v>6</v>
      </c>
      <c r="T8" s="781"/>
      <c r="U8" s="739" t="s">
        <v>87</v>
      </c>
      <c r="V8" s="739" t="s">
        <v>9</v>
      </c>
      <c r="W8" s="739" t="s">
        <v>6</v>
      </c>
      <c r="X8" s="781"/>
      <c r="Y8" s="739" t="s">
        <v>87</v>
      </c>
      <c r="Z8" s="739" t="s">
        <v>9</v>
      </c>
      <c r="AA8" s="739" t="s">
        <v>6</v>
      </c>
      <c r="AB8" s="781"/>
      <c r="AC8" s="739" t="s">
        <v>87</v>
      </c>
      <c r="AD8" s="739" t="s">
        <v>9</v>
      </c>
      <c r="AE8" s="739" t="s">
        <v>6</v>
      </c>
      <c r="AF8" s="781"/>
      <c r="AG8" s="739" t="s">
        <v>87</v>
      </c>
      <c r="AH8" s="739" t="s">
        <v>9</v>
      </c>
      <c r="AI8" s="739" t="s">
        <v>6</v>
      </c>
      <c r="AJ8" s="781"/>
      <c r="AK8" s="739" t="s">
        <v>87</v>
      </c>
      <c r="AL8" s="739" t="s">
        <v>9</v>
      </c>
      <c r="AM8" s="739" t="s">
        <v>6</v>
      </c>
      <c r="AN8" s="781"/>
      <c r="AO8" s="739" t="s">
        <v>87</v>
      </c>
      <c r="AP8" s="739" t="s">
        <v>9</v>
      </c>
      <c r="AQ8" s="739" t="s">
        <v>6</v>
      </c>
      <c r="AR8" s="781"/>
      <c r="AS8" s="795"/>
      <c r="AT8" s="739"/>
      <c r="AU8" s="739"/>
      <c r="AV8" s="739"/>
      <c r="AW8" s="739"/>
      <c r="AX8" s="739"/>
      <c r="AY8" s="739"/>
      <c r="AZ8" s="739"/>
      <c r="BA8" s="771"/>
      <c r="BB8" s="771"/>
      <c r="BC8" s="771"/>
      <c r="BD8" s="771"/>
      <c r="BE8" s="771"/>
      <c r="BF8" s="771"/>
      <c r="BG8" s="745"/>
      <c r="BH8" s="745"/>
      <c r="BI8" s="749"/>
      <c r="BJ8" s="739"/>
      <c r="BK8" s="739"/>
      <c r="BL8" s="739"/>
      <c r="BM8" s="739"/>
      <c r="BN8" s="739"/>
      <c r="BO8" s="739"/>
      <c r="BP8" s="739"/>
      <c r="BQ8" s="771"/>
      <c r="BR8" s="771"/>
      <c r="BS8" s="771"/>
      <c r="BT8" s="771"/>
      <c r="BU8" s="771"/>
      <c r="BV8" s="771"/>
      <c r="BW8" s="745"/>
      <c r="BX8" s="745"/>
      <c r="BY8" s="749"/>
      <c r="BZ8" s="749"/>
      <c r="CA8" s="732"/>
      <c r="CB8" s="769"/>
      <c r="CC8" s="769"/>
      <c r="CD8" s="769"/>
      <c r="CE8" s="769"/>
      <c r="CF8" s="769"/>
      <c r="CG8" s="769"/>
      <c r="CH8" s="769"/>
      <c r="CI8" s="745"/>
      <c r="CJ8" s="745"/>
      <c r="CK8" s="741"/>
      <c r="CL8" s="769"/>
      <c r="CM8" s="769"/>
      <c r="CN8" s="769"/>
      <c r="CO8" s="769"/>
      <c r="CP8" s="769"/>
      <c r="CQ8" s="769"/>
      <c r="CR8" s="769"/>
      <c r="CS8" s="745"/>
      <c r="CT8" s="745"/>
      <c r="CU8" s="752"/>
      <c r="CV8" s="749"/>
      <c r="CW8" s="732"/>
      <c r="CX8" s="772"/>
      <c r="CY8" s="772"/>
      <c r="CZ8" s="739"/>
      <c r="DA8" s="739"/>
      <c r="DB8" s="739"/>
      <c r="DC8" s="739"/>
      <c r="DD8" s="739"/>
      <c r="DE8" s="745"/>
      <c r="DF8" s="745"/>
      <c r="DG8" s="741"/>
      <c r="DH8" s="772"/>
      <c r="DI8" s="772"/>
      <c r="DJ8" s="739"/>
      <c r="DK8" s="739"/>
      <c r="DL8" s="739"/>
      <c r="DM8" s="739"/>
      <c r="DN8" s="739"/>
      <c r="DO8" s="745"/>
      <c r="DP8" s="745"/>
      <c r="DQ8" s="752"/>
      <c r="DR8" s="749"/>
      <c r="DS8" s="749"/>
      <c r="DT8" s="758"/>
      <c r="DU8" s="761"/>
      <c r="DV8" s="761"/>
      <c r="DW8" s="761"/>
      <c r="DX8" s="747"/>
      <c r="DY8" s="747"/>
      <c r="DZ8" s="791"/>
      <c r="EA8" s="785"/>
      <c r="EB8" s="788"/>
      <c r="EC8" s="764"/>
      <c r="ED8" s="747"/>
      <c r="EE8" s="767"/>
      <c r="EF8" s="762"/>
      <c r="EG8" s="762"/>
      <c r="EH8" s="762"/>
      <c r="EI8" s="762"/>
      <c r="EJ8" s="747"/>
      <c r="EK8" s="766"/>
      <c r="EL8" s="762"/>
      <c r="EM8" s="762"/>
      <c r="EN8" s="762"/>
      <c r="EO8" s="739"/>
      <c r="EP8" s="739"/>
      <c r="EQ8" s="739"/>
      <c r="ER8" s="739"/>
      <c r="ES8" s="739"/>
      <c r="ET8" s="761"/>
      <c r="EU8" s="761"/>
      <c r="EV8" s="745"/>
      <c r="EW8" s="745"/>
      <c r="EX8" s="743"/>
      <c r="EY8" s="758"/>
      <c r="EZ8" s="761"/>
      <c r="FA8" s="761"/>
      <c r="FB8" s="761"/>
      <c r="FC8" s="747"/>
      <c r="FD8" s="747"/>
      <c r="FE8" s="762"/>
      <c r="FF8" s="785"/>
      <c r="FG8" s="788"/>
      <c r="FH8" s="764"/>
      <c r="FI8" s="767"/>
      <c r="FJ8" s="767"/>
      <c r="FK8" s="762"/>
      <c r="FL8" s="762"/>
      <c r="FM8" s="762"/>
      <c r="FN8" s="762"/>
      <c r="FO8" s="762"/>
      <c r="FP8" s="766"/>
      <c r="FQ8" s="762"/>
      <c r="FR8" s="762"/>
      <c r="FS8" s="762"/>
      <c r="FT8" s="739"/>
      <c r="FU8" s="739"/>
      <c r="FV8" s="739"/>
      <c r="FW8" s="739"/>
      <c r="FX8" s="739"/>
      <c r="FY8" s="761"/>
      <c r="FZ8" s="761"/>
      <c r="GA8" s="745"/>
      <c r="GB8" s="745"/>
      <c r="GC8" s="743"/>
      <c r="GD8" s="749"/>
      <c r="GE8" s="732"/>
      <c r="GF8" s="739"/>
      <c r="GG8" s="739"/>
      <c r="GH8" s="739"/>
      <c r="GI8" s="739"/>
      <c r="GJ8" s="739"/>
      <c r="GK8" s="739"/>
      <c r="GL8" s="739"/>
      <c r="GM8" s="747"/>
      <c r="GN8" s="745"/>
      <c r="GO8" s="745"/>
      <c r="GP8" s="732"/>
      <c r="GQ8" s="739"/>
      <c r="GR8" s="739"/>
      <c r="GS8" s="739"/>
      <c r="GT8" s="739"/>
      <c r="GU8" s="739"/>
      <c r="GV8" s="739"/>
      <c r="GW8" s="739"/>
      <c r="GX8" s="745"/>
      <c r="GY8" s="745"/>
      <c r="GZ8" s="752"/>
      <c r="HA8" s="749"/>
      <c r="HB8" s="749"/>
      <c r="HC8" s="732"/>
      <c r="HD8" s="739"/>
      <c r="HE8" s="739"/>
      <c r="HF8" s="739"/>
      <c r="HG8" s="739"/>
      <c r="HH8" s="739"/>
      <c r="HI8" s="745"/>
      <c r="HJ8" s="745"/>
      <c r="HK8" s="732"/>
      <c r="HL8" s="739"/>
      <c r="HM8" s="739"/>
      <c r="HN8" s="739"/>
      <c r="HO8" s="739"/>
      <c r="HP8" s="739"/>
      <c r="HQ8" s="745"/>
      <c r="HR8" s="745"/>
      <c r="HS8" s="752"/>
      <c r="HT8" s="749"/>
      <c r="HU8" s="732"/>
      <c r="HV8" s="739"/>
      <c r="HW8" s="739"/>
      <c r="HX8" s="739"/>
      <c r="HY8" s="739"/>
      <c r="HZ8" s="739"/>
      <c r="IA8" s="739"/>
      <c r="IB8" s="739"/>
      <c r="IC8" s="739"/>
      <c r="ID8" s="745"/>
      <c r="IE8" s="745"/>
      <c r="IF8" s="741"/>
      <c r="IG8" s="739"/>
      <c r="IH8" s="739"/>
      <c r="II8" s="739"/>
      <c r="IJ8" s="739"/>
      <c r="IK8" s="739"/>
      <c r="IL8" s="739"/>
      <c r="IM8" s="739"/>
      <c r="IN8" s="739"/>
      <c r="IO8" s="745"/>
      <c r="IP8" s="745"/>
      <c r="IQ8" s="752"/>
      <c r="IR8" s="749"/>
      <c r="IS8" s="743"/>
      <c r="IT8" s="755"/>
      <c r="IU8" s="755"/>
      <c r="IV8" s="755"/>
      <c r="IW8" s="755"/>
      <c r="IX8" s="755"/>
      <c r="IY8" s="755"/>
      <c r="IZ8" s="755"/>
      <c r="JA8" s="755"/>
    </row>
    <row r="9" spans="1:261" s="3" customFormat="1" ht="130.69999999999999" customHeight="1">
      <c r="B9" s="773"/>
      <c r="C9" s="779"/>
      <c r="D9" s="779"/>
      <c r="E9" s="773"/>
      <c r="F9" s="744"/>
      <c r="G9" s="773"/>
      <c r="H9" s="773"/>
      <c r="I9" s="744"/>
      <c r="J9" s="744"/>
      <c r="K9" s="744"/>
      <c r="L9" s="773"/>
      <c r="M9" s="773"/>
      <c r="N9" s="773"/>
      <c r="O9" s="773"/>
      <c r="P9" s="782"/>
      <c r="Q9" s="739"/>
      <c r="R9" s="739"/>
      <c r="S9" s="739"/>
      <c r="T9" s="782"/>
      <c r="U9" s="739"/>
      <c r="V9" s="739"/>
      <c r="W9" s="739"/>
      <c r="X9" s="782"/>
      <c r="Y9" s="739"/>
      <c r="Z9" s="739"/>
      <c r="AA9" s="739"/>
      <c r="AB9" s="782"/>
      <c r="AC9" s="739"/>
      <c r="AD9" s="739"/>
      <c r="AE9" s="739"/>
      <c r="AF9" s="782"/>
      <c r="AG9" s="739"/>
      <c r="AH9" s="739"/>
      <c r="AI9" s="739"/>
      <c r="AJ9" s="782"/>
      <c r="AK9" s="739"/>
      <c r="AL9" s="739"/>
      <c r="AM9" s="739"/>
      <c r="AN9" s="782"/>
      <c r="AO9" s="739"/>
      <c r="AP9" s="739"/>
      <c r="AQ9" s="739"/>
      <c r="AR9" s="782"/>
      <c r="AS9" s="796"/>
      <c r="AT9" s="739"/>
      <c r="AU9" s="739"/>
      <c r="AV9" s="739"/>
      <c r="AW9" s="739"/>
      <c r="AX9" s="739"/>
      <c r="AY9" s="739"/>
      <c r="AZ9" s="739"/>
      <c r="BA9" s="771"/>
      <c r="BB9" s="771"/>
      <c r="BC9" s="771"/>
      <c r="BD9" s="771"/>
      <c r="BE9" s="771"/>
      <c r="BF9" s="771"/>
      <c r="BG9" s="745"/>
      <c r="BH9" s="745"/>
      <c r="BI9" s="750"/>
      <c r="BJ9" s="739"/>
      <c r="BK9" s="739"/>
      <c r="BL9" s="739"/>
      <c r="BM9" s="739"/>
      <c r="BN9" s="739"/>
      <c r="BO9" s="739"/>
      <c r="BP9" s="739"/>
      <c r="BQ9" s="771"/>
      <c r="BR9" s="771"/>
      <c r="BS9" s="771"/>
      <c r="BT9" s="771"/>
      <c r="BU9" s="771"/>
      <c r="BV9" s="771"/>
      <c r="BW9" s="745"/>
      <c r="BX9" s="745"/>
      <c r="BY9" s="750"/>
      <c r="BZ9" s="750"/>
      <c r="CA9" s="733"/>
      <c r="CB9" s="770"/>
      <c r="CC9" s="770"/>
      <c r="CD9" s="770"/>
      <c r="CE9" s="770"/>
      <c r="CF9" s="770"/>
      <c r="CG9" s="770"/>
      <c r="CH9" s="770"/>
      <c r="CI9" s="745"/>
      <c r="CJ9" s="745"/>
      <c r="CK9" s="742"/>
      <c r="CL9" s="770"/>
      <c r="CM9" s="770"/>
      <c r="CN9" s="770"/>
      <c r="CO9" s="770"/>
      <c r="CP9" s="770"/>
      <c r="CQ9" s="770"/>
      <c r="CR9" s="770"/>
      <c r="CS9" s="745"/>
      <c r="CT9" s="745"/>
      <c r="CU9" s="753"/>
      <c r="CV9" s="750"/>
      <c r="CW9" s="733"/>
      <c r="CX9" s="772"/>
      <c r="CY9" s="772"/>
      <c r="CZ9" s="739"/>
      <c r="DA9" s="739"/>
      <c r="DB9" s="739"/>
      <c r="DC9" s="739"/>
      <c r="DD9" s="739"/>
      <c r="DE9" s="745"/>
      <c r="DF9" s="745"/>
      <c r="DG9" s="742"/>
      <c r="DH9" s="772"/>
      <c r="DI9" s="772"/>
      <c r="DJ9" s="739"/>
      <c r="DK9" s="739"/>
      <c r="DL9" s="739"/>
      <c r="DM9" s="739"/>
      <c r="DN9" s="739"/>
      <c r="DO9" s="745"/>
      <c r="DP9" s="745"/>
      <c r="DQ9" s="753"/>
      <c r="DR9" s="750"/>
      <c r="DS9" s="750"/>
      <c r="DT9" s="759"/>
      <c r="DU9" s="761"/>
      <c r="DV9" s="761"/>
      <c r="DW9" s="761"/>
      <c r="DX9" s="748"/>
      <c r="DY9" s="748"/>
      <c r="DZ9" s="792"/>
      <c r="EA9" s="786"/>
      <c r="EB9" s="789"/>
      <c r="EC9" s="765"/>
      <c r="ED9" s="748"/>
      <c r="EE9" s="767"/>
      <c r="EF9" s="762"/>
      <c r="EG9" s="762"/>
      <c r="EH9" s="762"/>
      <c r="EI9" s="762"/>
      <c r="EJ9" s="748"/>
      <c r="EK9" s="766"/>
      <c r="EL9" s="762"/>
      <c r="EM9" s="762"/>
      <c r="EN9" s="762"/>
      <c r="EO9" s="739"/>
      <c r="EP9" s="739"/>
      <c r="EQ9" s="739"/>
      <c r="ER9" s="739"/>
      <c r="ES9" s="739"/>
      <c r="ET9" s="761"/>
      <c r="EU9" s="761"/>
      <c r="EV9" s="745"/>
      <c r="EW9" s="745"/>
      <c r="EX9" s="744"/>
      <c r="EY9" s="759"/>
      <c r="EZ9" s="761"/>
      <c r="FA9" s="761"/>
      <c r="FB9" s="761"/>
      <c r="FC9" s="748"/>
      <c r="FD9" s="748"/>
      <c r="FE9" s="762"/>
      <c r="FF9" s="786"/>
      <c r="FG9" s="789"/>
      <c r="FH9" s="765"/>
      <c r="FI9" s="767"/>
      <c r="FJ9" s="767"/>
      <c r="FK9" s="762"/>
      <c r="FL9" s="762"/>
      <c r="FM9" s="762"/>
      <c r="FN9" s="762"/>
      <c r="FO9" s="762"/>
      <c r="FP9" s="766"/>
      <c r="FQ9" s="762"/>
      <c r="FR9" s="762"/>
      <c r="FS9" s="762"/>
      <c r="FT9" s="739"/>
      <c r="FU9" s="739"/>
      <c r="FV9" s="739"/>
      <c r="FW9" s="739"/>
      <c r="FX9" s="739"/>
      <c r="FY9" s="761"/>
      <c r="FZ9" s="761"/>
      <c r="GA9" s="745"/>
      <c r="GB9" s="745"/>
      <c r="GC9" s="744"/>
      <c r="GD9" s="750"/>
      <c r="GE9" s="733"/>
      <c r="GF9" s="739"/>
      <c r="GG9" s="739"/>
      <c r="GH9" s="739"/>
      <c r="GI9" s="739"/>
      <c r="GJ9" s="739"/>
      <c r="GK9" s="739"/>
      <c r="GL9" s="739"/>
      <c r="GM9" s="748"/>
      <c r="GN9" s="745"/>
      <c r="GO9" s="745"/>
      <c r="GP9" s="733"/>
      <c r="GQ9" s="739"/>
      <c r="GR9" s="739"/>
      <c r="GS9" s="739"/>
      <c r="GT9" s="739"/>
      <c r="GU9" s="739"/>
      <c r="GV9" s="739"/>
      <c r="GW9" s="739"/>
      <c r="GX9" s="745"/>
      <c r="GY9" s="745"/>
      <c r="GZ9" s="753"/>
      <c r="HA9" s="750"/>
      <c r="HB9" s="750"/>
      <c r="HC9" s="733"/>
      <c r="HD9" s="739"/>
      <c r="HE9" s="739"/>
      <c r="HF9" s="739"/>
      <c r="HG9" s="739"/>
      <c r="HH9" s="739"/>
      <c r="HI9" s="745"/>
      <c r="HJ9" s="745"/>
      <c r="HK9" s="733"/>
      <c r="HL9" s="739"/>
      <c r="HM9" s="739"/>
      <c r="HN9" s="739"/>
      <c r="HO9" s="739"/>
      <c r="HP9" s="739"/>
      <c r="HQ9" s="745"/>
      <c r="HR9" s="745"/>
      <c r="HS9" s="753"/>
      <c r="HT9" s="750"/>
      <c r="HU9" s="733"/>
      <c r="HV9" s="739"/>
      <c r="HW9" s="739"/>
      <c r="HX9" s="739"/>
      <c r="HY9" s="739"/>
      <c r="HZ9" s="739"/>
      <c r="IA9" s="739"/>
      <c r="IB9" s="739"/>
      <c r="IC9" s="739"/>
      <c r="ID9" s="745"/>
      <c r="IE9" s="745"/>
      <c r="IF9" s="742"/>
      <c r="IG9" s="739"/>
      <c r="IH9" s="739"/>
      <c r="II9" s="739"/>
      <c r="IJ9" s="739"/>
      <c r="IK9" s="739"/>
      <c r="IL9" s="739"/>
      <c r="IM9" s="739"/>
      <c r="IN9" s="739"/>
      <c r="IO9" s="745"/>
      <c r="IP9" s="745"/>
      <c r="IQ9" s="753"/>
      <c r="IR9" s="750"/>
      <c r="IS9" s="744"/>
      <c r="IT9" s="756"/>
      <c r="IU9" s="756"/>
      <c r="IV9" s="756"/>
      <c r="IW9" s="756"/>
      <c r="IX9" s="756"/>
      <c r="IY9" s="756"/>
      <c r="IZ9" s="756"/>
      <c r="JA9" s="756"/>
    </row>
    <row r="10" spans="1:261" s="34" customFormat="1" ht="40.700000000000003" customHeight="1">
      <c r="A10" s="18" t="s">
        <v>6848</v>
      </c>
      <c r="B10" s="35" t="str">
        <f>回答表!I16</f>
        <v>43</v>
      </c>
      <c r="C10" s="35" t="str">
        <f>回答表!F16</f>
        <v>熊本県</v>
      </c>
      <c r="D10" s="37" t="str">
        <f>回答表!AD20</f>
        <v>435112</v>
      </c>
      <c r="E10" s="35" t="str">
        <f>回答表!K16</f>
        <v>五木村</v>
      </c>
      <c r="F10" s="35" t="str">
        <f>回答表!W16</f>
        <v>法適</v>
      </c>
      <c r="G10" s="35" t="str">
        <f>回答表!F18</f>
        <v>簡易水道事業</v>
      </c>
      <c r="H10" s="35" t="str">
        <f>回答表!W18</f>
        <v>―</v>
      </c>
      <c r="I10" s="35">
        <f>回答表!W20</f>
        <v>0</v>
      </c>
      <c r="J10" s="35">
        <f>回答表!F20</f>
        <v>0</v>
      </c>
      <c r="K10" s="35" t="str">
        <f>回答表!N25</f>
        <v>03 市区町村</v>
      </c>
      <c r="L10" s="35" t="str">
        <f>回答表!F27</f>
        <v>総務課</v>
      </c>
      <c r="M10" s="35" t="str">
        <f>回答表!W27</f>
        <v>馬場　秀也</v>
      </c>
      <c r="N10" s="35" t="str">
        <f>回答表!F29</f>
        <v>0966-37-2247</v>
      </c>
      <c r="O10" s="35" t="str">
        <f>回答表!W29</f>
        <v>s-baba@vill.itsuki.lg.jp</v>
      </c>
      <c r="P10" s="38">
        <f>回答表!R49</f>
        <v>0</v>
      </c>
      <c r="Q10" s="38">
        <f>回答表!X49</f>
        <v>0</v>
      </c>
      <c r="R10" s="38">
        <f>回答表!AA49</f>
        <v>0</v>
      </c>
      <c r="S10" s="38">
        <f>回答表!AD49</f>
        <v>0</v>
      </c>
      <c r="T10" s="38">
        <f>回答表!R50</f>
        <v>0</v>
      </c>
      <c r="U10" s="38" t="str">
        <f>回答表!X50</f>
        <v xml:space="preserve"> </v>
      </c>
      <c r="V10" s="38">
        <f>回答表!AA50</f>
        <v>0</v>
      </c>
      <c r="W10" s="38" t="str">
        <f>回答表!AD50</f>
        <v xml:space="preserve"> </v>
      </c>
      <c r="X10" s="38" t="str">
        <f>回答表!R51</f>
        <v xml:space="preserve"> </v>
      </c>
      <c r="Y10" s="38" t="str">
        <f>回答表!X51</f>
        <v xml:space="preserve"> </v>
      </c>
      <c r="Z10" s="38" t="str">
        <f>回答表!AA51</f>
        <v xml:space="preserve"> </v>
      </c>
      <c r="AA10" s="38" t="str">
        <f>回答表!AD51</f>
        <v xml:space="preserve"> </v>
      </c>
      <c r="AB10" s="38" t="str">
        <f>回答表!R52</f>
        <v xml:space="preserve"> </v>
      </c>
      <c r="AC10" s="38" t="str">
        <f>回答表!X52</f>
        <v xml:space="preserve"> </v>
      </c>
      <c r="AD10" s="38" t="str">
        <f>回答表!AA52</f>
        <v xml:space="preserve"> </v>
      </c>
      <c r="AE10" s="38" t="str">
        <f>回答表!AD52</f>
        <v xml:space="preserve"> </v>
      </c>
      <c r="AF10" s="38" t="str">
        <f>回答表!R53</f>
        <v xml:space="preserve"> </v>
      </c>
      <c r="AG10" s="38" t="str">
        <f>回答表!X53</f>
        <v xml:space="preserve"> </v>
      </c>
      <c r="AH10" s="38" t="str">
        <f>回答表!AA53</f>
        <v xml:space="preserve"> </v>
      </c>
      <c r="AI10" s="38" t="str">
        <f>回答表!AD53</f>
        <v xml:space="preserve"> </v>
      </c>
      <c r="AJ10" s="38" t="str">
        <f>回答表!R54</f>
        <v xml:space="preserve"> </v>
      </c>
      <c r="AK10" s="38" t="str">
        <f>回答表!X54</f>
        <v xml:space="preserve"> </v>
      </c>
      <c r="AL10" s="38" t="str">
        <f>回答表!AA54</f>
        <v xml:space="preserve"> </v>
      </c>
      <c r="AM10" s="38" t="str">
        <f>回答表!AD54</f>
        <v xml:space="preserve"> </v>
      </c>
      <c r="AN10" s="38" t="str">
        <f>回答表!R55</f>
        <v xml:space="preserve"> </v>
      </c>
      <c r="AO10" s="38" t="str">
        <f>回答表!X55</f>
        <v xml:space="preserve"> </v>
      </c>
      <c r="AP10" s="38" t="str">
        <f>回答表!AA55</f>
        <v xml:space="preserve"> </v>
      </c>
      <c r="AQ10" s="38" t="str">
        <f>回答表!AD55</f>
        <v xml:space="preserve"> </v>
      </c>
      <c r="AR10" s="38" t="str">
        <f>回答表!R56</f>
        <v>●</v>
      </c>
      <c r="AS10" s="35">
        <f>回答表!B67</f>
        <v>0</v>
      </c>
      <c r="AT10" s="38" t="str">
        <f>回答表!G73</f>
        <v xml:space="preserve"> </v>
      </c>
      <c r="AU10" s="38" t="str">
        <f>回答表!G74</f>
        <v xml:space="preserve"> </v>
      </c>
      <c r="AV10" s="38">
        <f>回答表!S73</f>
        <v>0</v>
      </c>
      <c r="AW10" s="38">
        <f>回答表!V73</f>
        <v>0</v>
      </c>
      <c r="AX10" s="38">
        <f>回答表!V74</f>
        <v>0</v>
      </c>
      <c r="AY10" s="38">
        <f>回答表!V75</f>
        <v>0</v>
      </c>
      <c r="AZ10" s="51" t="str">
        <f>IFERROR(DATEVALUE(CONCATENATE(回答表!S73,回答表!V73,回答表!Y73,回答表!V74,回答表!Y74,回答表!V75,回答表!Y75)),"")</f>
        <v/>
      </c>
      <c r="BA10" s="38" t="str">
        <f>回答表!O79</f>
        <v xml:space="preserve"> </v>
      </c>
      <c r="BB10" s="38" t="str">
        <f>回答表!O80</f>
        <v xml:space="preserve"> </v>
      </c>
      <c r="BC10" s="38" t="str">
        <f>回答表!O81</f>
        <v xml:space="preserve"> </v>
      </c>
      <c r="BD10" s="38" t="str">
        <f>回答表!O82</f>
        <v xml:space="preserve"> </v>
      </c>
      <c r="BE10" s="38" t="str">
        <f>回答表!AG79</f>
        <v xml:space="preserve"> </v>
      </c>
      <c r="BF10" s="38" t="str">
        <f>回答表!AG80</f>
        <v xml:space="preserve"> </v>
      </c>
      <c r="BG10" s="50">
        <f>回答表!$E$85</f>
        <v>0</v>
      </c>
      <c r="BH10" s="35">
        <f>回答表!B87</f>
        <v>0</v>
      </c>
      <c r="BI10" s="35">
        <f>回答表!B98</f>
        <v>0</v>
      </c>
      <c r="BJ10" s="38" t="str">
        <f>回答表!G104</f>
        <v xml:space="preserve"> </v>
      </c>
      <c r="BK10" s="38" t="str">
        <f>回答表!G105</f>
        <v xml:space="preserve"> </v>
      </c>
      <c r="BL10" s="38">
        <f>回答表!S104</f>
        <v>0</v>
      </c>
      <c r="BM10" s="38">
        <f>回答表!V104</f>
        <v>0</v>
      </c>
      <c r="BN10" s="38" t="str">
        <f>回答表!V105</f>
        <v xml:space="preserve"> </v>
      </c>
      <c r="BO10" s="38" t="str">
        <f>回答表!V106</f>
        <v xml:space="preserve"> </v>
      </c>
      <c r="BP10" s="51" t="str">
        <f>IFERROR(DATEVALUE(CONCATENATE(回答表!S104,回答表!V104,回答表!Y104,回答表!V105,回答表!Y105,回答表!V106,回答表!Y106)),"")</f>
        <v/>
      </c>
      <c r="BQ10" s="38" t="str">
        <f>回答表!O110</f>
        <v xml:space="preserve"> </v>
      </c>
      <c r="BR10" s="38" t="str">
        <f>回答表!O111</f>
        <v xml:space="preserve"> </v>
      </c>
      <c r="BS10" s="38" t="str">
        <f>回答表!O112</f>
        <v xml:space="preserve"> </v>
      </c>
      <c r="BT10" s="38" t="str">
        <f>回答表!O113</f>
        <v xml:space="preserve"> </v>
      </c>
      <c r="BU10" s="38" t="str">
        <f>回答表!AG110</f>
        <v xml:space="preserve"> </v>
      </c>
      <c r="BV10" s="38" t="str">
        <f>回答表!AG111</f>
        <v xml:space="preserve"> </v>
      </c>
      <c r="BW10" s="50">
        <f>回答表!$E$116</f>
        <v>0</v>
      </c>
      <c r="BX10" s="35">
        <f>回答表!B118</f>
        <v>0</v>
      </c>
      <c r="BY10" s="35">
        <f>回答表!B129</f>
        <v>0</v>
      </c>
      <c r="BZ10" s="35">
        <f>回答表!B134</f>
        <v>0</v>
      </c>
      <c r="CA10" s="35">
        <f>回答表!B144</f>
        <v>0</v>
      </c>
      <c r="CB10" s="38" t="str">
        <f>回答表!J150</f>
        <v xml:space="preserve"> </v>
      </c>
      <c r="CC10" s="38" t="str">
        <f>回答表!J151</f>
        <v xml:space="preserve"> </v>
      </c>
      <c r="CD10" s="38">
        <f>回答表!S150</f>
        <v>0</v>
      </c>
      <c r="CE10" s="38">
        <f>回答表!V150</f>
        <v>0</v>
      </c>
      <c r="CF10" s="38" t="str">
        <f>回答表!V151</f>
        <v xml:space="preserve"> </v>
      </c>
      <c r="CG10" s="38" t="str">
        <f>回答表!V152</f>
        <v xml:space="preserve"> </v>
      </c>
      <c r="CH10" s="51" t="str">
        <f>IFERROR(DATEVALUE(CONCATENATE(回答表!S150,回答表!V150,回答表!Y150,回答表!V151,回答表!Y151,回答表!V152,回答表!Y152)),"")</f>
        <v/>
      </c>
      <c r="CI10" s="50">
        <f>回答表!$E$155</f>
        <v>0</v>
      </c>
      <c r="CJ10" s="35">
        <f>回答表!B157</f>
        <v>0</v>
      </c>
      <c r="CK10" s="35">
        <f>回答表!B168</f>
        <v>0</v>
      </c>
      <c r="CL10" s="38" t="str">
        <f>回答表!J174</f>
        <v xml:space="preserve"> </v>
      </c>
      <c r="CM10" s="38" t="str">
        <f>回答表!J175</f>
        <v xml:space="preserve"> </v>
      </c>
      <c r="CN10" s="38">
        <f>回答表!S174</f>
        <v>0</v>
      </c>
      <c r="CO10" s="38">
        <f>回答表!V174</f>
        <v>0</v>
      </c>
      <c r="CP10" s="38" t="str">
        <f>回答表!V175</f>
        <v xml:space="preserve"> </v>
      </c>
      <c r="CQ10" s="38" t="str">
        <f>回答表!V176</f>
        <v xml:space="preserve"> </v>
      </c>
      <c r="CR10" s="51" t="str">
        <f>IFERROR(DATEVALUE(CONCATENATE(回答表!S174,回答表!V174,回答表!Y174,回答表!V175,回答表!Y175,回答表!V176,回答表!Y176)),"")</f>
        <v/>
      </c>
      <c r="CS10" s="50">
        <f>回答表!$E$179</f>
        <v>0</v>
      </c>
      <c r="CT10" s="35">
        <f>回答表!B181</f>
        <v>0</v>
      </c>
      <c r="CU10" s="35">
        <f>回答表!B192</f>
        <v>0</v>
      </c>
      <c r="CV10" s="35">
        <f>回答表!B198</f>
        <v>0</v>
      </c>
      <c r="CW10" s="35">
        <f>回答表!B209</f>
        <v>0</v>
      </c>
      <c r="CX10" s="38" t="str">
        <f>回答表!G215</f>
        <v xml:space="preserve"> </v>
      </c>
      <c r="CY10" s="38" t="str">
        <f>回答表!G216</f>
        <v xml:space="preserve"> </v>
      </c>
      <c r="CZ10" s="35">
        <f>回答表!B219</f>
        <v>0</v>
      </c>
      <c r="DA10" s="35" t="str">
        <f>回答表!E219</f>
        <v xml:space="preserve"> </v>
      </c>
      <c r="DB10" s="35" t="str">
        <f>回答表!E220</f>
        <v xml:space="preserve"> </v>
      </c>
      <c r="DC10" s="35" t="str">
        <f>回答表!E221</f>
        <v xml:space="preserve"> </v>
      </c>
      <c r="DD10" s="52" t="str">
        <f>IFERROR(DATEVALUE(CONCATENATE(回答表!B219,回答表!E219,回答表!H219,回答表!E220,回答表!H220,回答表!E221,回答表!H221)),"")</f>
        <v/>
      </c>
      <c r="DE10" s="50">
        <f>回答表!$E$224</f>
        <v>0</v>
      </c>
      <c r="DF10" s="35">
        <f>回答表!B226</f>
        <v>0</v>
      </c>
      <c r="DG10" s="35">
        <f>回答表!B237</f>
        <v>0</v>
      </c>
      <c r="DH10" s="38" t="str">
        <f>回答表!G243</f>
        <v xml:space="preserve"> </v>
      </c>
      <c r="DI10" s="38" t="str">
        <f>回答表!G244</f>
        <v xml:space="preserve"> </v>
      </c>
      <c r="DJ10" s="35">
        <f>回答表!B247</f>
        <v>0</v>
      </c>
      <c r="DK10" s="35">
        <f>回答表!E247</f>
        <v>0</v>
      </c>
      <c r="DL10" s="35" t="str">
        <f>回答表!E248</f>
        <v xml:space="preserve"> </v>
      </c>
      <c r="DM10" s="35" t="str">
        <f>回答表!E249</f>
        <v xml:space="preserve"> </v>
      </c>
      <c r="DN10" s="52" t="str">
        <f>IFERROR(DATEVALUE(CONCATENATE(回答表!B247,回答表!E247,回答表!H247,回答表!E248,回答表!H248,回答表!E249,回答表!H249)),"")</f>
        <v/>
      </c>
      <c r="DO10" s="50">
        <f>回答表!$E$252</f>
        <v>0</v>
      </c>
      <c r="DP10" s="35">
        <f>回答表!B254</f>
        <v>0</v>
      </c>
      <c r="DQ10" s="35">
        <f>回答表!B265</f>
        <v>0</v>
      </c>
      <c r="DR10" s="35">
        <f>回答表!B271</f>
        <v>0</v>
      </c>
      <c r="DS10" s="35">
        <f>回答表!B282</f>
        <v>0</v>
      </c>
      <c r="DT10" s="38" t="str">
        <f>回答表!J290</f>
        <v xml:space="preserve"> </v>
      </c>
      <c r="DU10" s="39" t="str">
        <f>回答表!J292</f>
        <v xml:space="preserve"> </v>
      </c>
      <c r="DV10" s="39" t="str">
        <f>回答表!J294</f>
        <v xml:space="preserve"> </v>
      </c>
      <c r="DW10" s="39" t="str">
        <f>回答表!J296</f>
        <v xml:space="preserve"> </v>
      </c>
      <c r="DX10" s="39" t="str">
        <f>回答表!S301</f>
        <v xml:space="preserve"> </v>
      </c>
      <c r="DY10" s="39">
        <f>回答表!S302</f>
        <v>0</v>
      </c>
      <c r="DZ10" s="39" t="str">
        <f>回答表!S303</f>
        <v xml:space="preserve"> </v>
      </c>
      <c r="EA10" s="39" t="str">
        <f>回答表!$Y$305</f>
        <v xml:space="preserve"> </v>
      </c>
      <c r="EB10" s="39" t="str">
        <f>回答表!$Y$306</f>
        <v xml:space="preserve"> </v>
      </c>
      <c r="EC10" s="39" t="str">
        <f>回答表!$Y$307</f>
        <v xml:space="preserve"> </v>
      </c>
      <c r="ED10" s="38" t="str">
        <f>回答表!N311</f>
        <v xml:space="preserve"> </v>
      </c>
      <c r="EE10" s="42" t="str">
        <f>回答表!Y313</f>
        <v xml:space="preserve"> </v>
      </c>
      <c r="EF10" s="38" t="str">
        <f>回答表!Y314</f>
        <v xml:space="preserve"> </v>
      </c>
      <c r="EG10" s="38" t="str">
        <f>回答表!Y316</f>
        <v xml:space="preserve"> </v>
      </c>
      <c r="EH10" s="38" t="str">
        <f>回答表!$Y$317</f>
        <v xml:space="preserve"> </v>
      </c>
      <c r="EI10" s="38" t="str">
        <f>回答表!$Y$318</f>
        <v xml:space="preserve"> </v>
      </c>
      <c r="EJ10" s="38" t="str">
        <f>回答表!$Y$319</f>
        <v xml:space="preserve"> </v>
      </c>
      <c r="EK10" s="38" t="str">
        <f>回答表!$Y$320</f>
        <v xml:space="preserve"> </v>
      </c>
      <c r="EL10" s="38" t="str">
        <f>回答表!$N$322</f>
        <v xml:space="preserve"> </v>
      </c>
      <c r="EM10" s="38" t="str">
        <f>回答表!$N$323</f>
        <v xml:space="preserve"> </v>
      </c>
      <c r="EN10" s="38" t="str">
        <f>回答表!$N$324</f>
        <v xml:space="preserve"> </v>
      </c>
      <c r="EO10" s="38">
        <f>回答表!$B$330</f>
        <v>0</v>
      </c>
      <c r="EP10" s="38" t="str">
        <f>回答表!E330</f>
        <v xml:space="preserve"> </v>
      </c>
      <c r="EQ10" s="38" t="str">
        <f>回答表!E331</f>
        <v xml:space="preserve"> </v>
      </c>
      <c r="ER10" s="38" t="str">
        <f>回答表!E332</f>
        <v xml:space="preserve"> </v>
      </c>
      <c r="ES10" s="51" t="str">
        <f>IFERROR(DATEVALUE(CONCATENATE(回答表!B330,回答表!E330,回答表!H330,回答表!E331,回答表!H331,回答表!E332,回答表!H332)),"")</f>
        <v/>
      </c>
      <c r="ET10" s="38" t="str">
        <f>回答表!M335</f>
        <v xml:space="preserve"> </v>
      </c>
      <c r="EU10" s="38" t="str">
        <f>回答表!M336</f>
        <v xml:space="preserve"> </v>
      </c>
      <c r="EV10" s="50">
        <f>回答表!$E$339</f>
        <v>0</v>
      </c>
      <c r="EW10" s="35">
        <f>回答表!B341</f>
        <v>0</v>
      </c>
      <c r="EX10" s="35">
        <f>回答表!B352</f>
        <v>0</v>
      </c>
      <c r="EY10" s="38" t="str">
        <f>回答表!J360</f>
        <v xml:space="preserve"> </v>
      </c>
      <c r="EZ10" s="38" t="str">
        <f>回答表!J362</f>
        <v xml:space="preserve"> </v>
      </c>
      <c r="FA10" s="38" t="str">
        <f>回答表!J364</f>
        <v xml:space="preserve"> </v>
      </c>
      <c r="FB10" s="38" t="str">
        <f>回答表!J366</f>
        <v xml:space="preserve"> </v>
      </c>
      <c r="FC10" s="38" t="str">
        <f>回答表!S371</f>
        <v xml:space="preserve"> </v>
      </c>
      <c r="FD10" s="38" t="str">
        <f>回答表!S372</f>
        <v xml:space="preserve"> </v>
      </c>
      <c r="FE10" s="38">
        <f>回答表!S373</f>
        <v>0</v>
      </c>
      <c r="FF10" s="39" t="str">
        <f>回答表!Y375</f>
        <v xml:space="preserve"> </v>
      </c>
      <c r="FG10" s="39" t="str">
        <f>回答表!Y376</f>
        <v xml:space="preserve"> </v>
      </c>
      <c r="FH10" s="39" t="str">
        <f>回答表!Y377</f>
        <v xml:space="preserve"> </v>
      </c>
      <c r="FI10" s="38" t="str">
        <f>回答表!N381</f>
        <v xml:space="preserve"> </v>
      </c>
      <c r="FJ10" s="38" t="str">
        <f>回答表!Y383</f>
        <v xml:space="preserve"> </v>
      </c>
      <c r="FK10" s="38" t="str">
        <f>回答表!Y384</f>
        <v xml:space="preserve"> </v>
      </c>
      <c r="FL10" s="38" t="str">
        <f>回答表!Y386</f>
        <v xml:space="preserve"> </v>
      </c>
      <c r="FM10" s="38" t="str">
        <f>回答表!Y387</f>
        <v xml:space="preserve"> </v>
      </c>
      <c r="FN10" s="38" t="str">
        <f>回答表!Y388</f>
        <v xml:space="preserve"> </v>
      </c>
      <c r="FO10" s="38" t="str">
        <f>回答表!Y389</f>
        <v xml:space="preserve"> </v>
      </c>
      <c r="FP10" s="38" t="str">
        <f>回答表!Y390</f>
        <v xml:space="preserve"> </v>
      </c>
      <c r="FQ10" s="38" t="str">
        <f>回答表!N392</f>
        <v xml:space="preserve"> </v>
      </c>
      <c r="FR10" s="38" t="str">
        <f>回答表!N393</f>
        <v xml:space="preserve"> </v>
      </c>
      <c r="FS10" s="38" t="str">
        <f>回答表!N394</f>
        <v xml:space="preserve"> </v>
      </c>
      <c r="FT10" s="35">
        <f>回答表!$B$399</f>
        <v>0</v>
      </c>
      <c r="FU10" s="35">
        <f>回答表!$E$399</f>
        <v>0</v>
      </c>
      <c r="FV10" s="35" t="str">
        <f>回答表!$E$400</f>
        <v xml:space="preserve"> </v>
      </c>
      <c r="FW10" s="35" t="str">
        <f>回答表!$E$401</f>
        <v xml:space="preserve"> </v>
      </c>
      <c r="FX10" s="52" t="str">
        <f>IFERROR(DATEVALUE(CONCATENATE(回答表!B399,回答表!E399,回答表!H399,回答表!E400,回答表!H400,回答表!E401,回答表!H401)),"")</f>
        <v/>
      </c>
      <c r="FY10" s="35" t="str">
        <f>回答表!$M$404</f>
        <v xml:space="preserve"> </v>
      </c>
      <c r="FZ10" s="35" t="str">
        <f>回答表!$M$405</f>
        <v xml:space="preserve"> </v>
      </c>
      <c r="GA10" s="50">
        <f>回答表!$E$408</f>
        <v>0</v>
      </c>
      <c r="GB10" s="35">
        <f>回答表!B410</f>
        <v>0</v>
      </c>
      <c r="GC10" s="35">
        <f>回答表!$B$421</f>
        <v>0</v>
      </c>
      <c r="GD10" s="35">
        <f>回答表!$B$427</f>
        <v>0</v>
      </c>
      <c r="GE10" s="35">
        <f>回答表!$B$438</f>
        <v>0</v>
      </c>
      <c r="GF10" s="38" t="str">
        <f>回答表!$G$444</f>
        <v xml:space="preserve"> </v>
      </c>
      <c r="GG10" s="38" t="str">
        <f>回答表!$G$445</f>
        <v xml:space="preserve"> </v>
      </c>
      <c r="GH10" s="35">
        <f>回答表!$U$444</f>
        <v>0</v>
      </c>
      <c r="GI10" s="35" t="str">
        <f>回答表!$X$444</f>
        <v xml:space="preserve"> </v>
      </c>
      <c r="GJ10" s="35" t="str">
        <f>回答表!$X$445</f>
        <v xml:space="preserve"> </v>
      </c>
      <c r="GK10" s="35" t="str">
        <f>回答表!$X$446</f>
        <v xml:space="preserve"> </v>
      </c>
      <c r="GL10" s="52" t="str">
        <f>IFERROR(DATEVALUE(CONCATENATE(回答表!U444,回答表!X444,回答表!AA444,回答表!X445,回答表!AA445,回答表!X446,回答表!AA446)),"")</f>
        <v/>
      </c>
      <c r="GM10" s="38" t="str">
        <f>回答表!$AH$449</f>
        <v xml:space="preserve"> </v>
      </c>
      <c r="GN10" s="50">
        <f>回答表!$E$453</f>
        <v>0</v>
      </c>
      <c r="GO10" s="35">
        <f>回答表!B455</f>
        <v>0</v>
      </c>
      <c r="GP10" s="35">
        <f>回答表!$B$466</f>
        <v>0</v>
      </c>
      <c r="GQ10" s="38" t="str">
        <f>回答表!$G$472</f>
        <v xml:space="preserve"> </v>
      </c>
      <c r="GR10" s="38" t="str">
        <f>回答表!$G$473</f>
        <v xml:space="preserve"> </v>
      </c>
      <c r="GS10" s="35">
        <f>回答表!$U$472</f>
        <v>0</v>
      </c>
      <c r="GT10" s="35" t="str">
        <f>回答表!$X$472</f>
        <v xml:space="preserve"> </v>
      </c>
      <c r="GU10" s="35" t="str">
        <f>回答表!$X$473</f>
        <v xml:space="preserve"> </v>
      </c>
      <c r="GV10" s="35" t="str">
        <f>回答表!$X$474</f>
        <v xml:space="preserve"> </v>
      </c>
      <c r="GW10" s="52" t="str">
        <f>IFERROR(DATEVALUE(CONCATENATE(回答表!U472,回答表!X472,回答表!AA472,回答表!X473,回答表!AA473,回答表!X474,回答表!AA474)),"")</f>
        <v/>
      </c>
      <c r="GX10" s="50">
        <f>回答表!$E$477</f>
        <v>0</v>
      </c>
      <c r="GY10" s="35">
        <f>回答表!B479</f>
        <v>0</v>
      </c>
      <c r="GZ10" s="35">
        <f>回答表!$B$490</f>
        <v>0</v>
      </c>
      <c r="HA10" s="35">
        <f>回答表!$B$496</f>
        <v>0</v>
      </c>
      <c r="HB10" s="35">
        <f>回答表!$B$507</f>
        <v>0</v>
      </c>
      <c r="HC10" s="35">
        <f>回答表!$B$513</f>
        <v>0</v>
      </c>
      <c r="HD10" s="35">
        <f>回答表!B519</f>
        <v>0</v>
      </c>
      <c r="HE10" s="35" t="str">
        <f>回答表!E519</f>
        <v xml:space="preserve"> </v>
      </c>
      <c r="HF10" s="35" t="str">
        <f>回答表!E520</f>
        <v xml:space="preserve"> </v>
      </c>
      <c r="HG10" s="35" t="str">
        <f>回答表!E521</f>
        <v xml:space="preserve"> </v>
      </c>
      <c r="HH10" s="52" t="str">
        <f>IFERROR(DATEVALUE(CONCATENATE(回答表!B519,回答表!E519,回答表!H519,回答表!E520,回答表!H520,回答表!E521,回答表!H521)),"")</f>
        <v/>
      </c>
      <c r="HI10" s="50">
        <f>回答表!$E$524</f>
        <v>0</v>
      </c>
      <c r="HJ10" s="35">
        <f>回答表!B526</f>
        <v>0</v>
      </c>
      <c r="HK10" s="35">
        <f>回答表!B537</f>
        <v>0</v>
      </c>
      <c r="HL10" s="35">
        <f>回答表!B543</f>
        <v>0</v>
      </c>
      <c r="HM10" s="35" t="str">
        <f>回答表!E543</f>
        <v xml:space="preserve"> </v>
      </c>
      <c r="HN10" s="35" t="str">
        <f>回答表!E544</f>
        <v xml:space="preserve"> </v>
      </c>
      <c r="HO10" s="35" t="str">
        <f>回答表!E545</f>
        <v xml:space="preserve"> </v>
      </c>
      <c r="HP10" s="52" t="str">
        <f>IFERROR(DATEVALUE(CONCATENATE(回答表!B543,回答表!E543,回答表!H543,回答表!E544,回答表!H544,回答表!E545,回答表!H545)),"")</f>
        <v/>
      </c>
      <c r="HQ10" s="50">
        <f>回答表!$E$548</f>
        <v>0</v>
      </c>
      <c r="HR10" s="35">
        <f>回答表!B550</f>
        <v>0</v>
      </c>
      <c r="HS10" s="35">
        <f>回答表!B561</f>
        <v>0</v>
      </c>
      <c r="HT10" s="35">
        <f>回答表!B567</f>
        <v>0</v>
      </c>
      <c r="HU10" s="35">
        <f>回答表!B578</f>
        <v>0</v>
      </c>
      <c r="HV10" s="35" t="str">
        <f>回答表!B585</f>
        <v xml:space="preserve"> </v>
      </c>
      <c r="HW10" s="35" t="str">
        <f>回答表!B586</f>
        <v xml:space="preserve"> </v>
      </c>
      <c r="HX10" s="35">
        <f>回答表!B587</f>
        <v>0</v>
      </c>
      <c r="HY10" s="35">
        <f>回答表!S584</f>
        <v>0</v>
      </c>
      <c r="HZ10" s="35" t="str">
        <f>回答表!V584</f>
        <v xml:space="preserve"> </v>
      </c>
      <c r="IA10" s="35" t="str">
        <f>回答表!V585</f>
        <v xml:space="preserve"> </v>
      </c>
      <c r="IB10" s="35" t="str">
        <f>回答表!V586</f>
        <v xml:space="preserve"> </v>
      </c>
      <c r="IC10" s="52" t="str">
        <f>IFERROR(DATEVALUE(CONCATENATE(回答表!S584,回答表!V584,回答表!Y584,回答表!V585,回答表!Y585,回答表!V586,回答表!Y586)),"")</f>
        <v/>
      </c>
      <c r="ID10" s="50">
        <f>回答表!$E$592</f>
        <v>0</v>
      </c>
      <c r="IE10" s="35">
        <f>回答表!B594</f>
        <v>0</v>
      </c>
      <c r="IF10" s="35">
        <f>回答表!B605</f>
        <v>0</v>
      </c>
      <c r="IG10" s="35" t="str">
        <f>回答表!B612</f>
        <v xml:space="preserve"> </v>
      </c>
      <c r="IH10" s="35" t="str">
        <f>回答表!B613</f>
        <v xml:space="preserve"> </v>
      </c>
      <c r="II10" s="35" t="str">
        <f>回答表!B614</f>
        <v xml:space="preserve"> </v>
      </c>
      <c r="IJ10" s="35">
        <f>回答表!S611</f>
        <v>0</v>
      </c>
      <c r="IK10" s="35" t="str">
        <f>回答表!V611</f>
        <v xml:space="preserve"> </v>
      </c>
      <c r="IL10" s="35" t="str">
        <f>回答表!V612</f>
        <v xml:space="preserve"> </v>
      </c>
      <c r="IM10" s="35" t="str">
        <f>回答表!V613</f>
        <v xml:space="preserve"> </v>
      </c>
      <c r="IN10" s="52" t="str">
        <f>IFERROR(DATEVALUE(CONCATENATE(回答表!S611,回答表!V611,回答表!Y611,回答表!V612,回答表!Y612,回答表!V613,回答表!Y613)),"")</f>
        <v/>
      </c>
      <c r="IO10" s="50">
        <f>回答表!$E$619</f>
        <v>0</v>
      </c>
      <c r="IP10" s="35">
        <f>回答表!B621</f>
        <v>0</v>
      </c>
      <c r="IQ10" s="35">
        <f>回答表!B632</f>
        <v>0</v>
      </c>
      <c r="IR10" s="35">
        <f>回答表!B638</f>
        <v>0</v>
      </c>
      <c r="IS10" s="35" t="str">
        <f>回答表!B651</f>
        <v>前年度より公営化に取り組み始めたばかりのため。</v>
      </c>
      <c r="IT10" s="53" t="str">
        <f>IF(COUNTIF(IU10:JA10,"●"),"●","")</f>
        <v/>
      </c>
      <c r="IU10" s="53" t="str">
        <f>IF(AND(AZ10&gt;=DATEVALUE("2024/4/1"),AZ10&lt;=DATEVALUE("2025/3/31")),"●","")</f>
        <v/>
      </c>
      <c r="IV10" s="53" t="str">
        <f>IF(AND(CH10&gt;=DATEVALUE("2024/4/1"),CH10&lt;=DATEVALUE("2025/3/31")),"●","")</f>
        <v/>
      </c>
      <c r="IW10" s="53" t="str">
        <f>IF(AND(DD10&gt;=DATEVALUE("2024/4/1"),DD10&lt;=DATEVALUE("2025/3/31")),"●","")</f>
        <v/>
      </c>
      <c r="IX10" s="53" t="str">
        <f>IF(AND(ES10&gt;=DATEVALUE("2024/4/1"),ES10&lt;=DATEVALUE("2025/3/31")),"●","")</f>
        <v/>
      </c>
      <c r="IY10" s="53" t="str">
        <f>IF(AND(GL10&gt;=DATEVALUE("2024/4/1"),GL10&lt;=DATEVALUE("2025/3/31")),"●","")</f>
        <v/>
      </c>
      <c r="IZ10" s="53" t="str">
        <f>IF(AND(HH10&gt;=DATEVALUE("2024/4/1"),HH10&lt;=DATEVALUE("2025/3/31")),"●","")</f>
        <v/>
      </c>
      <c r="JA10" s="53"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40"/>
    </row>
    <row r="32" spans="52:170">
      <c r="AZ32" s="25"/>
    </row>
    <row r="33" spans="52:52">
      <c r="AZ33" s="25"/>
    </row>
    <row r="34" spans="52:52">
      <c r="AZ34" s="25"/>
    </row>
    <row r="35" spans="52:52">
      <c r="AZ35" s="25"/>
    </row>
  </sheetData>
  <sheetProtection formatCells="0"/>
  <mergeCells count="338">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s>
  <phoneticPr fontId="2"/>
  <pageMargins left="0.70866141732283472" right="0.70866141732283472" top="0.74803149606299213" bottom="0.74803149606299213" header="0.31496062992125984" footer="0.31496062992125984"/>
  <pageSetup paperSize="9" fitToWidth="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O11" sqref="AO11:BF13"/>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6" t="s">
        <v>158</v>
      </c>
      <c r="F1" s="6"/>
      <c r="K1" s="6" t="s">
        <v>120</v>
      </c>
      <c r="P1" s="6"/>
      <c r="U1" s="6" t="s">
        <v>5</v>
      </c>
      <c r="Z1" s="6"/>
      <c r="AE1" s="11" t="s">
        <v>121</v>
      </c>
      <c r="AJ1" s="6" t="s">
        <v>66</v>
      </c>
      <c r="AL1" s="6" t="s">
        <v>6386</v>
      </c>
      <c r="AQ1" s="6" t="s">
        <v>159</v>
      </c>
      <c r="AV1" s="6" t="s">
        <v>160</v>
      </c>
      <c r="BE1" s="6"/>
      <c r="BJ1" s="6"/>
      <c r="BO1" s="16" t="s">
        <v>6424</v>
      </c>
      <c r="BT1" s="6" t="s">
        <v>6389</v>
      </c>
      <c r="BX1" s="6" t="s">
        <v>6835</v>
      </c>
    </row>
    <row r="2" spans="1:76">
      <c r="K2" t="s">
        <v>6325</v>
      </c>
      <c r="U2" t="s">
        <v>6325</v>
      </c>
      <c r="AJ2" s="4" t="s">
        <v>6325</v>
      </c>
      <c r="AQ2" t="s">
        <v>6325</v>
      </c>
      <c r="AV2" t="s">
        <v>6325</v>
      </c>
      <c r="BJ2" t="s">
        <v>6325</v>
      </c>
      <c r="BO2" t="s">
        <v>6325</v>
      </c>
    </row>
    <row r="3" spans="1:76" s="5" customFormat="1">
      <c r="A3" s="1" t="s">
        <v>122</v>
      </c>
      <c r="F3" s="5">
        <v>46</v>
      </c>
      <c r="K3" s="1" t="s">
        <v>67</v>
      </c>
      <c r="P3" s="10" t="s">
        <v>164</v>
      </c>
      <c r="U3" s="1" t="s">
        <v>6539</v>
      </c>
      <c r="Z3" s="5">
        <v>0</v>
      </c>
      <c r="AJ3" s="24" t="s">
        <v>6435</v>
      </c>
      <c r="AL3" s="5" t="s">
        <v>6383</v>
      </c>
      <c r="AQ3" s="5">
        <v>1</v>
      </c>
      <c r="AR3" s="5">
        <v>1</v>
      </c>
      <c r="AS3" s="5">
        <v>1</v>
      </c>
      <c r="AV3" s="5" t="s">
        <v>80</v>
      </c>
      <c r="BE3" s="797" t="str">
        <f>回答表!F18</f>
        <v>簡易水道事業</v>
      </c>
      <c r="BF3" s="797"/>
      <c r="BG3" s="797"/>
      <c r="BH3" s="797"/>
      <c r="BI3" s="797"/>
      <c r="BJ3" s="5" t="str">
        <f>回答表!W18</f>
        <v>―</v>
      </c>
      <c r="BO3" s="5" t="s">
        <v>66</v>
      </c>
      <c r="BT3" s="5" t="s">
        <v>182</v>
      </c>
      <c r="BX3" s="5" t="s">
        <v>6514</v>
      </c>
    </row>
    <row r="4" spans="1:76" s="5" customFormat="1">
      <c r="A4" s="1" t="s">
        <v>123</v>
      </c>
      <c r="F4" s="5">
        <v>47</v>
      </c>
      <c r="K4" s="1" t="s">
        <v>48</v>
      </c>
      <c r="P4" s="10" t="s">
        <v>164</v>
      </c>
      <c r="U4" s="1"/>
      <c r="AL4" s="5" t="s">
        <v>6381</v>
      </c>
      <c r="AQ4" s="5">
        <v>2</v>
      </c>
      <c r="AR4" s="5">
        <v>2</v>
      </c>
      <c r="AS4" s="5">
        <v>2</v>
      </c>
      <c r="AV4" s="5" t="s">
        <v>81</v>
      </c>
      <c r="BE4" s="797" t="str">
        <f>回答表!F18</f>
        <v>簡易水道事業</v>
      </c>
      <c r="BF4" s="797"/>
      <c r="BG4" s="797"/>
      <c r="BH4" s="797"/>
      <c r="BI4" s="797"/>
      <c r="BT4" s="5" t="s">
        <v>6395</v>
      </c>
      <c r="BX4" s="5" t="s">
        <v>6515</v>
      </c>
    </row>
    <row r="5" spans="1:76" s="5" customFormat="1">
      <c r="K5" s="1" t="s">
        <v>68</v>
      </c>
      <c r="P5" s="10" t="s">
        <v>178</v>
      </c>
      <c r="U5" s="1" t="s">
        <v>125</v>
      </c>
      <c r="Z5" s="5">
        <v>1</v>
      </c>
      <c r="AL5" s="5" t="s">
        <v>6382</v>
      </c>
      <c r="AQ5" s="5">
        <v>3</v>
      </c>
      <c r="AR5" s="5">
        <v>3</v>
      </c>
      <c r="AS5" s="5">
        <v>3</v>
      </c>
      <c r="AV5" s="5" t="s">
        <v>82</v>
      </c>
      <c r="BE5" s="797" t="str">
        <f>回答表!F18</f>
        <v>簡易水道事業</v>
      </c>
      <c r="BF5" s="797"/>
      <c r="BG5" s="797"/>
      <c r="BH5" s="797"/>
      <c r="BI5" s="797"/>
      <c r="BT5" s="5" t="s">
        <v>6396</v>
      </c>
      <c r="BX5" s="5" t="s">
        <v>6797</v>
      </c>
    </row>
    <row r="6" spans="1:76" s="5" customFormat="1">
      <c r="K6" s="1" t="s">
        <v>69</v>
      </c>
      <c r="P6" s="10" t="s">
        <v>165</v>
      </c>
      <c r="U6" s="1" t="s">
        <v>126</v>
      </c>
      <c r="Z6" s="5">
        <v>3</v>
      </c>
      <c r="AQ6" s="5">
        <v>4</v>
      </c>
      <c r="AR6" s="5">
        <v>4</v>
      </c>
      <c r="AS6" s="5">
        <v>4</v>
      </c>
      <c r="AV6" s="5" t="s">
        <v>83</v>
      </c>
      <c r="BE6"/>
      <c r="BF6"/>
      <c r="BG6"/>
      <c r="BH6"/>
      <c r="BI6"/>
    </row>
    <row r="7" spans="1:76" s="5" customFormat="1" ht="12">
      <c r="K7" s="1" t="s">
        <v>70</v>
      </c>
      <c r="P7" s="10" t="s">
        <v>166</v>
      </c>
      <c r="U7" s="1" t="s">
        <v>127</v>
      </c>
      <c r="Z7" s="5">
        <v>5</v>
      </c>
      <c r="AL7" s="5" t="s">
        <v>6394</v>
      </c>
      <c r="AQ7" s="5">
        <v>5</v>
      </c>
      <c r="AR7" s="5">
        <v>5</v>
      </c>
      <c r="AS7" s="5">
        <v>5</v>
      </c>
      <c r="AV7" s="5" t="s">
        <v>84</v>
      </c>
    </row>
    <row r="8" spans="1:76" s="5" customFormat="1" ht="12">
      <c r="K8" s="1" t="s">
        <v>71</v>
      </c>
      <c r="P8" s="10" t="s">
        <v>167</v>
      </c>
      <c r="U8" s="1" t="s">
        <v>128</v>
      </c>
      <c r="Z8" s="5">
        <v>6</v>
      </c>
      <c r="AQ8" s="5">
        <v>6</v>
      </c>
      <c r="AR8" s="5">
        <v>6</v>
      </c>
      <c r="AS8" s="5">
        <v>6</v>
      </c>
      <c r="AV8" s="5" t="s">
        <v>85</v>
      </c>
    </row>
    <row r="9" spans="1:76" s="5" customFormat="1">
      <c r="K9" s="1" t="s">
        <v>72</v>
      </c>
      <c r="P9" s="10" t="s">
        <v>168</v>
      </c>
      <c r="U9" s="1" t="s">
        <v>129</v>
      </c>
      <c r="Z9" s="5">
        <v>7</v>
      </c>
      <c r="AQ9" s="5">
        <v>7</v>
      </c>
      <c r="AR9" s="5">
        <v>7</v>
      </c>
      <c r="AS9" s="5">
        <v>7</v>
      </c>
      <c r="AV9" s="17" t="s">
        <v>6432</v>
      </c>
    </row>
    <row r="10" spans="1:76" s="5" customFormat="1" ht="12">
      <c r="K10" s="1" t="s">
        <v>73</v>
      </c>
      <c r="P10" s="10" t="s">
        <v>179</v>
      </c>
      <c r="Q10" s="5">
        <v>18</v>
      </c>
      <c r="U10" s="7"/>
      <c r="V10" s="9"/>
      <c r="W10" s="9"/>
      <c r="X10" s="9"/>
      <c r="Y10" s="9"/>
      <c r="Z10" s="9"/>
      <c r="AA10" s="9"/>
      <c r="AB10" s="9"/>
      <c r="AC10" s="9"/>
      <c r="AD10" s="9"/>
      <c r="AQ10" s="5">
        <v>8</v>
      </c>
      <c r="AR10" s="5">
        <v>8</v>
      </c>
      <c r="AS10" s="5">
        <v>8</v>
      </c>
      <c r="AV10" s="5" t="s">
        <v>6433</v>
      </c>
    </row>
    <row r="11" spans="1:76" s="5" customFormat="1" ht="12">
      <c r="K11" s="1" t="s">
        <v>74</v>
      </c>
      <c r="P11" s="10" t="s">
        <v>180</v>
      </c>
      <c r="U11" s="1" t="s">
        <v>6361</v>
      </c>
      <c r="Z11" s="5">
        <v>1</v>
      </c>
      <c r="AQ11" s="5">
        <v>9</v>
      </c>
      <c r="AR11" s="5">
        <v>9</v>
      </c>
      <c r="AS11" s="5">
        <v>9</v>
      </c>
    </row>
    <row r="12" spans="1:76" s="5" customFormat="1" ht="12">
      <c r="K12" s="5" t="s">
        <v>75</v>
      </c>
      <c r="P12" s="10" t="s">
        <v>169</v>
      </c>
      <c r="U12" s="1" t="s">
        <v>131</v>
      </c>
      <c r="Z12" s="5">
        <v>2</v>
      </c>
      <c r="AQ12" s="5">
        <v>10</v>
      </c>
      <c r="AR12" s="5">
        <v>10</v>
      </c>
      <c r="AS12" s="5">
        <v>10</v>
      </c>
    </row>
    <row r="13" spans="1:76" s="5" customFormat="1" ht="12">
      <c r="K13" s="5" t="s">
        <v>76</v>
      </c>
      <c r="P13" s="10" t="s">
        <v>170</v>
      </c>
      <c r="U13" s="1" t="s">
        <v>6362</v>
      </c>
      <c r="Z13" s="5">
        <v>3</v>
      </c>
      <c r="AQ13" s="5">
        <v>11</v>
      </c>
      <c r="AR13" s="5">
        <v>11</v>
      </c>
      <c r="AS13" s="5">
        <v>11</v>
      </c>
    </row>
    <row r="14" spans="1:76" s="5" customFormat="1" ht="12">
      <c r="K14" s="5" t="s">
        <v>161</v>
      </c>
      <c r="P14" s="10" t="s">
        <v>171</v>
      </c>
      <c r="U14" s="1" t="s">
        <v>6363</v>
      </c>
      <c r="Z14" s="5">
        <v>4</v>
      </c>
      <c r="AQ14" s="5">
        <v>12</v>
      </c>
      <c r="AR14" s="5">
        <v>12</v>
      </c>
      <c r="AS14" s="5">
        <v>12</v>
      </c>
    </row>
    <row r="15" spans="1:76" s="5" customFormat="1" ht="12">
      <c r="K15" s="5" t="s">
        <v>77</v>
      </c>
      <c r="P15" s="10" t="s">
        <v>172</v>
      </c>
      <c r="U15" s="1" t="s">
        <v>6364</v>
      </c>
      <c r="Z15" s="5">
        <v>5</v>
      </c>
      <c r="AQ15" s="5">
        <v>13</v>
      </c>
      <c r="AR15" s="5">
        <v>13</v>
      </c>
      <c r="AS15" s="5">
        <v>13</v>
      </c>
    </row>
    <row r="16" spans="1:76" s="5" customFormat="1" ht="12">
      <c r="K16" s="5" t="s">
        <v>78</v>
      </c>
      <c r="P16" s="10" t="s">
        <v>173</v>
      </c>
      <c r="U16" s="5" t="s">
        <v>6365</v>
      </c>
      <c r="Z16" s="5">
        <v>6</v>
      </c>
      <c r="AQ16" s="5">
        <v>14</v>
      </c>
      <c r="AR16" s="5">
        <v>14</v>
      </c>
      <c r="AS16" s="5">
        <v>14</v>
      </c>
    </row>
    <row r="17" spans="11:45" s="5" customFormat="1" ht="12">
      <c r="K17" s="5" t="s">
        <v>162</v>
      </c>
      <c r="P17" s="10" t="s">
        <v>174</v>
      </c>
      <c r="U17" s="5" t="s">
        <v>6366</v>
      </c>
      <c r="Z17" s="5">
        <v>7</v>
      </c>
      <c r="AQ17" s="5">
        <v>15</v>
      </c>
      <c r="AR17" s="5">
        <v>15</v>
      </c>
      <c r="AS17" s="5">
        <v>15</v>
      </c>
    </row>
    <row r="18" spans="11:45" s="5" customFormat="1" ht="12">
      <c r="K18" s="5" t="s">
        <v>6742</v>
      </c>
      <c r="P18" s="10" t="s">
        <v>175</v>
      </c>
      <c r="U18" s="5" t="s">
        <v>6367</v>
      </c>
      <c r="Z18" s="5">
        <v>8</v>
      </c>
      <c r="AQ18" s="5">
        <v>16</v>
      </c>
      <c r="AR18" s="5">
        <v>16</v>
      </c>
      <c r="AS18" s="5">
        <v>16</v>
      </c>
    </row>
    <row r="19" spans="11:45" s="5" customFormat="1" ht="12">
      <c r="K19" s="5" t="s">
        <v>163</v>
      </c>
      <c r="P19" s="10" t="s">
        <v>176</v>
      </c>
      <c r="U19" s="8" t="s">
        <v>6368</v>
      </c>
      <c r="V19" s="8"/>
      <c r="W19" s="8"/>
      <c r="X19" s="8"/>
      <c r="Y19" s="8"/>
      <c r="Z19" s="8">
        <v>9</v>
      </c>
      <c r="AA19" s="8"/>
      <c r="AB19" s="8"/>
      <c r="AC19" s="8"/>
      <c r="AD19" s="8"/>
      <c r="AQ19" s="5">
        <v>17</v>
      </c>
      <c r="AR19" s="5">
        <v>17</v>
      </c>
      <c r="AS19" s="5">
        <v>17</v>
      </c>
    </row>
    <row r="20" spans="11:45" s="5" customFormat="1" ht="12">
      <c r="U20" s="5" t="s">
        <v>6369</v>
      </c>
      <c r="Z20" s="5">
        <v>0</v>
      </c>
      <c r="AQ20" s="5">
        <v>18</v>
      </c>
      <c r="AR20" s="5">
        <v>18</v>
      </c>
      <c r="AS20" s="5">
        <v>18</v>
      </c>
    </row>
    <row r="21" spans="11:45" s="5" customFormat="1" ht="12">
      <c r="U21" s="5" t="s">
        <v>6370</v>
      </c>
      <c r="Z21" s="5">
        <v>1</v>
      </c>
      <c r="AQ21" s="5">
        <v>19</v>
      </c>
      <c r="AR21" s="5">
        <v>19</v>
      </c>
      <c r="AS21" s="5">
        <v>19</v>
      </c>
    </row>
    <row r="22" spans="11:45" s="5" customFormat="1" ht="12">
      <c r="U22" s="9"/>
      <c r="V22" s="9"/>
      <c r="W22" s="9"/>
      <c r="X22" s="9"/>
      <c r="Y22" s="9"/>
      <c r="Z22" s="9"/>
      <c r="AA22" s="9"/>
      <c r="AB22" s="9"/>
      <c r="AC22" s="9"/>
      <c r="AD22" s="9"/>
      <c r="AQ22" s="5">
        <v>20</v>
      </c>
      <c r="AR22" s="5">
        <v>20</v>
      </c>
      <c r="AS22" s="5">
        <v>20</v>
      </c>
    </row>
    <row r="23" spans="11:45" s="5" customFormat="1" ht="12">
      <c r="U23" s="5" t="s">
        <v>141</v>
      </c>
      <c r="Z23" s="5">
        <v>1</v>
      </c>
      <c r="AQ23" s="5">
        <v>21</v>
      </c>
      <c r="AR23" s="5">
        <v>21</v>
      </c>
      <c r="AS23" s="5">
        <v>21</v>
      </c>
    </row>
    <row r="24" spans="11:45" s="5" customFormat="1" ht="12">
      <c r="U24" s="5" t="s">
        <v>142</v>
      </c>
      <c r="Z24" s="5">
        <v>2</v>
      </c>
      <c r="AQ24" s="5">
        <v>22</v>
      </c>
      <c r="AR24" s="5">
        <v>22</v>
      </c>
      <c r="AS24" s="5">
        <v>22</v>
      </c>
    </row>
    <row r="25" spans="11:45" s="5" customFormat="1" ht="12">
      <c r="U25" s="8" t="s">
        <v>143</v>
      </c>
      <c r="V25" s="8"/>
      <c r="W25" s="8"/>
      <c r="X25" s="8"/>
      <c r="Y25" s="8"/>
      <c r="Z25" s="8">
        <v>3</v>
      </c>
      <c r="AA25" s="8"/>
      <c r="AB25" s="8"/>
      <c r="AC25" s="8"/>
      <c r="AD25" s="8"/>
      <c r="AQ25" s="5">
        <v>23</v>
      </c>
      <c r="AR25" s="5">
        <v>23</v>
      </c>
      <c r="AS25" s="5">
        <v>23</v>
      </c>
    </row>
    <row r="26" spans="11:45" s="5" customFormat="1" ht="12">
      <c r="AQ26" s="5">
        <v>24</v>
      </c>
      <c r="AR26" s="5">
        <v>24</v>
      </c>
      <c r="AS26" s="5">
        <v>24</v>
      </c>
    </row>
    <row r="27" spans="11:45" s="5" customFormat="1" ht="12">
      <c r="U27" s="5" t="s">
        <v>144</v>
      </c>
      <c r="Z27" s="5">
        <v>1</v>
      </c>
      <c r="AQ27" s="5">
        <v>25</v>
      </c>
      <c r="AR27" s="5">
        <v>25</v>
      </c>
      <c r="AS27" s="5">
        <v>25</v>
      </c>
    </row>
    <row r="28" spans="11:45" s="5" customFormat="1" ht="12">
      <c r="U28" s="8" t="s">
        <v>145</v>
      </c>
      <c r="V28" s="8"/>
      <c r="W28" s="8"/>
      <c r="X28" s="8"/>
      <c r="Y28" s="8"/>
      <c r="Z28" s="8">
        <v>2</v>
      </c>
      <c r="AA28" s="8"/>
      <c r="AB28" s="8"/>
      <c r="AC28" s="8"/>
      <c r="AD28" s="8"/>
      <c r="AQ28" s="5">
        <v>26</v>
      </c>
      <c r="AR28" s="5">
        <v>26</v>
      </c>
      <c r="AS28" s="5">
        <v>26</v>
      </c>
    </row>
    <row r="29" spans="11:45" s="5" customFormat="1" ht="12">
      <c r="AQ29" s="5">
        <v>27</v>
      </c>
      <c r="AR29" s="5">
        <v>27</v>
      </c>
      <c r="AS29" s="5">
        <v>27</v>
      </c>
    </row>
    <row r="30" spans="11:45" s="5" customFormat="1" ht="12">
      <c r="U30" s="5" t="s">
        <v>6371</v>
      </c>
      <c r="Z30" s="5">
        <v>1</v>
      </c>
      <c r="AQ30" s="5">
        <v>28</v>
      </c>
      <c r="AR30" s="5">
        <v>28</v>
      </c>
      <c r="AS30" s="5">
        <v>28</v>
      </c>
    </row>
    <row r="31" spans="11:45" s="5" customFormat="1" ht="12">
      <c r="U31" s="5" t="s">
        <v>6372</v>
      </c>
      <c r="Z31" s="5">
        <v>2</v>
      </c>
      <c r="AQ31" s="5">
        <v>29</v>
      </c>
      <c r="AR31" s="5">
        <v>29</v>
      </c>
      <c r="AS31" s="5">
        <v>29</v>
      </c>
    </row>
    <row r="32" spans="11:45" s="5" customFormat="1" ht="12">
      <c r="U32" s="5" t="s">
        <v>6373</v>
      </c>
      <c r="Z32" s="5">
        <v>3</v>
      </c>
      <c r="AQ32" s="5">
        <v>30</v>
      </c>
      <c r="AR32" s="5">
        <v>30</v>
      </c>
      <c r="AS32" s="5">
        <v>30</v>
      </c>
    </row>
    <row r="33" spans="21:45" s="5" customFormat="1" ht="12">
      <c r="U33" s="5" t="s">
        <v>6374</v>
      </c>
      <c r="Z33" s="5">
        <v>4</v>
      </c>
      <c r="AQ33" s="5">
        <v>31</v>
      </c>
      <c r="AR33" s="5">
        <v>31</v>
      </c>
      <c r="AS33" s="5">
        <v>31</v>
      </c>
    </row>
    <row r="34" spans="21:45" s="5" customFormat="1" ht="12">
      <c r="U34" s="5" t="s">
        <v>6375</v>
      </c>
      <c r="Z34" s="5">
        <v>5</v>
      </c>
      <c r="AQ34" s="5">
        <v>32</v>
      </c>
      <c r="AS34" s="5">
        <v>32</v>
      </c>
    </row>
    <row r="35" spans="21:45" s="5" customFormat="1" ht="12">
      <c r="U35" s="8" t="s">
        <v>6376</v>
      </c>
      <c r="V35" s="8"/>
      <c r="W35" s="8"/>
      <c r="X35" s="8"/>
      <c r="Y35" s="8"/>
      <c r="Z35" s="8">
        <v>6</v>
      </c>
      <c r="AA35" s="8"/>
      <c r="AB35" s="8"/>
      <c r="AC35" s="8"/>
      <c r="AD35" s="8"/>
      <c r="AQ35" s="5">
        <v>33</v>
      </c>
      <c r="AS35" s="5">
        <v>33</v>
      </c>
    </row>
    <row r="36" spans="21:45" s="5" customFormat="1" ht="12">
      <c r="AQ36" s="5">
        <v>34</v>
      </c>
      <c r="AS36" s="5">
        <v>34</v>
      </c>
    </row>
    <row r="37" spans="21:45" s="5" customFormat="1" ht="12">
      <c r="AQ37" s="5">
        <v>35</v>
      </c>
      <c r="AS37" s="5">
        <v>35</v>
      </c>
    </row>
    <row r="38" spans="21:45" s="5" customFormat="1" ht="12">
      <c r="AQ38" s="5">
        <v>36</v>
      </c>
      <c r="AS38" s="5">
        <v>36</v>
      </c>
    </row>
    <row r="39" spans="21:45" s="5" customFormat="1" ht="12">
      <c r="AQ39" s="5">
        <v>37</v>
      </c>
      <c r="AS39" s="5">
        <v>37</v>
      </c>
    </row>
    <row r="40" spans="21:45" s="5" customFormat="1" ht="12">
      <c r="AQ40" s="5">
        <v>38</v>
      </c>
      <c r="AS40" s="5">
        <v>38</v>
      </c>
    </row>
    <row r="41" spans="21:45" s="5" customFormat="1" ht="12">
      <c r="AQ41" s="5">
        <v>39</v>
      </c>
      <c r="AS41" s="5">
        <v>39</v>
      </c>
    </row>
    <row r="42" spans="21:45" s="5" customFormat="1" ht="12">
      <c r="AQ42" s="5">
        <v>40</v>
      </c>
      <c r="AS42" s="5">
        <v>40</v>
      </c>
    </row>
    <row r="43" spans="21:45" s="5" customFormat="1" ht="12">
      <c r="AQ43" s="5">
        <v>41</v>
      </c>
      <c r="AS43" s="5">
        <v>41</v>
      </c>
    </row>
    <row r="44" spans="21:45" s="5" customFormat="1" ht="12">
      <c r="AQ44" s="5">
        <v>42</v>
      </c>
      <c r="AS44" s="5">
        <v>42</v>
      </c>
    </row>
    <row r="45" spans="21:45" s="5" customFormat="1" ht="12">
      <c r="AQ45" s="5">
        <v>43</v>
      </c>
      <c r="AS45" s="5">
        <v>43</v>
      </c>
    </row>
    <row r="46" spans="21:45" s="5" customFormat="1" ht="12">
      <c r="AQ46" s="5">
        <v>44</v>
      </c>
      <c r="AS46" s="5">
        <v>44</v>
      </c>
    </row>
    <row r="47" spans="21:45" s="5" customFormat="1" ht="12">
      <c r="AQ47" s="5">
        <v>45</v>
      </c>
      <c r="AS47" s="5">
        <v>45</v>
      </c>
    </row>
    <row r="48" spans="21:45" s="5" customFormat="1" ht="12">
      <c r="AQ48" s="5">
        <v>46</v>
      </c>
      <c r="AS48" s="5">
        <v>46</v>
      </c>
    </row>
    <row r="49" spans="43:45" s="5" customFormat="1" ht="12">
      <c r="AQ49" s="5">
        <v>47</v>
      </c>
      <c r="AS49" s="5">
        <v>47</v>
      </c>
    </row>
    <row r="50" spans="43:45" s="5" customFormat="1" ht="12">
      <c r="AQ50" s="5">
        <v>48</v>
      </c>
      <c r="AS50" s="5">
        <v>48</v>
      </c>
    </row>
    <row r="51" spans="43:45" s="5" customFormat="1" ht="12">
      <c r="AQ51" s="5">
        <v>49</v>
      </c>
      <c r="AS51" s="5">
        <v>49</v>
      </c>
    </row>
    <row r="52" spans="43:45" s="5" customFormat="1" ht="12">
      <c r="AQ52" s="5">
        <v>50</v>
      </c>
      <c r="AS52" s="5">
        <v>50</v>
      </c>
    </row>
    <row r="53" spans="43:45" s="5" customFormat="1" ht="12">
      <c r="AQ53" s="5">
        <v>51</v>
      </c>
      <c r="AS53" s="5">
        <v>51</v>
      </c>
    </row>
    <row r="54" spans="43:45" s="5" customFormat="1" ht="12">
      <c r="AQ54" s="5">
        <v>52</v>
      </c>
      <c r="AS54" s="5">
        <v>52</v>
      </c>
    </row>
    <row r="55" spans="43:45" s="5" customFormat="1" ht="12">
      <c r="AQ55" s="5">
        <v>53</v>
      </c>
      <c r="AS55" s="5">
        <v>53</v>
      </c>
    </row>
    <row r="56" spans="43:45" s="5" customFormat="1" ht="12">
      <c r="AQ56" s="5">
        <v>54</v>
      </c>
      <c r="AS56" s="5">
        <v>54</v>
      </c>
    </row>
    <row r="57" spans="43:45" s="5" customFormat="1" ht="12">
      <c r="AQ57" s="5">
        <v>55</v>
      </c>
      <c r="AS57" s="5">
        <v>55</v>
      </c>
    </row>
    <row r="58" spans="43:45" s="5" customFormat="1" ht="12">
      <c r="AQ58" s="5">
        <v>56</v>
      </c>
      <c r="AS58" s="5">
        <v>56</v>
      </c>
    </row>
    <row r="59" spans="43:45" s="5" customFormat="1" ht="12">
      <c r="AQ59" s="5">
        <v>57</v>
      </c>
      <c r="AS59" s="5">
        <v>57</v>
      </c>
    </row>
    <row r="60" spans="43:45" s="5" customFormat="1" ht="12">
      <c r="AQ60" s="5">
        <v>58</v>
      </c>
      <c r="AS60" s="5">
        <v>58</v>
      </c>
    </row>
    <row r="61" spans="43:45" s="5" customFormat="1" ht="12">
      <c r="AQ61" s="5">
        <v>59</v>
      </c>
      <c r="AS61" s="5">
        <v>59</v>
      </c>
    </row>
    <row r="62" spans="43:45" s="5" customFormat="1" ht="12">
      <c r="AQ62" s="5">
        <v>60</v>
      </c>
      <c r="AS62" s="5">
        <v>60</v>
      </c>
    </row>
    <row r="63" spans="43:45" s="5" customFormat="1" ht="12">
      <c r="AQ63" s="5">
        <v>61</v>
      </c>
      <c r="AS63" s="5">
        <v>61</v>
      </c>
    </row>
    <row r="64" spans="43:45" s="5" customFormat="1" ht="12">
      <c r="AQ64" s="5">
        <v>62</v>
      </c>
      <c r="AS64" s="5">
        <v>62</v>
      </c>
    </row>
    <row r="65" spans="21:45" s="5" customFormat="1" ht="12">
      <c r="AQ65" s="5">
        <v>63</v>
      </c>
      <c r="AS65" s="5">
        <v>63</v>
      </c>
    </row>
    <row r="66" spans="21:45" s="5" customFormat="1" ht="12">
      <c r="AQ66" s="5">
        <v>64</v>
      </c>
      <c r="AS66" s="5">
        <v>64</v>
      </c>
    </row>
    <row r="67" spans="21:45">
      <c r="U67" s="5"/>
      <c r="V67" s="5"/>
      <c r="W67" s="5"/>
      <c r="X67" s="5"/>
      <c r="Y67" s="5"/>
      <c r="Z67" s="5"/>
      <c r="AA67" s="5"/>
      <c r="AB67" s="5"/>
      <c r="AC67" s="5"/>
      <c r="AD67" s="5"/>
      <c r="AS67" s="5">
        <v>65</v>
      </c>
    </row>
    <row r="68" spans="21:45">
      <c r="U68" s="5"/>
      <c r="V68" s="5"/>
      <c r="W68" s="5"/>
      <c r="X68" s="5"/>
      <c r="Y68" s="5"/>
      <c r="Z68" s="5"/>
      <c r="AA68" s="5"/>
      <c r="AB68" s="5"/>
      <c r="AC68" s="5"/>
      <c r="AD68" s="5"/>
      <c r="AS68" s="5">
        <v>66</v>
      </c>
    </row>
    <row r="69" spans="21:45">
      <c r="U69" s="5"/>
      <c r="V69" s="5"/>
      <c r="W69" s="5"/>
      <c r="X69" s="5"/>
      <c r="Y69" s="5"/>
      <c r="Z69" s="5"/>
      <c r="AA69" s="5"/>
      <c r="AB69" s="5"/>
      <c r="AC69" s="5"/>
      <c r="AD69" s="5"/>
      <c r="AS69" s="5">
        <v>67</v>
      </c>
    </row>
    <row r="70" spans="21:45">
      <c r="U70" s="5"/>
      <c r="V70" s="5"/>
      <c r="W70" s="5"/>
      <c r="X70" s="5"/>
      <c r="Y70" s="5"/>
      <c r="Z70" s="5"/>
      <c r="AA70" s="5"/>
      <c r="AB70" s="5"/>
      <c r="AC70" s="5"/>
      <c r="AD70" s="5"/>
      <c r="AS70" s="5">
        <v>68</v>
      </c>
    </row>
    <row r="71" spans="21:45">
      <c r="AS71" s="5">
        <v>69</v>
      </c>
    </row>
    <row r="72" spans="21:45">
      <c r="AS72" s="5">
        <v>70</v>
      </c>
    </row>
    <row r="73" spans="21:45">
      <c r="AS73" s="5">
        <v>71</v>
      </c>
    </row>
    <row r="74" spans="21:45">
      <c r="AS74" s="5">
        <v>72</v>
      </c>
    </row>
    <row r="75" spans="21:45">
      <c r="AS75" s="5">
        <v>73</v>
      </c>
    </row>
    <row r="76" spans="21:45">
      <c r="AS76" s="5">
        <v>74</v>
      </c>
    </row>
    <row r="77" spans="21:45">
      <c r="AS77" s="5">
        <v>75</v>
      </c>
    </row>
    <row r="78" spans="21:45">
      <c r="AS78" s="5">
        <v>76</v>
      </c>
    </row>
    <row r="79" spans="21:45">
      <c r="AS79" s="5">
        <v>77</v>
      </c>
    </row>
    <row r="80" spans="21:45">
      <c r="AS80" s="5">
        <v>78</v>
      </c>
    </row>
    <row r="81" spans="45:45">
      <c r="AS81" s="5">
        <v>79</v>
      </c>
    </row>
    <row r="82" spans="45:45">
      <c r="AS82" s="5">
        <v>80</v>
      </c>
    </row>
    <row r="83" spans="45:45">
      <c r="AS83" s="5">
        <v>81</v>
      </c>
    </row>
    <row r="84" spans="45:45">
      <c r="AS84" s="5">
        <v>82</v>
      </c>
    </row>
    <row r="85" spans="45:45">
      <c r="AS85" s="5">
        <v>83</v>
      </c>
    </row>
    <row r="86" spans="45:45">
      <c r="AS86" s="5">
        <v>84</v>
      </c>
    </row>
    <row r="87" spans="45:45">
      <c r="AS87" s="5">
        <v>85</v>
      </c>
    </row>
    <row r="88" spans="45:45">
      <c r="AS88" s="5">
        <v>86</v>
      </c>
    </row>
    <row r="89" spans="45:45">
      <c r="AS89" s="5">
        <v>87</v>
      </c>
    </row>
    <row r="90" spans="45:45">
      <c r="AS90" s="5">
        <v>88</v>
      </c>
    </row>
    <row r="91" spans="45:45">
      <c r="AS91" s="5">
        <v>89</v>
      </c>
    </row>
    <row r="92" spans="45:45">
      <c r="AS92" s="5">
        <v>90</v>
      </c>
    </row>
    <row r="93" spans="45:45">
      <c r="AS93" s="5">
        <v>91</v>
      </c>
    </row>
    <row r="94" spans="45:45">
      <c r="AS94" s="5">
        <v>92</v>
      </c>
    </row>
    <row r="95" spans="45:45">
      <c r="AS95" s="5">
        <v>93</v>
      </c>
    </row>
    <row r="96" spans="45:45">
      <c r="AS96" s="5">
        <v>94</v>
      </c>
    </row>
    <row r="97" spans="45:45">
      <c r="AS97" s="5">
        <v>95</v>
      </c>
    </row>
    <row r="98" spans="45:45">
      <c r="AS98" s="5">
        <v>96</v>
      </c>
    </row>
    <row r="99" spans="45:45">
      <c r="AS99" s="5">
        <v>97</v>
      </c>
    </row>
    <row r="100" spans="45:45">
      <c r="AS100" s="5">
        <v>98</v>
      </c>
    </row>
    <row r="101" spans="45:45">
      <c r="AS101" s="5">
        <v>99</v>
      </c>
    </row>
    <row r="102" spans="45:45">
      <c r="AS102" s="5">
        <v>100</v>
      </c>
    </row>
  </sheetData>
  <mergeCells count="3">
    <mergeCell ref="BE3:BI3"/>
    <mergeCell ref="BE4:BI4"/>
    <mergeCell ref="BE5:BI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1642" workbookViewId="0">
      <selection activeCell="AO11" sqref="AO11:BF13"/>
    </sheetView>
  </sheetViews>
  <sheetFormatPr defaultColWidth="9" defaultRowHeight="10.5"/>
  <cols>
    <col min="1" max="1" width="3" style="12" customWidth="1"/>
    <col min="2" max="3" width="9" style="12"/>
    <col min="4" max="4" width="31.5" style="12" customWidth="1"/>
    <col min="5" max="16384" width="9" style="12"/>
  </cols>
  <sheetData>
    <row r="1" spans="1:7" ht="5.25" customHeight="1"/>
    <row r="2" spans="1:7" ht="12">
      <c r="B2" s="13" t="s">
        <v>225</v>
      </c>
    </row>
    <row r="3" spans="1:7">
      <c r="B3" s="14"/>
    </row>
    <row r="5" spans="1:7">
      <c r="B5" s="19" t="s">
        <v>6345</v>
      </c>
      <c r="C5" s="19" t="s">
        <v>6346</v>
      </c>
      <c r="D5" s="19" t="s">
        <v>6347</v>
      </c>
      <c r="E5" s="19" t="s">
        <v>6348</v>
      </c>
      <c r="F5" s="19"/>
      <c r="G5" s="19"/>
    </row>
    <row r="6" spans="1:7" ht="13.5">
      <c r="A6" s="15"/>
      <c r="B6" s="62" t="s">
        <v>6544</v>
      </c>
      <c r="C6" s="62" t="s">
        <v>6613</v>
      </c>
      <c r="D6" s="94" t="s">
        <v>6857</v>
      </c>
      <c r="E6" s="95" t="str">
        <f>LEFT(B6,2)</f>
        <v>01</v>
      </c>
      <c r="F6" s="20"/>
      <c r="G6" s="20"/>
    </row>
    <row r="7" spans="1:7" ht="13.5">
      <c r="A7" s="15"/>
      <c r="B7" s="63" t="s">
        <v>227</v>
      </c>
      <c r="C7" s="63" t="s">
        <v>226</v>
      </c>
      <c r="D7" s="63" t="s">
        <v>228</v>
      </c>
      <c r="E7" s="95" t="str">
        <f t="shared" ref="E7:E70" si="0">LEFT(B7,2)</f>
        <v>01</v>
      </c>
      <c r="F7" s="20"/>
      <c r="G7" s="20"/>
    </row>
    <row r="8" spans="1:7" ht="13.5">
      <c r="A8" s="15"/>
      <c r="B8" s="63" t="s">
        <v>229</v>
      </c>
      <c r="C8" s="63" t="s">
        <v>226</v>
      </c>
      <c r="D8" s="63" t="s">
        <v>230</v>
      </c>
      <c r="E8" s="95" t="str">
        <f t="shared" si="0"/>
        <v>01</v>
      </c>
      <c r="F8" s="20"/>
      <c r="G8" s="20"/>
    </row>
    <row r="9" spans="1:7" ht="13.5">
      <c r="A9" s="15"/>
      <c r="B9" s="63" t="s">
        <v>231</v>
      </c>
      <c r="C9" s="63" t="s">
        <v>226</v>
      </c>
      <c r="D9" s="63" t="s">
        <v>232</v>
      </c>
      <c r="E9" s="95" t="str">
        <f t="shared" si="0"/>
        <v>01</v>
      </c>
      <c r="F9" s="20"/>
      <c r="G9" s="20"/>
    </row>
    <row r="10" spans="1:7" ht="13.5">
      <c r="A10" s="15"/>
      <c r="B10" s="63" t="s">
        <v>233</v>
      </c>
      <c r="C10" s="63" t="s">
        <v>226</v>
      </c>
      <c r="D10" s="63" t="s">
        <v>234</v>
      </c>
      <c r="E10" s="95" t="str">
        <f t="shared" si="0"/>
        <v>01</v>
      </c>
      <c r="F10" s="20"/>
      <c r="G10" s="20"/>
    </row>
    <row r="11" spans="1:7" ht="13.5">
      <c r="A11" s="15"/>
      <c r="B11" s="63" t="s">
        <v>235</v>
      </c>
      <c r="C11" s="63" t="s">
        <v>226</v>
      </c>
      <c r="D11" s="63" t="s">
        <v>236</v>
      </c>
      <c r="E11" s="95" t="str">
        <f t="shared" si="0"/>
        <v>01</v>
      </c>
      <c r="F11" s="20"/>
      <c r="G11" s="20"/>
    </row>
    <row r="12" spans="1:7" ht="13.5">
      <c r="A12" s="15"/>
      <c r="B12" s="63" t="s">
        <v>237</v>
      </c>
      <c r="C12" s="63" t="s">
        <v>226</v>
      </c>
      <c r="D12" s="63" t="s">
        <v>238</v>
      </c>
      <c r="E12" s="95" t="str">
        <f t="shared" si="0"/>
        <v>01</v>
      </c>
      <c r="F12" s="20"/>
      <c r="G12" s="20"/>
    </row>
    <row r="13" spans="1:7" ht="13.5">
      <c r="A13" s="15"/>
      <c r="B13" s="63" t="s">
        <v>239</v>
      </c>
      <c r="C13" s="63" t="s">
        <v>226</v>
      </c>
      <c r="D13" s="63" t="s">
        <v>240</v>
      </c>
      <c r="E13" s="95" t="str">
        <f t="shared" si="0"/>
        <v>01</v>
      </c>
      <c r="F13" s="20"/>
      <c r="G13" s="20"/>
    </row>
    <row r="14" spans="1:7" ht="13.5">
      <c r="A14" s="15"/>
      <c r="B14" s="63" t="s">
        <v>241</v>
      </c>
      <c r="C14" s="63" t="s">
        <v>226</v>
      </c>
      <c r="D14" s="63" t="s">
        <v>242</v>
      </c>
      <c r="E14" s="95" t="str">
        <f t="shared" si="0"/>
        <v>01</v>
      </c>
      <c r="F14" s="20"/>
      <c r="G14" s="20"/>
    </row>
    <row r="15" spans="1:7" ht="13.5">
      <c r="A15" s="15"/>
      <c r="B15" s="63" t="s">
        <v>243</v>
      </c>
      <c r="C15" s="63" t="s">
        <v>226</v>
      </c>
      <c r="D15" s="63" t="s">
        <v>244</v>
      </c>
      <c r="E15" s="95" t="str">
        <f t="shared" si="0"/>
        <v>01</v>
      </c>
      <c r="F15" s="20"/>
      <c r="G15" s="20"/>
    </row>
    <row r="16" spans="1:7" ht="13.5">
      <c r="A16" s="15"/>
      <c r="B16" s="63" t="s">
        <v>245</v>
      </c>
      <c r="C16" s="63" t="s">
        <v>226</v>
      </c>
      <c r="D16" s="63" t="s">
        <v>246</v>
      </c>
      <c r="E16" s="95" t="str">
        <f t="shared" si="0"/>
        <v>01</v>
      </c>
      <c r="F16" s="20"/>
      <c r="G16" s="20"/>
    </row>
    <row r="17" spans="1:7" ht="13.5">
      <c r="A17" s="15"/>
      <c r="B17" s="63" t="s">
        <v>247</v>
      </c>
      <c r="C17" s="63" t="s">
        <v>226</v>
      </c>
      <c r="D17" s="63" t="s">
        <v>248</v>
      </c>
      <c r="E17" s="95" t="str">
        <f t="shared" si="0"/>
        <v>01</v>
      </c>
      <c r="F17" s="20"/>
      <c r="G17" s="20"/>
    </row>
    <row r="18" spans="1:7" ht="13.5">
      <c r="A18" s="15"/>
      <c r="B18" s="63" t="s">
        <v>249</v>
      </c>
      <c r="C18" s="63" t="s">
        <v>226</v>
      </c>
      <c r="D18" s="63" t="s">
        <v>250</v>
      </c>
      <c r="E18" s="95" t="str">
        <f t="shared" si="0"/>
        <v>01</v>
      </c>
      <c r="F18" s="20"/>
      <c r="G18" s="20"/>
    </row>
    <row r="19" spans="1:7" ht="13.5">
      <c r="A19" s="15"/>
      <c r="B19" s="63" t="s">
        <v>251</v>
      </c>
      <c r="C19" s="63" t="s">
        <v>226</v>
      </c>
      <c r="D19" s="63" t="s">
        <v>252</v>
      </c>
      <c r="E19" s="95" t="str">
        <f t="shared" si="0"/>
        <v>01</v>
      </c>
      <c r="F19" s="20"/>
      <c r="G19" s="20"/>
    </row>
    <row r="20" spans="1:7" ht="13.5">
      <c r="A20" s="15"/>
      <c r="B20" s="63" t="s">
        <v>253</v>
      </c>
      <c r="C20" s="63" t="s">
        <v>226</v>
      </c>
      <c r="D20" s="63" t="s">
        <v>254</v>
      </c>
      <c r="E20" s="95" t="str">
        <f t="shared" si="0"/>
        <v>01</v>
      </c>
      <c r="F20" s="20"/>
      <c r="G20" s="20"/>
    </row>
    <row r="21" spans="1:7" ht="13.5">
      <c r="A21" s="15"/>
      <c r="B21" s="63" t="s">
        <v>255</v>
      </c>
      <c r="C21" s="63" t="s">
        <v>6613</v>
      </c>
      <c r="D21" s="63" t="s">
        <v>256</v>
      </c>
      <c r="E21" s="95" t="str">
        <f t="shared" si="0"/>
        <v>01</v>
      </c>
      <c r="F21" s="20"/>
      <c r="G21" s="20"/>
    </row>
    <row r="22" spans="1:7" ht="13.5">
      <c r="A22" s="15"/>
      <c r="B22" s="63" t="s">
        <v>257</v>
      </c>
      <c r="C22" s="63" t="s">
        <v>226</v>
      </c>
      <c r="D22" s="63" t="s">
        <v>258</v>
      </c>
      <c r="E22" s="95" t="str">
        <f t="shared" si="0"/>
        <v>01</v>
      </c>
      <c r="F22" s="20"/>
      <c r="G22" s="20"/>
    </row>
    <row r="23" spans="1:7" ht="13.5">
      <c r="A23" s="15"/>
      <c r="B23" s="63" t="s">
        <v>259</v>
      </c>
      <c r="C23" s="63" t="s">
        <v>226</v>
      </c>
      <c r="D23" s="63" t="s">
        <v>260</v>
      </c>
      <c r="E23" s="95" t="str">
        <f t="shared" si="0"/>
        <v>01</v>
      </c>
      <c r="F23" s="20"/>
      <c r="G23" s="20"/>
    </row>
    <row r="24" spans="1:7" ht="13.5">
      <c r="A24" s="15"/>
      <c r="B24" s="63" t="s">
        <v>261</v>
      </c>
      <c r="C24" s="63" t="s">
        <v>226</v>
      </c>
      <c r="D24" s="63" t="s">
        <v>262</v>
      </c>
      <c r="E24" s="95" t="str">
        <f t="shared" si="0"/>
        <v>01</v>
      </c>
      <c r="F24" s="20"/>
      <c r="G24" s="20"/>
    </row>
    <row r="25" spans="1:7" ht="13.5">
      <c r="A25" s="15"/>
      <c r="B25" s="63" t="s">
        <v>263</v>
      </c>
      <c r="C25" s="63" t="s">
        <v>226</v>
      </c>
      <c r="D25" s="63" t="s">
        <v>264</v>
      </c>
      <c r="E25" s="95" t="str">
        <f t="shared" si="0"/>
        <v>01</v>
      </c>
      <c r="F25" s="20"/>
      <c r="G25" s="20"/>
    </row>
    <row r="26" spans="1:7" ht="13.5">
      <c r="A26" s="15"/>
      <c r="B26" s="63" t="s">
        <v>265</v>
      </c>
      <c r="C26" s="63" t="s">
        <v>226</v>
      </c>
      <c r="D26" s="63" t="s">
        <v>266</v>
      </c>
      <c r="E26" s="95" t="str">
        <f t="shared" si="0"/>
        <v>01</v>
      </c>
      <c r="F26" s="20"/>
      <c r="G26" s="20"/>
    </row>
    <row r="27" spans="1:7" ht="13.5">
      <c r="A27" s="15"/>
      <c r="B27" s="63" t="s">
        <v>267</v>
      </c>
      <c r="C27" s="63" t="s">
        <v>226</v>
      </c>
      <c r="D27" s="63" t="s">
        <v>268</v>
      </c>
      <c r="E27" s="95" t="str">
        <f t="shared" si="0"/>
        <v>01</v>
      </c>
      <c r="F27" s="20"/>
      <c r="G27" s="20"/>
    </row>
    <row r="28" spans="1:7" ht="13.5">
      <c r="A28" s="15"/>
      <c r="B28" s="63" t="s">
        <v>269</v>
      </c>
      <c r="C28" s="63" t="s">
        <v>226</v>
      </c>
      <c r="D28" s="63" t="s">
        <v>270</v>
      </c>
      <c r="E28" s="95" t="str">
        <f t="shared" si="0"/>
        <v>01</v>
      </c>
      <c r="F28" s="20"/>
      <c r="G28" s="20"/>
    </row>
    <row r="29" spans="1:7" ht="13.5">
      <c r="A29" s="15"/>
      <c r="B29" s="63" t="s">
        <v>271</v>
      </c>
      <c r="C29" s="63" t="s">
        <v>226</v>
      </c>
      <c r="D29" s="63" t="s">
        <v>272</v>
      </c>
      <c r="E29" s="95" t="str">
        <f t="shared" si="0"/>
        <v>01</v>
      </c>
      <c r="F29" s="20"/>
      <c r="G29" s="20"/>
    </row>
    <row r="30" spans="1:7" ht="13.5">
      <c r="A30" s="15"/>
      <c r="B30" s="63" t="s">
        <v>273</v>
      </c>
      <c r="C30" s="63" t="s">
        <v>226</v>
      </c>
      <c r="D30" s="63" t="s">
        <v>274</v>
      </c>
      <c r="E30" s="95" t="str">
        <f t="shared" si="0"/>
        <v>01</v>
      </c>
      <c r="F30" s="20"/>
      <c r="G30" s="20"/>
    </row>
    <row r="31" spans="1:7" ht="13.5">
      <c r="A31" s="15"/>
      <c r="B31" s="63" t="s">
        <v>275</v>
      </c>
      <c r="C31" s="63" t="s">
        <v>226</v>
      </c>
      <c r="D31" s="63" t="s">
        <v>276</v>
      </c>
      <c r="E31" s="95" t="str">
        <f t="shared" si="0"/>
        <v>01</v>
      </c>
      <c r="F31" s="20"/>
      <c r="G31" s="20"/>
    </row>
    <row r="32" spans="1:7" ht="13.5">
      <c r="A32" s="15"/>
      <c r="B32" s="63" t="s">
        <v>277</v>
      </c>
      <c r="C32" s="63" t="s">
        <v>226</v>
      </c>
      <c r="D32" s="63" t="s">
        <v>278</v>
      </c>
      <c r="E32" s="95" t="str">
        <f t="shared" si="0"/>
        <v>01</v>
      </c>
      <c r="F32" s="20"/>
      <c r="G32" s="20"/>
    </row>
    <row r="33" spans="1:7" ht="13.5">
      <c r="A33" s="15"/>
      <c r="B33" s="63" t="s">
        <v>279</v>
      </c>
      <c r="C33" s="63" t="s">
        <v>226</v>
      </c>
      <c r="D33" s="63" t="s">
        <v>280</v>
      </c>
      <c r="E33" s="95" t="str">
        <f t="shared" si="0"/>
        <v>01</v>
      </c>
      <c r="F33" s="20"/>
      <c r="G33" s="20"/>
    </row>
    <row r="34" spans="1:7" ht="13.5">
      <c r="A34" s="15"/>
      <c r="B34" s="63" t="s">
        <v>281</v>
      </c>
      <c r="C34" s="63" t="s">
        <v>226</v>
      </c>
      <c r="D34" s="63" t="s">
        <v>282</v>
      </c>
      <c r="E34" s="95" t="str">
        <f t="shared" si="0"/>
        <v>01</v>
      </c>
      <c r="F34" s="20"/>
      <c r="G34" s="20"/>
    </row>
    <row r="35" spans="1:7" ht="13.5">
      <c r="A35" s="15"/>
      <c r="B35" s="63" t="s">
        <v>283</v>
      </c>
      <c r="C35" s="63" t="s">
        <v>226</v>
      </c>
      <c r="D35" s="63" t="s">
        <v>284</v>
      </c>
      <c r="E35" s="95" t="str">
        <f t="shared" si="0"/>
        <v>01</v>
      </c>
      <c r="F35" s="20"/>
      <c r="G35" s="20"/>
    </row>
    <row r="36" spans="1:7" ht="13.5">
      <c r="A36" s="15"/>
      <c r="B36" s="63" t="s">
        <v>285</v>
      </c>
      <c r="C36" s="63" t="s">
        <v>226</v>
      </c>
      <c r="D36" s="63" t="s">
        <v>286</v>
      </c>
      <c r="E36" s="95" t="str">
        <f t="shared" si="0"/>
        <v>01</v>
      </c>
      <c r="F36" s="20"/>
      <c r="G36" s="20"/>
    </row>
    <row r="37" spans="1:7" ht="13.5">
      <c r="A37" s="15"/>
      <c r="B37" s="63" t="s">
        <v>287</v>
      </c>
      <c r="C37" s="63" t="s">
        <v>226</v>
      </c>
      <c r="D37" s="63" t="s">
        <v>288</v>
      </c>
      <c r="E37" s="95" t="str">
        <f t="shared" si="0"/>
        <v>01</v>
      </c>
      <c r="F37" s="20"/>
      <c r="G37" s="20"/>
    </row>
    <row r="38" spans="1:7" ht="13.5">
      <c r="A38" s="15"/>
      <c r="B38" s="63" t="s">
        <v>289</v>
      </c>
      <c r="C38" s="63" t="s">
        <v>226</v>
      </c>
      <c r="D38" s="63" t="s">
        <v>290</v>
      </c>
      <c r="E38" s="95" t="str">
        <f t="shared" si="0"/>
        <v>01</v>
      </c>
      <c r="F38" s="20"/>
      <c r="G38" s="20"/>
    </row>
    <row r="39" spans="1:7" ht="13.5">
      <c r="A39" s="15"/>
      <c r="B39" s="63" t="s">
        <v>291</v>
      </c>
      <c r="C39" s="63" t="s">
        <v>226</v>
      </c>
      <c r="D39" s="63" t="s">
        <v>292</v>
      </c>
      <c r="E39" s="95" t="str">
        <f t="shared" si="0"/>
        <v>01</v>
      </c>
      <c r="F39" s="20"/>
      <c r="G39" s="20"/>
    </row>
    <row r="40" spans="1:7" ht="13.5">
      <c r="A40" s="15"/>
      <c r="B40" s="63" t="s">
        <v>293</v>
      </c>
      <c r="C40" s="63" t="s">
        <v>226</v>
      </c>
      <c r="D40" s="63" t="s">
        <v>294</v>
      </c>
      <c r="E40" s="95" t="str">
        <f t="shared" si="0"/>
        <v>01</v>
      </c>
      <c r="F40" s="20"/>
      <c r="G40" s="20"/>
    </row>
    <row r="41" spans="1:7" ht="13.5">
      <c r="A41" s="15"/>
      <c r="B41" s="63" t="s">
        <v>295</v>
      </c>
      <c r="C41" s="63" t="s">
        <v>226</v>
      </c>
      <c r="D41" s="63" t="s">
        <v>296</v>
      </c>
      <c r="E41" s="95" t="str">
        <f t="shared" si="0"/>
        <v>01</v>
      </c>
      <c r="F41" s="20"/>
      <c r="G41" s="20"/>
    </row>
    <row r="42" spans="1:7" ht="13.5">
      <c r="A42" s="15"/>
      <c r="B42" s="63" t="s">
        <v>297</v>
      </c>
      <c r="C42" s="63" t="s">
        <v>226</v>
      </c>
      <c r="D42" s="63" t="s">
        <v>298</v>
      </c>
      <c r="E42" s="95" t="str">
        <f t="shared" si="0"/>
        <v>01</v>
      </c>
      <c r="F42" s="20"/>
      <c r="G42" s="20"/>
    </row>
    <row r="43" spans="1:7" ht="13.5">
      <c r="A43" s="15"/>
      <c r="B43" s="63" t="s">
        <v>299</v>
      </c>
      <c r="C43" s="63" t="s">
        <v>226</v>
      </c>
      <c r="D43" s="63" t="s">
        <v>300</v>
      </c>
      <c r="E43" s="95" t="str">
        <f t="shared" si="0"/>
        <v>01</v>
      </c>
      <c r="F43" s="20"/>
      <c r="G43" s="20"/>
    </row>
    <row r="44" spans="1:7" ht="13.5">
      <c r="A44" s="15"/>
      <c r="B44" s="63" t="s">
        <v>301</v>
      </c>
      <c r="C44" s="63" t="s">
        <v>226</v>
      </c>
      <c r="D44" s="63" t="s">
        <v>302</v>
      </c>
      <c r="E44" s="95" t="str">
        <f t="shared" si="0"/>
        <v>01</v>
      </c>
      <c r="F44" s="20"/>
      <c r="G44" s="20"/>
    </row>
    <row r="45" spans="1:7" ht="13.5">
      <c r="A45" s="15"/>
      <c r="B45" s="63" t="s">
        <v>303</v>
      </c>
      <c r="C45" s="63" t="s">
        <v>226</v>
      </c>
      <c r="D45" s="63" t="s">
        <v>304</v>
      </c>
      <c r="E45" s="95" t="str">
        <f t="shared" si="0"/>
        <v>01</v>
      </c>
      <c r="F45" s="20"/>
      <c r="G45" s="20"/>
    </row>
    <row r="46" spans="1:7" ht="13.5">
      <c r="A46" s="15"/>
      <c r="B46" s="63" t="s">
        <v>305</v>
      </c>
      <c r="C46" s="63" t="s">
        <v>226</v>
      </c>
      <c r="D46" s="63" t="s">
        <v>306</v>
      </c>
      <c r="E46" s="95" t="str">
        <f t="shared" si="0"/>
        <v>01</v>
      </c>
      <c r="F46" s="20"/>
      <c r="G46" s="20"/>
    </row>
    <row r="47" spans="1:7" ht="13.5">
      <c r="A47" s="15"/>
      <c r="B47" s="63" t="s">
        <v>307</v>
      </c>
      <c r="C47" s="63" t="s">
        <v>226</v>
      </c>
      <c r="D47" s="63" t="s">
        <v>308</v>
      </c>
      <c r="E47" s="95" t="str">
        <f t="shared" si="0"/>
        <v>01</v>
      </c>
      <c r="F47" s="20"/>
      <c r="G47" s="20"/>
    </row>
    <row r="48" spans="1:7" ht="13.5">
      <c r="A48" s="15"/>
      <c r="B48" s="63" t="s">
        <v>309</v>
      </c>
      <c r="C48" s="63" t="s">
        <v>226</v>
      </c>
      <c r="D48" s="63" t="s">
        <v>310</v>
      </c>
      <c r="E48" s="95" t="str">
        <f t="shared" si="0"/>
        <v>01</v>
      </c>
      <c r="F48" s="20"/>
      <c r="G48" s="20"/>
    </row>
    <row r="49" spans="1:7" ht="13.5">
      <c r="A49" s="15"/>
      <c r="B49" s="63" t="s">
        <v>311</v>
      </c>
      <c r="C49" s="63" t="s">
        <v>226</v>
      </c>
      <c r="D49" s="63" t="s">
        <v>312</v>
      </c>
      <c r="E49" s="95" t="str">
        <f t="shared" si="0"/>
        <v>01</v>
      </c>
      <c r="F49" s="20"/>
      <c r="G49" s="20"/>
    </row>
    <row r="50" spans="1:7" ht="13.5">
      <c r="A50" s="15"/>
      <c r="B50" s="63" t="s">
        <v>313</v>
      </c>
      <c r="C50" s="63" t="s">
        <v>226</v>
      </c>
      <c r="D50" s="63" t="s">
        <v>314</v>
      </c>
      <c r="E50" s="95" t="str">
        <f t="shared" si="0"/>
        <v>01</v>
      </c>
      <c r="F50" s="20"/>
      <c r="G50" s="20"/>
    </row>
    <row r="51" spans="1:7" ht="13.5">
      <c r="A51" s="15"/>
      <c r="B51" s="63" t="s">
        <v>315</v>
      </c>
      <c r="C51" s="63" t="s">
        <v>226</v>
      </c>
      <c r="D51" s="63" t="s">
        <v>316</v>
      </c>
      <c r="E51" s="95" t="str">
        <f t="shared" si="0"/>
        <v>01</v>
      </c>
      <c r="F51" s="20"/>
      <c r="G51" s="20"/>
    </row>
    <row r="52" spans="1:7" ht="13.5">
      <c r="A52" s="15"/>
      <c r="B52" s="63" t="s">
        <v>317</v>
      </c>
      <c r="C52" s="63" t="s">
        <v>226</v>
      </c>
      <c r="D52" s="63" t="s">
        <v>318</v>
      </c>
      <c r="E52" s="95" t="str">
        <f t="shared" si="0"/>
        <v>01</v>
      </c>
      <c r="F52" s="20"/>
      <c r="G52" s="20"/>
    </row>
    <row r="53" spans="1:7" ht="13.5">
      <c r="A53" s="15"/>
      <c r="B53" s="63" t="s">
        <v>319</v>
      </c>
      <c r="C53" s="63" t="s">
        <v>226</v>
      </c>
      <c r="D53" s="63" t="s">
        <v>320</v>
      </c>
      <c r="E53" s="95" t="str">
        <f t="shared" si="0"/>
        <v>01</v>
      </c>
      <c r="F53" s="20"/>
      <c r="G53" s="20"/>
    </row>
    <row r="54" spans="1:7" ht="13.5">
      <c r="A54" s="15"/>
      <c r="B54" s="63" t="s">
        <v>321</v>
      </c>
      <c r="C54" s="63" t="s">
        <v>226</v>
      </c>
      <c r="D54" s="63" t="s">
        <v>322</v>
      </c>
      <c r="E54" s="95" t="str">
        <f t="shared" si="0"/>
        <v>01</v>
      </c>
    </row>
    <row r="55" spans="1:7" ht="13.5">
      <c r="A55" s="15"/>
      <c r="B55" s="63" t="s">
        <v>323</v>
      </c>
      <c r="C55" s="63" t="s">
        <v>226</v>
      </c>
      <c r="D55" s="63" t="s">
        <v>324</v>
      </c>
      <c r="E55" s="95" t="str">
        <f t="shared" si="0"/>
        <v>01</v>
      </c>
    </row>
    <row r="56" spans="1:7" ht="13.5">
      <c r="A56" s="15"/>
      <c r="B56" s="63" t="s">
        <v>325</v>
      </c>
      <c r="C56" s="63" t="s">
        <v>226</v>
      </c>
      <c r="D56" s="63" t="s">
        <v>326</v>
      </c>
      <c r="E56" s="95" t="str">
        <f t="shared" si="0"/>
        <v>01</v>
      </c>
    </row>
    <row r="57" spans="1:7" ht="13.5">
      <c r="A57" s="15"/>
      <c r="B57" s="63" t="s">
        <v>327</v>
      </c>
      <c r="C57" s="63" t="s">
        <v>226</v>
      </c>
      <c r="D57" s="63" t="s">
        <v>328</v>
      </c>
      <c r="E57" s="95" t="str">
        <f t="shared" si="0"/>
        <v>01</v>
      </c>
    </row>
    <row r="58" spans="1:7" ht="13.5">
      <c r="A58" s="15"/>
      <c r="B58" s="63" t="s">
        <v>329</v>
      </c>
      <c r="C58" s="63" t="s">
        <v>226</v>
      </c>
      <c r="D58" s="63" t="s">
        <v>330</v>
      </c>
      <c r="E58" s="95" t="str">
        <f t="shared" si="0"/>
        <v>01</v>
      </c>
    </row>
    <row r="59" spans="1:7" ht="13.5">
      <c r="A59" s="15"/>
      <c r="B59" s="63" t="s">
        <v>331</v>
      </c>
      <c r="C59" s="63" t="s">
        <v>226</v>
      </c>
      <c r="D59" s="63" t="s">
        <v>332</v>
      </c>
      <c r="E59" s="95" t="str">
        <f t="shared" si="0"/>
        <v>01</v>
      </c>
    </row>
    <row r="60" spans="1:7" ht="13.5">
      <c r="A60" s="15"/>
      <c r="B60" s="63" t="s">
        <v>333</v>
      </c>
      <c r="C60" s="63" t="s">
        <v>226</v>
      </c>
      <c r="D60" s="63" t="s">
        <v>334</v>
      </c>
      <c r="E60" s="95" t="str">
        <f t="shared" si="0"/>
        <v>01</v>
      </c>
    </row>
    <row r="61" spans="1:7" ht="13.5">
      <c r="A61" s="15"/>
      <c r="B61" s="63" t="s">
        <v>335</v>
      </c>
      <c r="C61" s="63" t="s">
        <v>226</v>
      </c>
      <c r="D61" s="63" t="s">
        <v>336</v>
      </c>
      <c r="E61" s="95" t="str">
        <f t="shared" si="0"/>
        <v>01</v>
      </c>
    </row>
    <row r="62" spans="1:7" ht="13.5">
      <c r="A62" s="15"/>
      <c r="B62" s="63" t="s">
        <v>337</v>
      </c>
      <c r="C62" s="63" t="s">
        <v>226</v>
      </c>
      <c r="D62" s="63" t="s">
        <v>338</v>
      </c>
      <c r="E62" s="95" t="str">
        <f t="shared" si="0"/>
        <v>01</v>
      </c>
    </row>
    <row r="63" spans="1:7" ht="13.5">
      <c r="A63" s="15"/>
      <c r="B63" s="63" t="s">
        <v>339</v>
      </c>
      <c r="C63" s="63" t="s">
        <v>226</v>
      </c>
      <c r="D63" s="63" t="s">
        <v>340</v>
      </c>
      <c r="E63" s="95" t="str">
        <f t="shared" si="0"/>
        <v>01</v>
      </c>
    </row>
    <row r="64" spans="1:7" ht="13.5">
      <c r="A64" s="15"/>
      <c r="B64" s="63" t="s">
        <v>341</v>
      </c>
      <c r="C64" s="63" t="s">
        <v>226</v>
      </c>
      <c r="D64" s="63" t="s">
        <v>342</v>
      </c>
      <c r="E64" s="95" t="str">
        <f t="shared" si="0"/>
        <v>01</v>
      </c>
    </row>
    <row r="65" spans="1:5" ht="13.5">
      <c r="A65" s="15"/>
      <c r="B65" s="63" t="s">
        <v>343</v>
      </c>
      <c r="C65" s="63" t="s">
        <v>226</v>
      </c>
      <c r="D65" s="63" t="s">
        <v>344</v>
      </c>
      <c r="E65" s="95" t="str">
        <f t="shared" si="0"/>
        <v>01</v>
      </c>
    </row>
    <row r="66" spans="1:5" ht="13.5">
      <c r="A66" s="15"/>
      <c r="B66" s="63" t="s">
        <v>345</v>
      </c>
      <c r="C66" s="63" t="s">
        <v>226</v>
      </c>
      <c r="D66" s="63" t="s">
        <v>346</v>
      </c>
      <c r="E66" s="95" t="str">
        <f t="shared" si="0"/>
        <v>01</v>
      </c>
    </row>
    <row r="67" spans="1:5" ht="13.5">
      <c r="A67" s="15"/>
      <c r="B67" s="63" t="s">
        <v>347</v>
      </c>
      <c r="C67" s="63" t="s">
        <v>226</v>
      </c>
      <c r="D67" s="63" t="s">
        <v>348</v>
      </c>
      <c r="E67" s="95" t="str">
        <f t="shared" si="0"/>
        <v>01</v>
      </c>
    </row>
    <row r="68" spans="1:5" ht="13.5">
      <c r="A68" s="15"/>
      <c r="B68" s="63" t="s">
        <v>349</v>
      </c>
      <c r="C68" s="63" t="s">
        <v>226</v>
      </c>
      <c r="D68" s="63" t="s">
        <v>350</v>
      </c>
      <c r="E68" s="95" t="str">
        <f t="shared" si="0"/>
        <v>01</v>
      </c>
    </row>
    <row r="69" spans="1:5" ht="13.5">
      <c r="A69" s="15"/>
      <c r="B69" s="63" t="s">
        <v>351</v>
      </c>
      <c r="C69" s="63" t="s">
        <v>226</v>
      </c>
      <c r="D69" s="63" t="s">
        <v>352</v>
      </c>
      <c r="E69" s="95" t="str">
        <f t="shared" si="0"/>
        <v>01</v>
      </c>
    </row>
    <row r="70" spans="1:5" ht="13.5">
      <c r="A70" s="15"/>
      <c r="B70" s="63" t="s">
        <v>353</v>
      </c>
      <c r="C70" s="63" t="s">
        <v>226</v>
      </c>
      <c r="D70" s="63" t="s">
        <v>354</v>
      </c>
      <c r="E70" s="95" t="str">
        <f t="shared" si="0"/>
        <v>01</v>
      </c>
    </row>
    <row r="71" spans="1:5" ht="13.5">
      <c r="A71" s="15"/>
      <c r="B71" s="63" t="s">
        <v>355</v>
      </c>
      <c r="C71" s="63" t="s">
        <v>226</v>
      </c>
      <c r="D71" s="63" t="s">
        <v>356</v>
      </c>
      <c r="E71" s="95" t="str">
        <f t="shared" ref="E71:E134" si="1">LEFT(B71,2)</f>
        <v>01</v>
      </c>
    </row>
    <row r="72" spans="1:5" ht="13.5">
      <c r="A72" s="15"/>
      <c r="B72" s="63" t="s">
        <v>357</v>
      </c>
      <c r="C72" s="63" t="s">
        <v>226</v>
      </c>
      <c r="D72" s="63" t="s">
        <v>358</v>
      </c>
      <c r="E72" s="95" t="str">
        <f t="shared" si="1"/>
        <v>01</v>
      </c>
    </row>
    <row r="73" spans="1:5" ht="13.5">
      <c r="A73" s="15"/>
      <c r="B73" s="63" t="s">
        <v>359</v>
      </c>
      <c r="C73" s="63" t="s">
        <v>226</v>
      </c>
      <c r="D73" s="63" t="s">
        <v>360</v>
      </c>
      <c r="E73" s="95" t="str">
        <f t="shared" si="1"/>
        <v>01</v>
      </c>
    </row>
    <row r="74" spans="1:5" ht="13.5">
      <c r="B74" s="63" t="s">
        <v>361</v>
      </c>
      <c r="C74" s="63" t="s">
        <v>226</v>
      </c>
      <c r="D74" s="63" t="s">
        <v>362</v>
      </c>
      <c r="E74" s="95" t="str">
        <f t="shared" si="1"/>
        <v>01</v>
      </c>
    </row>
    <row r="75" spans="1:5" ht="13.5">
      <c r="B75" s="63" t="s">
        <v>363</v>
      </c>
      <c r="C75" s="63" t="s">
        <v>226</v>
      </c>
      <c r="D75" s="63" t="s">
        <v>364</v>
      </c>
      <c r="E75" s="95" t="str">
        <f t="shared" si="1"/>
        <v>01</v>
      </c>
    </row>
    <row r="76" spans="1:5" ht="13.5">
      <c r="B76" s="63" t="s">
        <v>365</v>
      </c>
      <c r="C76" s="63" t="s">
        <v>226</v>
      </c>
      <c r="D76" s="63" t="s">
        <v>366</v>
      </c>
      <c r="E76" s="95" t="str">
        <f t="shared" si="1"/>
        <v>01</v>
      </c>
    </row>
    <row r="77" spans="1:5" ht="13.5">
      <c r="B77" s="63" t="s">
        <v>367</v>
      </c>
      <c r="C77" s="63" t="s">
        <v>226</v>
      </c>
      <c r="D77" s="63" t="s">
        <v>368</v>
      </c>
      <c r="E77" s="95" t="str">
        <f t="shared" si="1"/>
        <v>01</v>
      </c>
    </row>
    <row r="78" spans="1:5" ht="13.5">
      <c r="B78" s="63" t="s">
        <v>369</v>
      </c>
      <c r="C78" s="63" t="s">
        <v>226</v>
      </c>
      <c r="D78" s="63" t="s">
        <v>370</v>
      </c>
      <c r="E78" s="95" t="str">
        <f t="shared" si="1"/>
        <v>01</v>
      </c>
    </row>
    <row r="79" spans="1:5" ht="13.5">
      <c r="B79" s="63" t="s">
        <v>371</v>
      </c>
      <c r="C79" s="63" t="s">
        <v>226</v>
      </c>
      <c r="D79" s="63" t="s">
        <v>372</v>
      </c>
      <c r="E79" s="95" t="str">
        <f t="shared" si="1"/>
        <v>01</v>
      </c>
    </row>
    <row r="80" spans="1:5" ht="13.5">
      <c r="B80" s="63" t="s">
        <v>373</v>
      </c>
      <c r="C80" s="63" t="s">
        <v>226</v>
      </c>
      <c r="D80" s="63" t="s">
        <v>374</v>
      </c>
      <c r="E80" s="95" t="str">
        <f t="shared" si="1"/>
        <v>01</v>
      </c>
    </row>
    <row r="81" spans="2:5" ht="13.5">
      <c r="B81" s="63" t="s">
        <v>375</v>
      </c>
      <c r="C81" s="63" t="s">
        <v>226</v>
      </c>
      <c r="D81" s="63" t="s">
        <v>376</v>
      </c>
      <c r="E81" s="95" t="str">
        <f t="shared" si="1"/>
        <v>01</v>
      </c>
    </row>
    <row r="82" spans="2:5" ht="13.5">
      <c r="B82" s="63" t="s">
        <v>377</v>
      </c>
      <c r="C82" s="63" t="s">
        <v>226</v>
      </c>
      <c r="D82" s="63" t="s">
        <v>378</v>
      </c>
      <c r="E82" s="95" t="str">
        <f t="shared" si="1"/>
        <v>01</v>
      </c>
    </row>
    <row r="83" spans="2:5" ht="13.5">
      <c r="B83" s="63" t="s">
        <v>379</v>
      </c>
      <c r="C83" s="63" t="s">
        <v>226</v>
      </c>
      <c r="D83" s="63" t="s">
        <v>380</v>
      </c>
      <c r="E83" s="95" t="str">
        <f t="shared" si="1"/>
        <v>01</v>
      </c>
    </row>
    <row r="84" spans="2:5" ht="13.5">
      <c r="B84" s="63" t="s">
        <v>381</v>
      </c>
      <c r="C84" s="63" t="s">
        <v>226</v>
      </c>
      <c r="D84" s="63" t="s">
        <v>382</v>
      </c>
      <c r="E84" s="95" t="str">
        <f t="shared" si="1"/>
        <v>01</v>
      </c>
    </row>
    <row r="85" spans="2:5" ht="13.5">
      <c r="B85" s="63" t="s">
        <v>383</v>
      </c>
      <c r="C85" s="63" t="s">
        <v>226</v>
      </c>
      <c r="D85" s="63" t="s">
        <v>384</v>
      </c>
      <c r="E85" s="95" t="str">
        <f t="shared" si="1"/>
        <v>01</v>
      </c>
    </row>
    <row r="86" spans="2:5" ht="13.5">
      <c r="B86" s="63" t="s">
        <v>385</v>
      </c>
      <c r="C86" s="63" t="s">
        <v>226</v>
      </c>
      <c r="D86" s="63" t="s">
        <v>386</v>
      </c>
      <c r="E86" s="95" t="str">
        <f t="shared" si="1"/>
        <v>01</v>
      </c>
    </row>
    <row r="87" spans="2:5" ht="13.5">
      <c r="B87" s="63" t="s">
        <v>387</v>
      </c>
      <c r="C87" s="63" t="s">
        <v>226</v>
      </c>
      <c r="D87" s="63" t="s">
        <v>388</v>
      </c>
      <c r="E87" s="95" t="str">
        <f t="shared" si="1"/>
        <v>01</v>
      </c>
    </row>
    <row r="88" spans="2:5" ht="13.5">
      <c r="B88" s="63" t="s">
        <v>389</v>
      </c>
      <c r="C88" s="63" t="s">
        <v>226</v>
      </c>
      <c r="D88" s="63" t="s">
        <v>390</v>
      </c>
      <c r="E88" s="95" t="str">
        <f t="shared" si="1"/>
        <v>01</v>
      </c>
    </row>
    <row r="89" spans="2:5" ht="13.5">
      <c r="B89" s="63" t="s">
        <v>391</v>
      </c>
      <c r="C89" s="63" t="s">
        <v>226</v>
      </c>
      <c r="D89" s="63" t="s">
        <v>392</v>
      </c>
      <c r="E89" s="95" t="str">
        <f t="shared" si="1"/>
        <v>01</v>
      </c>
    </row>
    <row r="90" spans="2:5" ht="13.5">
      <c r="B90" s="63" t="s">
        <v>393</v>
      </c>
      <c r="C90" s="63" t="s">
        <v>226</v>
      </c>
      <c r="D90" s="63" t="s">
        <v>394</v>
      </c>
      <c r="E90" s="95" t="str">
        <f t="shared" si="1"/>
        <v>01</v>
      </c>
    </row>
    <row r="91" spans="2:5" ht="13.5">
      <c r="B91" s="63" t="s">
        <v>395</v>
      </c>
      <c r="C91" s="63" t="s">
        <v>226</v>
      </c>
      <c r="D91" s="63" t="s">
        <v>396</v>
      </c>
      <c r="E91" s="95" t="str">
        <f t="shared" si="1"/>
        <v>01</v>
      </c>
    </row>
    <row r="92" spans="2:5" ht="13.5">
      <c r="B92" s="63" t="s">
        <v>397</v>
      </c>
      <c r="C92" s="63" t="s">
        <v>226</v>
      </c>
      <c r="D92" s="63" t="s">
        <v>398</v>
      </c>
      <c r="E92" s="95" t="str">
        <f t="shared" si="1"/>
        <v>01</v>
      </c>
    </row>
    <row r="93" spans="2:5" ht="13.5">
      <c r="B93" s="63" t="s">
        <v>399</v>
      </c>
      <c r="C93" s="63" t="s">
        <v>226</v>
      </c>
      <c r="D93" s="63" t="s">
        <v>400</v>
      </c>
      <c r="E93" s="95" t="str">
        <f t="shared" si="1"/>
        <v>01</v>
      </c>
    </row>
    <row r="94" spans="2:5" ht="13.5">
      <c r="B94" s="63" t="s">
        <v>401</v>
      </c>
      <c r="C94" s="63" t="s">
        <v>226</v>
      </c>
      <c r="D94" s="63" t="s">
        <v>402</v>
      </c>
      <c r="E94" s="95" t="str">
        <f t="shared" si="1"/>
        <v>01</v>
      </c>
    </row>
    <row r="95" spans="2:5" ht="13.5">
      <c r="B95" s="63" t="s">
        <v>403</v>
      </c>
      <c r="C95" s="63" t="s">
        <v>226</v>
      </c>
      <c r="D95" s="63" t="s">
        <v>404</v>
      </c>
      <c r="E95" s="95" t="str">
        <f t="shared" si="1"/>
        <v>01</v>
      </c>
    </row>
    <row r="96" spans="2:5" ht="13.5">
      <c r="B96" s="63" t="s">
        <v>405</v>
      </c>
      <c r="C96" s="63" t="s">
        <v>226</v>
      </c>
      <c r="D96" s="63" t="s">
        <v>406</v>
      </c>
      <c r="E96" s="95" t="str">
        <f t="shared" si="1"/>
        <v>01</v>
      </c>
    </row>
    <row r="97" spans="2:5" ht="13.5">
      <c r="B97" s="63" t="s">
        <v>407</v>
      </c>
      <c r="C97" s="63" t="s">
        <v>226</v>
      </c>
      <c r="D97" s="63" t="s">
        <v>408</v>
      </c>
      <c r="E97" s="95" t="str">
        <f t="shared" si="1"/>
        <v>01</v>
      </c>
    </row>
    <row r="98" spans="2:5" ht="13.5">
      <c r="B98" s="63" t="s">
        <v>409</v>
      </c>
      <c r="C98" s="63" t="s">
        <v>226</v>
      </c>
      <c r="D98" s="63" t="s">
        <v>410</v>
      </c>
      <c r="E98" s="95" t="str">
        <f t="shared" si="1"/>
        <v>01</v>
      </c>
    </row>
    <row r="99" spans="2:5" ht="13.5">
      <c r="B99" s="63" t="s">
        <v>411</v>
      </c>
      <c r="C99" s="63" t="s">
        <v>226</v>
      </c>
      <c r="D99" s="63" t="s">
        <v>412</v>
      </c>
      <c r="E99" s="95" t="str">
        <f t="shared" si="1"/>
        <v>01</v>
      </c>
    </row>
    <row r="100" spans="2:5" ht="13.5">
      <c r="B100" s="63" t="s">
        <v>413</v>
      </c>
      <c r="C100" s="63" t="s">
        <v>226</v>
      </c>
      <c r="D100" s="63" t="s">
        <v>414</v>
      </c>
      <c r="E100" s="95" t="str">
        <f t="shared" si="1"/>
        <v>01</v>
      </c>
    </row>
    <row r="101" spans="2:5" ht="13.5">
      <c r="B101" s="63" t="s">
        <v>415</v>
      </c>
      <c r="C101" s="63" t="s">
        <v>226</v>
      </c>
      <c r="D101" s="63" t="s">
        <v>416</v>
      </c>
      <c r="E101" s="95" t="str">
        <f t="shared" si="1"/>
        <v>01</v>
      </c>
    </row>
    <row r="102" spans="2:5" ht="13.5">
      <c r="B102" s="63" t="s">
        <v>417</v>
      </c>
      <c r="C102" s="63" t="s">
        <v>226</v>
      </c>
      <c r="D102" s="63" t="s">
        <v>418</v>
      </c>
      <c r="E102" s="95" t="str">
        <f t="shared" si="1"/>
        <v>01</v>
      </c>
    </row>
    <row r="103" spans="2:5" ht="13.5">
      <c r="B103" s="63" t="s">
        <v>419</v>
      </c>
      <c r="C103" s="63" t="s">
        <v>226</v>
      </c>
      <c r="D103" s="63" t="s">
        <v>420</v>
      </c>
      <c r="E103" s="95" t="str">
        <f t="shared" si="1"/>
        <v>01</v>
      </c>
    </row>
    <row r="104" spans="2:5" ht="13.5">
      <c r="B104" s="63" t="s">
        <v>421</v>
      </c>
      <c r="C104" s="63" t="s">
        <v>226</v>
      </c>
      <c r="D104" s="63" t="s">
        <v>422</v>
      </c>
      <c r="E104" s="95" t="str">
        <f t="shared" si="1"/>
        <v>01</v>
      </c>
    </row>
    <row r="105" spans="2:5" ht="13.5">
      <c r="B105" s="63" t="s">
        <v>423</v>
      </c>
      <c r="C105" s="63" t="s">
        <v>226</v>
      </c>
      <c r="D105" s="63" t="s">
        <v>424</v>
      </c>
      <c r="E105" s="95" t="str">
        <f t="shared" si="1"/>
        <v>01</v>
      </c>
    </row>
    <row r="106" spans="2:5" ht="13.5">
      <c r="B106" s="63" t="s">
        <v>425</v>
      </c>
      <c r="C106" s="63" t="s">
        <v>226</v>
      </c>
      <c r="D106" s="63" t="s">
        <v>426</v>
      </c>
      <c r="E106" s="95" t="str">
        <f t="shared" si="1"/>
        <v>01</v>
      </c>
    </row>
    <row r="107" spans="2:5" ht="13.5">
      <c r="B107" s="63" t="s">
        <v>427</v>
      </c>
      <c r="C107" s="63" t="s">
        <v>226</v>
      </c>
      <c r="D107" s="63" t="s">
        <v>428</v>
      </c>
      <c r="E107" s="95" t="str">
        <f t="shared" si="1"/>
        <v>01</v>
      </c>
    </row>
    <row r="108" spans="2:5" ht="13.5">
      <c r="B108" s="63" t="s">
        <v>429</v>
      </c>
      <c r="C108" s="63" t="s">
        <v>226</v>
      </c>
      <c r="D108" s="63" t="s">
        <v>430</v>
      </c>
      <c r="E108" s="95" t="str">
        <f t="shared" si="1"/>
        <v>01</v>
      </c>
    </row>
    <row r="109" spans="2:5" ht="13.5">
      <c r="B109" s="63" t="s">
        <v>431</v>
      </c>
      <c r="C109" s="63" t="s">
        <v>226</v>
      </c>
      <c r="D109" s="63" t="s">
        <v>432</v>
      </c>
      <c r="E109" s="95" t="str">
        <f t="shared" si="1"/>
        <v>01</v>
      </c>
    </row>
    <row r="110" spans="2:5" ht="13.5">
      <c r="B110" s="63" t="s">
        <v>433</v>
      </c>
      <c r="C110" s="63" t="s">
        <v>226</v>
      </c>
      <c r="D110" s="63" t="s">
        <v>434</v>
      </c>
      <c r="E110" s="95" t="str">
        <f t="shared" si="1"/>
        <v>01</v>
      </c>
    </row>
    <row r="111" spans="2:5" ht="13.5">
      <c r="B111" s="63" t="s">
        <v>435</v>
      </c>
      <c r="C111" s="63" t="s">
        <v>226</v>
      </c>
      <c r="D111" s="63" t="s">
        <v>436</v>
      </c>
      <c r="E111" s="95" t="str">
        <f t="shared" si="1"/>
        <v>01</v>
      </c>
    </row>
    <row r="112" spans="2:5" ht="13.5">
      <c r="B112" s="63" t="s">
        <v>437</v>
      </c>
      <c r="C112" s="63" t="s">
        <v>226</v>
      </c>
      <c r="D112" s="63" t="s">
        <v>438</v>
      </c>
      <c r="E112" s="95" t="str">
        <f t="shared" si="1"/>
        <v>01</v>
      </c>
    </row>
    <row r="113" spans="2:5" ht="13.5">
      <c r="B113" s="63" t="s">
        <v>439</v>
      </c>
      <c r="C113" s="63" t="s">
        <v>226</v>
      </c>
      <c r="D113" s="63" t="s">
        <v>440</v>
      </c>
      <c r="E113" s="95" t="str">
        <f t="shared" si="1"/>
        <v>01</v>
      </c>
    </row>
    <row r="114" spans="2:5" ht="13.5">
      <c r="B114" s="63" t="s">
        <v>441</v>
      </c>
      <c r="C114" s="63" t="s">
        <v>226</v>
      </c>
      <c r="D114" s="63" t="s">
        <v>442</v>
      </c>
      <c r="E114" s="95" t="str">
        <f t="shared" si="1"/>
        <v>01</v>
      </c>
    </row>
    <row r="115" spans="2:5" ht="13.5">
      <c r="B115" s="63" t="s">
        <v>443</v>
      </c>
      <c r="C115" s="63" t="s">
        <v>226</v>
      </c>
      <c r="D115" s="63" t="s">
        <v>444</v>
      </c>
      <c r="E115" s="95" t="str">
        <f t="shared" si="1"/>
        <v>01</v>
      </c>
    </row>
    <row r="116" spans="2:5" ht="13.5">
      <c r="B116" s="63" t="s">
        <v>445</v>
      </c>
      <c r="C116" s="63" t="s">
        <v>226</v>
      </c>
      <c r="D116" s="63" t="s">
        <v>446</v>
      </c>
      <c r="E116" s="95" t="str">
        <f t="shared" si="1"/>
        <v>01</v>
      </c>
    </row>
    <row r="117" spans="2:5" ht="13.5">
      <c r="B117" s="63" t="s">
        <v>447</v>
      </c>
      <c r="C117" s="63" t="s">
        <v>226</v>
      </c>
      <c r="D117" s="63" t="s">
        <v>448</v>
      </c>
      <c r="E117" s="95" t="str">
        <f t="shared" si="1"/>
        <v>01</v>
      </c>
    </row>
    <row r="118" spans="2:5" ht="13.5">
      <c r="B118" s="63" t="s">
        <v>449</v>
      </c>
      <c r="C118" s="63" t="s">
        <v>226</v>
      </c>
      <c r="D118" s="63" t="s">
        <v>450</v>
      </c>
      <c r="E118" s="95" t="str">
        <f t="shared" si="1"/>
        <v>01</v>
      </c>
    </row>
    <row r="119" spans="2:5" ht="13.5">
      <c r="B119" s="63" t="s">
        <v>451</v>
      </c>
      <c r="C119" s="63" t="s">
        <v>226</v>
      </c>
      <c r="D119" s="63" t="s">
        <v>452</v>
      </c>
      <c r="E119" s="95" t="str">
        <f t="shared" si="1"/>
        <v>01</v>
      </c>
    </row>
    <row r="120" spans="2:5" ht="13.5">
      <c r="B120" s="63" t="s">
        <v>453</v>
      </c>
      <c r="C120" s="63" t="s">
        <v>226</v>
      </c>
      <c r="D120" s="63" t="s">
        <v>454</v>
      </c>
      <c r="E120" s="95" t="str">
        <f t="shared" si="1"/>
        <v>01</v>
      </c>
    </row>
    <row r="121" spans="2:5" ht="13.5">
      <c r="B121" s="63" t="s">
        <v>455</v>
      </c>
      <c r="C121" s="63" t="s">
        <v>226</v>
      </c>
      <c r="D121" s="63" t="s">
        <v>456</v>
      </c>
      <c r="E121" s="95" t="str">
        <f t="shared" si="1"/>
        <v>01</v>
      </c>
    </row>
    <row r="122" spans="2:5" ht="13.5">
      <c r="B122" s="63" t="s">
        <v>457</v>
      </c>
      <c r="C122" s="63" t="s">
        <v>226</v>
      </c>
      <c r="D122" s="63" t="s">
        <v>458</v>
      </c>
      <c r="E122" s="95" t="str">
        <f t="shared" si="1"/>
        <v>01</v>
      </c>
    </row>
    <row r="123" spans="2:5" ht="13.5">
      <c r="B123" s="63" t="s">
        <v>459</v>
      </c>
      <c r="C123" s="63" t="s">
        <v>226</v>
      </c>
      <c r="D123" s="63" t="s">
        <v>460</v>
      </c>
      <c r="E123" s="95" t="str">
        <f t="shared" si="1"/>
        <v>01</v>
      </c>
    </row>
    <row r="124" spans="2:5" ht="13.5">
      <c r="B124" s="63" t="s">
        <v>461</v>
      </c>
      <c r="C124" s="63" t="s">
        <v>226</v>
      </c>
      <c r="D124" s="63" t="s">
        <v>462</v>
      </c>
      <c r="E124" s="95" t="str">
        <f t="shared" si="1"/>
        <v>01</v>
      </c>
    </row>
    <row r="125" spans="2:5" ht="13.5">
      <c r="B125" s="63" t="s">
        <v>463</v>
      </c>
      <c r="C125" s="63" t="s">
        <v>226</v>
      </c>
      <c r="D125" s="63" t="s">
        <v>464</v>
      </c>
      <c r="E125" s="95" t="str">
        <f t="shared" si="1"/>
        <v>01</v>
      </c>
    </row>
    <row r="126" spans="2:5" ht="13.5">
      <c r="B126" s="63" t="s">
        <v>465</v>
      </c>
      <c r="C126" s="63" t="s">
        <v>226</v>
      </c>
      <c r="D126" s="63" t="s">
        <v>466</v>
      </c>
      <c r="E126" s="95" t="str">
        <f t="shared" si="1"/>
        <v>01</v>
      </c>
    </row>
    <row r="127" spans="2:5" ht="13.5">
      <c r="B127" s="63" t="s">
        <v>467</v>
      </c>
      <c r="C127" s="63" t="s">
        <v>226</v>
      </c>
      <c r="D127" s="63" t="s">
        <v>468</v>
      </c>
      <c r="E127" s="95" t="str">
        <f t="shared" si="1"/>
        <v>01</v>
      </c>
    </row>
    <row r="128" spans="2:5" ht="13.5">
      <c r="B128" s="63" t="s">
        <v>469</v>
      </c>
      <c r="C128" s="63" t="s">
        <v>226</v>
      </c>
      <c r="D128" s="63" t="s">
        <v>470</v>
      </c>
      <c r="E128" s="95" t="str">
        <f t="shared" si="1"/>
        <v>01</v>
      </c>
    </row>
    <row r="129" spans="2:5" ht="13.5">
      <c r="B129" s="63" t="s">
        <v>471</v>
      </c>
      <c r="C129" s="63" t="s">
        <v>226</v>
      </c>
      <c r="D129" s="63" t="s">
        <v>472</v>
      </c>
      <c r="E129" s="95" t="str">
        <f t="shared" si="1"/>
        <v>01</v>
      </c>
    </row>
    <row r="130" spans="2:5" ht="13.5">
      <c r="B130" s="63" t="s">
        <v>473</v>
      </c>
      <c r="C130" s="63" t="s">
        <v>226</v>
      </c>
      <c r="D130" s="63" t="s">
        <v>474</v>
      </c>
      <c r="E130" s="95" t="str">
        <f t="shared" si="1"/>
        <v>01</v>
      </c>
    </row>
    <row r="131" spans="2:5" ht="13.5">
      <c r="B131" s="63" t="s">
        <v>475</v>
      </c>
      <c r="C131" s="63" t="s">
        <v>226</v>
      </c>
      <c r="D131" s="63" t="s">
        <v>476</v>
      </c>
      <c r="E131" s="95" t="str">
        <f t="shared" si="1"/>
        <v>01</v>
      </c>
    </row>
    <row r="132" spans="2:5" ht="13.5">
      <c r="B132" s="63" t="s">
        <v>477</v>
      </c>
      <c r="C132" s="63" t="s">
        <v>226</v>
      </c>
      <c r="D132" s="63" t="s">
        <v>478</v>
      </c>
      <c r="E132" s="95" t="str">
        <f t="shared" si="1"/>
        <v>01</v>
      </c>
    </row>
    <row r="133" spans="2:5" ht="13.5">
      <c r="B133" s="63" t="s">
        <v>479</v>
      </c>
      <c r="C133" s="63" t="s">
        <v>226</v>
      </c>
      <c r="D133" s="63" t="s">
        <v>480</v>
      </c>
      <c r="E133" s="95" t="str">
        <f t="shared" si="1"/>
        <v>01</v>
      </c>
    </row>
    <row r="134" spans="2:5" ht="13.5">
      <c r="B134" s="63" t="s">
        <v>481</v>
      </c>
      <c r="C134" s="63" t="s">
        <v>226</v>
      </c>
      <c r="D134" s="63" t="s">
        <v>482</v>
      </c>
      <c r="E134" s="95" t="str">
        <f t="shared" si="1"/>
        <v>01</v>
      </c>
    </row>
    <row r="135" spans="2:5" ht="13.5">
      <c r="B135" s="63" t="s">
        <v>483</v>
      </c>
      <c r="C135" s="63" t="s">
        <v>226</v>
      </c>
      <c r="D135" s="63" t="s">
        <v>484</v>
      </c>
      <c r="E135" s="95" t="str">
        <f t="shared" ref="E135:E198" si="2">LEFT(B135,2)</f>
        <v>01</v>
      </c>
    </row>
    <row r="136" spans="2:5" ht="13.5">
      <c r="B136" s="63" t="s">
        <v>485</v>
      </c>
      <c r="C136" s="63" t="s">
        <v>226</v>
      </c>
      <c r="D136" s="63" t="s">
        <v>486</v>
      </c>
      <c r="E136" s="95" t="str">
        <f t="shared" si="2"/>
        <v>01</v>
      </c>
    </row>
    <row r="137" spans="2:5" ht="13.5">
      <c r="B137" s="63" t="s">
        <v>487</v>
      </c>
      <c r="C137" s="63" t="s">
        <v>226</v>
      </c>
      <c r="D137" s="63" t="s">
        <v>488</v>
      </c>
      <c r="E137" s="95" t="str">
        <f t="shared" si="2"/>
        <v>01</v>
      </c>
    </row>
    <row r="138" spans="2:5" ht="13.5">
      <c r="B138" s="63" t="s">
        <v>489</v>
      </c>
      <c r="C138" s="63" t="s">
        <v>226</v>
      </c>
      <c r="D138" s="63" t="s">
        <v>490</v>
      </c>
      <c r="E138" s="95" t="str">
        <f t="shared" si="2"/>
        <v>01</v>
      </c>
    </row>
    <row r="139" spans="2:5" ht="13.5">
      <c r="B139" s="63" t="s">
        <v>491</v>
      </c>
      <c r="C139" s="63" t="s">
        <v>226</v>
      </c>
      <c r="D139" s="63" t="s">
        <v>492</v>
      </c>
      <c r="E139" s="95" t="str">
        <f t="shared" si="2"/>
        <v>01</v>
      </c>
    </row>
    <row r="140" spans="2:5" ht="13.5">
      <c r="B140" s="63" t="s">
        <v>493</v>
      </c>
      <c r="C140" s="63" t="s">
        <v>226</v>
      </c>
      <c r="D140" s="63" t="s">
        <v>494</v>
      </c>
      <c r="E140" s="95" t="str">
        <f t="shared" si="2"/>
        <v>01</v>
      </c>
    </row>
    <row r="141" spans="2:5" ht="13.5">
      <c r="B141" s="63" t="s">
        <v>495</v>
      </c>
      <c r="C141" s="63" t="s">
        <v>226</v>
      </c>
      <c r="D141" s="63" t="s">
        <v>496</v>
      </c>
      <c r="E141" s="95" t="str">
        <f t="shared" si="2"/>
        <v>01</v>
      </c>
    </row>
    <row r="142" spans="2:5" ht="13.5">
      <c r="B142" s="63" t="s">
        <v>497</v>
      </c>
      <c r="C142" s="63" t="s">
        <v>226</v>
      </c>
      <c r="D142" s="63" t="s">
        <v>498</v>
      </c>
      <c r="E142" s="95" t="str">
        <f t="shared" si="2"/>
        <v>01</v>
      </c>
    </row>
    <row r="143" spans="2:5" ht="13.5">
      <c r="B143" s="63" t="s">
        <v>499</v>
      </c>
      <c r="C143" s="63" t="s">
        <v>226</v>
      </c>
      <c r="D143" s="63" t="s">
        <v>500</v>
      </c>
      <c r="E143" s="95" t="str">
        <f t="shared" si="2"/>
        <v>01</v>
      </c>
    </row>
    <row r="144" spans="2:5" ht="13.5">
      <c r="B144" s="63" t="s">
        <v>501</v>
      </c>
      <c r="C144" s="63" t="s">
        <v>226</v>
      </c>
      <c r="D144" s="63" t="s">
        <v>502</v>
      </c>
      <c r="E144" s="95" t="str">
        <f t="shared" si="2"/>
        <v>01</v>
      </c>
    </row>
    <row r="145" spans="2:5" ht="13.5">
      <c r="B145" s="63" t="s">
        <v>503</v>
      </c>
      <c r="C145" s="63" t="s">
        <v>226</v>
      </c>
      <c r="D145" s="63" t="s">
        <v>504</v>
      </c>
      <c r="E145" s="95" t="str">
        <f t="shared" si="2"/>
        <v>01</v>
      </c>
    </row>
    <row r="146" spans="2:5" ht="13.5">
      <c r="B146" s="63" t="s">
        <v>505</v>
      </c>
      <c r="C146" s="63" t="s">
        <v>226</v>
      </c>
      <c r="D146" s="63" t="s">
        <v>506</v>
      </c>
      <c r="E146" s="95" t="str">
        <f t="shared" si="2"/>
        <v>01</v>
      </c>
    </row>
    <row r="147" spans="2:5" ht="13.5">
      <c r="B147" s="63" t="s">
        <v>507</v>
      </c>
      <c r="C147" s="63" t="s">
        <v>226</v>
      </c>
      <c r="D147" s="63" t="s">
        <v>508</v>
      </c>
      <c r="E147" s="95" t="str">
        <f t="shared" si="2"/>
        <v>01</v>
      </c>
    </row>
    <row r="148" spans="2:5" ht="13.5">
      <c r="B148" s="63" t="s">
        <v>509</v>
      </c>
      <c r="C148" s="63" t="s">
        <v>226</v>
      </c>
      <c r="D148" s="63" t="s">
        <v>510</v>
      </c>
      <c r="E148" s="95" t="str">
        <f t="shared" si="2"/>
        <v>01</v>
      </c>
    </row>
    <row r="149" spans="2:5" ht="13.5">
      <c r="B149" s="63" t="s">
        <v>511</v>
      </c>
      <c r="C149" s="63" t="s">
        <v>226</v>
      </c>
      <c r="D149" s="63" t="s">
        <v>512</v>
      </c>
      <c r="E149" s="95" t="str">
        <f t="shared" si="2"/>
        <v>01</v>
      </c>
    </row>
    <row r="150" spans="2:5" ht="13.5">
      <c r="B150" s="63" t="s">
        <v>513</v>
      </c>
      <c r="C150" s="63" t="s">
        <v>226</v>
      </c>
      <c r="D150" s="63" t="s">
        <v>514</v>
      </c>
      <c r="E150" s="95" t="str">
        <f t="shared" si="2"/>
        <v>01</v>
      </c>
    </row>
    <row r="151" spans="2:5" ht="13.5">
      <c r="B151" s="63" t="s">
        <v>515</v>
      </c>
      <c r="C151" s="63" t="s">
        <v>226</v>
      </c>
      <c r="D151" s="63" t="s">
        <v>516</v>
      </c>
      <c r="E151" s="95" t="str">
        <f t="shared" si="2"/>
        <v>01</v>
      </c>
    </row>
    <row r="152" spans="2:5" ht="13.5">
      <c r="B152" s="63" t="s">
        <v>517</v>
      </c>
      <c r="C152" s="63" t="s">
        <v>226</v>
      </c>
      <c r="D152" s="63" t="s">
        <v>518</v>
      </c>
      <c r="E152" s="95" t="str">
        <f t="shared" si="2"/>
        <v>01</v>
      </c>
    </row>
    <row r="153" spans="2:5" ht="13.5">
      <c r="B153" s="63" t="s">
        <v>519</v>
      </c>
      <c r="C153" s="63" t="s">
        <v>226</v>
      </c>
      <c r="D153" s="63" t="s">
        <v>520</v>
      </c>
      <c r="E153" s="95" t="str">
        <f t="shared" si="2"/>
        <v>01</v>
      </c>
    </row>
    <row r="154" spans="2:5" ht="13.5">
      <c r="B154" s="63" t="s">
        <v>521</v>
      </c>
      <c r="C154" s="63" t="s">
        <v>226</v>
      </c>
      <c r="D154" s="63" t="s">
        <v>522</v>
      </c>
      <c r="E154" s="95" t="str">
        <f t="shared" si="2"/>
        <v>01</v>
      </c>
    </row>
    <row r="155" spans="2:5" ht="13.5">
      <c r="B155" s="63" t="s">
        <v>523</v>
      </c>
      <c r="C155" s="63" t="s">
        <v>226</v>
      </c>
      <c r="D155" s="63" t="s">
        <v>524</v>
      </c>
      <c r="E155" s="95" t="str">
        <f t="shared" si="2"/>
        <v>01</v>
      </c>
    </row>
    <row r="156" spans="2:5" ht="13.5">
      <c r="B156" s="63" t="s">
        <v>525</v>
      </c>
      <c r="C156" s="63" t="s">
        <v>226</v>
      </c>
      <c r="D156" s="63" t="s">
        <v>526</v>
      </c>
      <c r="E156" s="95" t="str">
        <f t="shared" si="2"/>
        <v>01</v>
      </c>
    </row>
    <row r="157" spans="2:5" ht="13.5">
      <c r="B157" s="63" t="s">
        <v>527</v>
      </c>
      <c r="C157" s="63" t="s">
        <v>226</v>
      </c>
      <c r="D157" s="63" t="s">
        <v>528</v>
      </c>
      <c r="E157" s="95" t="str">
        <f t="shared" si="2"/>
        <v>01</v>
      </c>
    </row>
    <row r="158" spans="2:5" ht="13.5">
      <c r="B158" s="63" t="s">
        <v>529</v>
      </c>
      <c r="C158" s="63" t="s">
        <v>226</v>
      </c>
      <c r="D158" s="63" t="s">
        <v>530</v>
      </c>
      <c r="E158" s="95" t="str">
        <f t="shared" si="2"/>
        <v>01</v>
      </c>
    </row>
    <row r="159" spans="2:5" ht="13.5">
      <c r="B159" s="63" t="s">
        <v>531</v>
      </c>
      <c r="C159" s="63" t="s">
        <v>226</v>
      </c>
      <c r="D159" s="63" t="s">
        <v>532</v>
      </c>
      <c r="E159" s="95" t="str">
        <f t="shared" si="2"/>
        <v>01</v>
      </c>
    </row>
    <row r="160" spans="2:5" ht="13.5">
      <c r="B160" s="63" t="s">
        <v>533</v>
      </c>
      <c r="C160" s="63" t="s">
        <v>226</v>
      </c>
      <c r="D160" s="63" t="s">
        <v>534</v>
      </c>
      <c r="E160" s="95" t="str">
        <f t="shared" si="2"/>
        <v>01</v>
      </c>
    </row>
    <row r="161" spans="2:5" ht="13.5">
      <c r="B161" s="63" t="s">
        <v>535</v>
      </c>
      <c r="C161" s="63" t="s">
        <v>226</v>
      </c>
      <c r="D161" s="63" t="s">
        <v>536</v>
      </c>
      <c r="E161" s="95" t="str">
        <f t="shared" si="2"/>
        <v>01</v>
      </c>
    </row>
    <row r="162" spans="2:5" ht="13.5">
      <c r="B162" s="63" t="s">
        <v>537</v>
      </c>
      <c r="C162" s="63" t="s">
        <v>226</v>
      </c>
      <c r="D162" s="63" t="s">
        <v>538</v>
      </c>
      <c r="E162" s="95" t="str">
        <f t="shared" si="2"/>
        <v>01</v>
      </c>
    </row>
    <row r="163" spans="2:5" ht="13.5">
      <c r="B163" s="63" t="s">
        <v>539</v>
      </c>
      <c r="C163" s="63" t="s">
        <v>226</v>
      </c>
      <c r="D163" s="63" t="s">
        <v>540</v>
      </c>
      <c r="E163" s="95" t="str">
        <f t="shared" si="2"/>
        <v>01</v>
      </c>
    </row>
    <row r="164" spans="2:5" ht="13.5">
      <c r="B164" s="63" t="s">
        <v>541</v>
      </c>
      <c r="C164" s="63" t="s">
        <v>226</v>
      </c>
      <c r="D164" s="63" t="s">
        <v>542</v>
      </c>
      <c r="E164" s="95" t="str">
        <f t="shared" si="2"/>
        <v>01</v>
      </c>
    </row>
    <row r="165" spans="2:5" ht="13.5">
      <c r="B165" s="63" t="s">
        <v>543</v>
      </c>
      <c r="C165" s="63" t="s">
        <v>226</v>
      </c>
      <c r="D165" s="63" t="s">
        <v>544</v>
      </c>
      <c r="E165" s="95" t="str">
        <f t="shared" si="2"/>
        <v>01</v>
      </c>
    </row>
    <row r="166" spans="2:5" ht="13.5">
      <c r="B166" s="63" t="s">
        <v>545</v>
      </c>
      <c r="C166" s="63" t="s">
        <v>226</v>
      </c>
      <c r="D166" s="63" t="s">
        <v>546</v>
      </c>
      <c r="E166" s="95" t="str">
        <f t="shared" si="2"/>
        <v>01</v>
      </c>
    </row>
    <row r="167" spans="2:5" ht="13.5">
      <c r="B167" s="63" t="s">
        <v>547</v>
      </c>
      <c r="C167" s="63" t="s">
        <v>226</v>
      </c>
      <c r="D167" s="63" t="s">
        <v>548</v>
      </c>
      <c r="E167" s="95" t="str">
        <f t="shared" si="2"/>
        <v>01</v>
      </c>
    </row>
    <row r="168" spans="2:5" ht="13.5">
      <c r="B168" s="63" t="s">
        <v>549</v>
      </c>
      <c r="C168" s="63" t="s">
        <v>226</v>
      </c>
      <c r="D168" s="63" t="s">
        <v>550</v>
      </c>
      <c r="E168" s="95" t="str">
        <f t="shared" si="2"/>
        <v>01</v>
      </c>
    </row>
    <row r="169" spans="2:5" ht="13.5">
      <c r="B169" s="63" t="s">
        <v>551</v>
      </c>
      <c r="C169" s="63" t="s">
        <v>226</v>
      </c>
      <c r="D169" s="63" t="s">
        <v>552</v>
      </c>
      <c r="E169" s="95" t="str">
        <f t="shared" si="2"/>
        <v>01</v>
      </c>
    </row>
    <row r="170" spans="2:5" ht="13.5">
      <c r="B170" s="63" t="s">
        <v>553</v>
      </c>
      <c r="C170" s="63" t="s">
        <v>226</v>
      </c>
      <c r="D170" s="63" t="s">
        <v>554</v>
      </c>
      <c r="E170" s="95" t="str">
        <f t="shared" si="2"/>
        <v>01</v>
      </c>
    </row>
    <row r="171" spans="2:5" ht="13.5">
      <c r="B171" s="63" t="s">
        <v>555</v>
      </c>
      <c r="C171" s="63" t="s">
        <v>226</v>
      </c>
      <c r="D171" s="63" t="s">
        <v>556</v>
      </c>
      <c r="E171" s="95" t="str">
        <f t="shared" si="2"/>
        <v>01</v>
      </c>
    </row>
    <row r="172" spans="2:5" ht="13.5">
      <c r="B172" s="63" t="s">
        <v>557</v>
      </c>
      <c r="C172" s="63" t="s">
        <v>226</v>
      </c>
      <c r="D172" s="63" t="s">
        <v>558</v>
      </c>
      <c r="E172" s="95" t="str">
        <f t="shared" si="2"/>
        <v>01</v>
      </c>
    </row>
    <row r="173" spans="2:5" ht="13.5">
      <c r="B173" s="63" t="s">
        <v>559</v>
      </c>
      <c r="C173" s="63" t="s">
        <v>226</v>
      </c>
      <c r="D173" s="63" t="s">
        <v>560</v>
      </c>
      <c r="E173" s="95" t="str">
        <f t="shared" si="2"/>
        <v>01</v>
      </c>
    </row>
    <row r="174" spans="2:5" ht="13.5">
      <c r="B174" s="63" t="s">
        <v>561</v>
      </c>
      <c r="C174" s="63" t="s">
        <v>226</v>
      </c>
      <c r="D174" s="63" t="s">
        <v>562</v>
      </c>
      <c r="E174" s="95" t="str">
        <f t="shared" si="2"/>
        <v>01</v>
      </c>
    </row>
    <row r="175" spans="2:5" ht="13.5">
      <c r="B175" s="63" t="s">
        <v>563</v>
      </c>
      <c r="C175" s="63" t="s">
        <v>226</v>
      </c>
      <c r="D175" s="63" t="s">
        <v>564</v>
      </c>
      <c r="E175" s="95" t="str">
        <f t="shared" si="2"/>
        <v>01</v>
      </c>
    </row>
    <row r="176" spans="2:5" ht="13.5">
      <c r="B176" s="63" t="s">
        <v>565</v>
      </c>
      <c r="C176" s="63" t="s">
        <v>226</v>
      </c>
      <c r="D176" s="63" t="s">
        <v>566</v>
      </c>
      <c r="E176" s="95" t="str">
        <f t="shared" si="2"/>
        <v>01</v>
      </c>
    </row>
    <row r="177" spans="2:5" ht="13.5">
      <c r="B177" s="63" t="s">
        <v>567</v>
      </c>
      <c r="C177" s="63" t="s">
        <v>226</v>
      </c>
      <c r="D177" s="63" t="s">
        <v>568</v>
      </c>
      <c r="E177" s="95" t="str">
        <f t="shared" si="2"/>
        <v>01</v>
      </c>
    </row>
    <row r="178" spans="2:5" ht="13.5">
      <c r="B178" s="63" t="s">
        <v>569</v>
      </c>
      <c r="C178" s="63" t="s">
        <v>226</v>
      </c>
      <c r="D178" s="63" t="s">
        <v>570</v>
      </c>
      <c r="E178" s="95" t="str">
        <f t="shared" si="2"/>
        <v>01</v>
      </c>
    </row>
    <row r="179" spans="2:5" ht="13.5">
      <c r="B179" s="63" t="s">
        <v>571</v>
      </c>
      <c r="C179" s="63" t="s">
        <v>226</v>
      </c>
      <c r="D179" s="63" t="s">
        <v>572</v>
      </c>
      <c r="E179" s="95" t="str">
        <f t="shared" si="2"/>
        <v>01</v>
      </c>
    </row>
    <row r="180" spans="2:5" ht="13.5">
      <c r="B180" s="63" t="s">
        <v>573</v>
      </c>
      <c r="C180" s="63" t="s">
        <v>226</v>
      </c>
      <c r="D180" s="63" t="s">
        <v>574</v>
      </c>
      <c r="E180" s="95" t="str">
        <f t="shared" si="2"/>
        <v>01</v>
      </c>
    </row>
    <row r="181" spans="2:5" ht="13.5">
      <c r="B181" s="63" t="s">
        <v>575</v>
      </c>
      <c r="C181" s="63" t="s">
        <v>226</v>
      </c>
      <c r="D181" s="63" t="s">
        <v>576</v>
      </c>
      <c r="E181" s="95" t="str">
        <f t="shared" si="2"/>
        <v>01</v>
      </c>
    </row>
    <row r="182" spans="2:5" ht="13.5">
      <c r="B182" s="63" t="s">
        <v>577</v>
      </c>
      <c r="C182" s="63" t="s">
        <v>226</v>
      </c>
      <c r="D182" s="63" t="s">
        <v>6614</v>
      </c>
      <c r="E182" s="95" t="str">
        <f t="shared" si="2"/>
        <v>01</v>
      </c>
    </row>
    <row r="183" spans="2:5" ht="13.5">
      <c r="B183" s="63" t="s">
        <v>578</v>
      </c>
      <c r="C183" s="63" t="s">
        <v>226</v>
      </c>
      <c r="D183" s="63" t="s">
        <v>579</v>
      </c>
      <c r="E183" s="95" t="str">
        <f t="shared" si="2"/>
        <v>01</v>
      </c>
    </row>
    <row r="184" spans="2:5" ht="13.5">
      <c r="B184" s="63" t="s">
        <v>580</v>
      </c>
      <c r="C184" s="63" t="s">
        <v>226</v>
      </c>
      <c r="D184" s="63" t="s">
        <v>581</v>
      </c>
      <c r="E184" s="95" t="str">
        <f t="shared" si="2"/>
        <v>01</v>
      </c>
    </row>
    <row r="185" spans="2:5" ht="13.5">
      <c r="B185" s="63" t="s">
        <v>582</v>
      </c>
      <c r="C185" s="63" t="s">
        <v>226</v>
      </c>
      <c r="D185" s="63" t="s">
        <v>583</v>
      </c>
      <c r="E185" s="95" t="str">
        <f t="shared" si="2"/>
        <v>01</v>
      </c>
    </row>
    <row r="186" spans="2:5" ht="13.5">
      <c r="B186" s="63" t="s">
        <v>6545</v>
      </c>
      <c r="C186" s="63" t="s">
        <v>226</v>
      </c>
      <c r="D186" s="63" t="s">
        <v>6615</v>
      </c>
      <c r="E186" s="95" t="str">
        <f t="shared" si="2"/>
        <v>01</v>
      </c>
    </row>
    <row r="187" spans="2:5" ht="13.5">
      <c r="B187" s="63" t="s">
        <v>6546</v>
      </c>
      <c r="C187" s="63" t="s">
        <v>226</v>
      </c>
      <c r="D187" s="63" t="s">
        <v>6616</v>
      </c>
      <c r="E187" s="95" t="str">
        <f t="shared" si="2"/>
        <v>01</v>
      </c>
    </row>
    <row r="188" spans="2:5" ht="13.5">
      <c r="B188" s="63" t="s">
        <v>6547</v>
      </c>
      <c r="C188" s="63" t="s">
        <v>226</v>
      </c>
      <c r="D188" s="63" t="s">
        <v>6617</v>
      </c>
      <c r="E188" s="95" t="str">
        <f t="shared" si="2"/>
        <v>01</v>
      </c>
    </row>
    <row r="189" spans="2:5" ht="13.5">
      <c r="B189" s="63" t="s">
        <v>6548</v>
      </c>
      <c r="C189" s="63" t="s">
        <v>226</v>
      </c>
      <c r="D189" s="63" t="s">
        <v>6618</v>
      </c>
      <c r="E189" s="95" t="str">
        <f t="shared" si="2"/>
        <v>01</v>
      </c>
    </row>
    <row r="190" spans="2:5" ht="13.5">
      <c r="B190" s="63" t="s">
        <v>6549</v>
      </c>
      <c r="C190" s="63" t="s">
        <v>226</v>
      </c>
      <c r="D190" s="63" t="s">
        <v>6619</v>
      </c>
      <c r="E190" s="95" t="str">
        <f t="shared" si="2"/>
        <v>01</v>
      </c>
    </row>
    <row r="191" spans="2:5" ht="13.5">
      <c r="B191" s="63" t="s">
        <v>6550</v>
      </c>
      <c r="C191" s="63" t="s">
        <v>226</v>
      </c>
      <c r="D191" s="63" t="s">
        <v>6620</v>
      </c>
      <c r="E191" s="95" t="str">
        <f t="shared" si="2"/>
        <v>01</v>
      </c>
    </row>
    <row r="192" spans="2:5" ht="13.5">
      <c r="B192" s="62" t="s">
        <v>6551</v>
      </c>
      <c r="C192" s="62" t="s">
        <v>6621</v>
      </c>
      <c r="D192" s="94" t="s">
        <v>6858</v>
      </c>
      <c r="E192" s="95" t="str">
        <f t="shared" si="2"/>
        <v>02</v>
      </c>
    </row>
    <row r="193" spans="2:5" ht="13.5">
      <c r="B193" s="63" t="s">
        <v>811</v>
      </c>
      <c r="C193" s="63" t="s">
        <v>810</v>
      </c>
      <c r="D193" s="63" t="s">
        <v>812</v>
      </c>
      <c r="E193" s="95" t="str">
        <f t="shared" si="2"/>
        <v>02</v>
      </c>
    </row>
    <row r="194" spans="2:5" ht="13.5">
      <c r="B194" s="63" t="s">
        <v>813</v>
      </c>
      <c r="C194" s="63" t="s">
        <v>810</v>
      </c>
      <c r="D194" s="63" t="s">
        <v>814</v>
      </c>
      <c r="E194" s="95" t="str">
        <f t="shared" si="2"/>
        <v>02</v>
      </c>
    </row>
    <row r="195" spans="2:5" ht="13.5">
      <c r="B195" s="63" t="s">
        <v>815</v>
      </c>
      <c r="C195" s="63" t="s">
        <v>810</v>
      </c>
      <c r="D195" s="63" t="s">
        <v>816</v>
      </c>
      <c r="E195" s="95" t="str">
        <f t="shared" si="2"/>
        <v>02</v>
      </c>
    </row>
    <row r="196" spans="2:5" ht="13.5">
      <c r="B196" s="63" t="s">
        <v>817</v>
      </c>
      <c r="C196" s="63" t="s">
        <v>810</v>
      </c>
      <c r="D196" s="63" t="s">
        <v>818</v>
      </c>
      <c r="E196" s="95" t="str">
        <f t="shared" si="2"/>
        <v>02</v>
      </c>
    </row>
    <row r="197" spans="2:5" ht="13.5">
      <c r="B197" s="63" t="s">
        <v>819</v>
      </c>
      <c r="C197" s="63" t="s">
        <v>810</v>
      </c>
      <c r="D197" s="63" t="s">
        <v>820</v>
      </c>
      <c r="E197" s="95" t="str">
        <f t="shared" si="2"/>
        <v>02</v>
      </c>
    </row>
    <row r="198" spans="2:5" ht="13.5">
      <c r="B198" s="63" t="s">
        <v>821</v>
      </c>
      <c r="C198" s="63" t="s">
        <v>810</v>
      </c>
      <c r="D198" s="63" t="s">
        <v>822</v>
      </c>
      <c r="E198" s="95" t="str">
        <f t="shared" si="2"/>
        <v>02</v>
      </c>
    </row>
    <row r="199" spans="2:5" ht="13.5">
      <c r="B199" s="63" t="s">
        <v>823</v>
      </c>
      <c r="C199" s="63" t="s">
        <v>810</v>
      </c>
      <c r="D199" s="63" t="s">
        <v>824</v>
      </c>
      <c r="E199" s="95" t="str">
        <f t="shared" ref="E199:E262" si="3">LEFT(B199,2)</f>
        <v>02</v>
      </c>
    </row>
    <row r="200" spans="2:5" ht="13.5">
      <c r="B200" s="63" t="s">
        <v>825</v>
      </c>
      <c r="C200" s="63" t="s">
        <v>810</v>
      </c>
      <c r="D200" s="63" t="s">
        <v>826</v>
      </c>
      <c r="E200" s="95" t="str">
        <f t="shared" si="3"/>
        <v>02</v>
      </c>
    </row>
    <row r="201" spans="2:5" ht="13.5">
      <c r="B201" s="63" t="s">
        <v>827</v>
      </c>
      <c r="C201" s="63" t="s">
        <v>810</v>
      </c>
      <c r="D201" s="63" t="s">
        <v>828</v>
      </c>
      <c r="E201" s="95" t="str">
        <f t="shared" si="3"/>
        <v>02</v>
      </c>
    </row>
    <row r="202" spans="2:5" ht="13.5">
      <c r="B202" s="63" t="s">
        <v>829</v>
      </c>
      <c r="C202" s="63" t="s">
        <v>810</v>
      </c>
      <c r="D202" s="63" t="s">
        <v>830</v>
      </c>
      <c r="E202" s="95" t="str">
        <f t="shared" si="3"/>
        <v>02</v>
      </c>
    </row>
    <row r="203" spans="2:5" ht="13.5">
      <c r="B203" s="63" t="s">
        <v>831</v>
      </c>
      <c r="C203" s="63" t="s">
        <v>810</v>
      </c>
      <c r="D203" s="63" t="s">
        <v>832</v>
      </c>
      <c r="E203" s="95" t="str">
        <f t="shared" si="3"/>
        <v>02</v>
      </c>
    </row>
    <row r="204" spans="2:5" ht="13.5">
      <c r="B204" s="63" t="s">
        <v>833</v>
      </c>
      <c r="C204" s="63" t="s">
        <v>810</v>
      </c>
      <c r="D204" s="63" t="s">
        <v>834</v>
      </c>
      <c r="E204" s="95" t="str">
        <f t="shared" si="3"/>
        <v>02</v>
      </c>
    </row>
    <row r="205" spans="2:5" ht="13.5">
      <c r="B205" s="63" t="s">
        <v>835</v>
      </c>
      <c r="C205" s="63" t="s">
        <v>810</v>
      </c>
      <c r="D205" s="63" t="s">
        <v>836</v>
      </c>
      <c r="E205" s="95" t="str">
        <f t="shared" si="3"/>
        <v>02</v>
      </c>
    </row>
    <row r="206" spans="2:5" ht="13.5">
      <c r="B206" s="63" t="s">
        <v>837</v>
      </c>
      <c r="C206" s="63" t="s">
        <v>810</v>
      </c>
      <c r="D206" s="63" t="s">
        <v>838</v>
      </c>
      <c r="E206" s="95" t="str">
        <f t="shared" si="3"/>
        <v>02</v>
      </c>
    </row>
    <row r="207" spans="2:5" ht="13.5">
      <c r="B207" s="63" t="s">
        <v>839</v>
      </c>
      <c r="C207" s="63" t="s">
        <v>810</v>
      </c>
      <c r="D207" s="63" t="s">
        <v>840</v>
      </c>
      <c r="E207" s="95" t="str">
        <f t="shared" si="3"/>
        <v>02</v>
      </c>
    </row>
    <row r="208" spans="2:5" ht="13.5">
      <c r="B208" s="63" t="s">
        <v>841</v>
      </c>
      <c r="C208" s="63" t="s">
        <v>810</v>
      </c>
      <c r="D208" s="63" t="s">
        <v>842</v>
      </c>
      <c r="E208" s="95" t="str">
        <f t="shared" si="3"/>
        <v>02</v>
      </c>
    </row>
    <row r="209" spans="2:5" ht="13.5">
      <c r="B209" s="63" t="s">
        <v>843</v>
      </c>
      <c r="C209" s="63" t="s">
        <v>810</v>
      </c>
      <c r="D209" s="63" t="s">
        <v>844</v>
      </c>
      <c r="E209" s="95" t="str">
        <f t="shared" si="3"/>
        <v>02</v>
      </c>
    </row>
    <row r="210" spans="2:5" ht="13.5">
      <c r="B210" s="63" t="s">
        <v>845</v>
      </c>
      <c r="C210" s="63" t="s">
        <v>810</v>
      </c>
      <c r="D210" s="63" t="s">
        <v>846</v>
      </c>
      <c r="E210" s="95" t="str">
        <f t="shared" si="3"/>
        <v>02</v>
      </c>
    </row>
    <row r="211" spans="2:5" ht="13.5">
      <c r="B211" s="63" t="s">
        <v>847</v>
      </c>
      <c r="C211" s="63" t="s">
        <v>810</v>
      </c>
      <c r="D211" s="63" t="s">
        <v>848</v>
      </c>
      <c r="E211" s="95" t="str">
        <f t="shared" si="3"/>
        <v>02</v>
      </c>
    </row>
    <row r="212" spans="2:5" ht="13.5">
      <c r="B212" s="63" t="s">
        <v>849</v>
      </c>
      <c r="C212" s="63" t="s">
        <v>810</v>
      </c>
      <c r="D212" s="63" t="s">
        <v>850</v>
      </c>
      <c r="E212" s="95" t="str">
        <f t="shared" si="3"/>
        <v>02</v>
      </c>
    </row>
    <row r="213" spans="2:5" ht="13.5">
      <c r="B213" s="63" t="s">
        <v>851</v>
      </c>
      <c r="C213" s="63" t="s">
        <v>810</v>
      </c>
      <c r="D213" s="63" t="s">
        <v>852</v>
      </c>
      <c r="E213" s="95" t="str">
        <f t="shared" si="3"/>
        <v>02</v>
      </c>
    </row>
    <row r="214" spans="2:5" ht="13.5">
      <c r="B214" s="63" t="s">
        <v>853</v>
      </c>
      <c r="C214" s="63" t="s">
        <v>810</v>
      </c>
      <c r="D214" s="63" t="s">
        <v>854</v>
      </c>
      <c r="E214" s="95" t="str">
        <f t="shared" si="3"/>
        <v>02</v>
      </c>
    </row>
    <row r="215" spans="2:5" ht="13.5">
      <c r="B215" s="63" t="s">
        <v>855</v>
      </c>
      <c r="C215" s="63" t="s">
        <v>810</v>
      </c>
      <c r="D215" s="63" t="s">
        <v>856</v>
      </c>
      <c r="E215" s="95" t="str">
        <f t="shared" si="3"/>
        <v>02</v>
      </c>
    </row>
    <row r="216" spans="2:5" ht="13.5">
      <c r="B216" s="63" t="s">
        <v>857</v>
      </c>
      <c r="C216" s="63" t="s">
        <v>810</v>
      </c>
      <c r="D216" s="63" t="s">
        <v>858</v>
      </c>
      <c r="E216" s="95" t="str">
        <f t="shared" si="3"/>
        <v>02</v>
      </c>
    </row>
    <row r="217" spans="2:5" ht="13.5">
      <c r="B217" s="63" t="s">
        <v>859</v>
      </c>
      <c r="C217" s="63" t="s">
        <v>810</v>
      </c>
      <c r="D217" s="63" t="s">
        <v>860</v>
      </c>
      <c r="E217" s="95" t="str">
        <f t="shared" si="3"/>
        <v>02</v>
      </c>
    </row>
    <row r="218" spans="2:5" ht="13.5">
      <c r="B218" s="63" t="s">
        <v>861</v>
      </c>
      <c r="C218" s="63" t="s">
        <v>810</v>
      </c>
      <c r="D218" s="63" t="s">
        <v>862</v>
      </c>
      <c r="E218" s="95" t="str">
        <f t="shared" si="3"/>
        <v>02</v>
      </c>
    </row>
    <row r="219" spans="2:5" ht="13.5">
      <c r="B219" s="63" t="s">
        <v>863</v>
      </c>
      <c r="C219" s="63" t="s">
        <v>810</v>
      </c>
      <c r="D219" s="63" t="s">
        <v>864</v>
      </c>
      <c r="E219" s="95" t="str">
        <f t="shared" si="3"/>
        <v>02</v>
      </c>
    </row>
    <row r="220" spans="2:5" ht="13.5">
      <c r="B220" s="63" t="s">
        <v>865</v>
      </c>
      <c r="C220" s="63" t="s">
        <v>810</v>
      </c>
      <c r="D220" s="63" t="s">
        <v>866</v>
      </c>
      <c r="E220" s="95" t="str">
        <f t="shared" si="3"/>
        <v>02</v>
      </c>
    </row>
    <row r="221" spans="2:5" ht="13.5">
      <c r="B221" s="63" t="s">
        <v>867</v>
      </c>
      <c r="C221" s="63" t="s">
        <v>810</v>
      </c>
      <c r="D221" s="63" t="s">
        <v>868</v>
      </c>
      <c r="E221" s="95" t="str">
        <f t="shared" si="3"/>
        <v>02</v>
      </c>
    </row>
    <row r="222" spans="2:5" ht="13.5">
      <c r="B222" s="63" t="s">
        <v>869</v>
      </c>
      <c r="C222" s="63" t="s">
        <v>810</v>
      </c>
      <c r="D222" s="63" t="s">
        <v>870</v>
      </c>
      <c r="E222" s="95" t="str">
        <f t="shared" si="3"/>
        <v>02</v>
      </c>
    </row>
    <row r="223" spans="2:5" ht="13.5">
      <c r="B223" s="63" t="s">
        <v>871</v>
      </c>
      <c r="C223" s="63" t="s">
        <v>810</v>
      </c>
      <c r="D223" s="63" t="s">
        <v>872</v>
      </c>
      <c r="E223" s="95" t="str">
        <f t="shared" si="3"/>
        <v>02</v>
      </c>
    </row>
    <row r="224" spans="2:5" ht="13.5">
      <c r="B224" s="63" t="s">
        <v>873</v>
      </c>
      <c r="C224" s="63" t="s">
        <v>810</v>
      </c>
      <c r="D224" s="63" t="s">
        <v>874</v>
      </c>
      <c r="E224" s="95" t="str">
        <f t="shared" si="3"/>
        <v>02</v>
      </c>
    </row>
    <row r="225" spans="2:5" ht="13.5">
      <c r="B225" s="63" t="s">
        <v>875</v>
      </c>
      <c r="C225" s="63" t="s">
        <v>810</v>
      </c>
      <c r="D225" s="63" t="s">
        <v>876</v>
      </c>
      <c r="E225" s="95" t="str">
        <f t="shared" si="3"/>
        <v>02</v>
      </c>
    </row>
    <row r="226" spans="2:5" ht="13.5">
      <c r="B226" s="63" t="s">
        <v>877</v>
      </c>
      <c r="C226" s="63" t="s">
        <v>810</v>
      </c>
      <c r="D226" s="63" t="s">
        <v>878</v>
      </c>
      <c r="E226" s="95" t="str">
        <f t="shared" si="3"/>
        <v>02</v>
      </c>
    </row>
    <row r="227" spans="2:5" ht="13.5">
      <c r="B227" s="63" t="s">
        <v>879</v>
      </c>
      <c r="C227" s="63" t="s">
        <v>810</v>
      </c>
      <c r="D227" s="63" t="s">
        <v>880</v>
      </c>
      <c r="E227" s="95" t="str">
        <f t="shared" si="3"/>
        <v>02</v>
      </c>
    </row>
    <row r="228" spans="2:5" ht="13.5">
      <c r="B228" s="63" t="s">
        <v>881</v>
      </c>
      <c r="C228" s="63" t="s">
        <v>810</v>
      </c>
      <c r="D228" s="63" t="s">
        <v>882</v>
      </c>
      <c r="E228" s="95" t="str">
        <f t="shared" si="3"/>
        <v>02</v>
      </c>
    </row>
    <row r="229" spans="2:5" ht="13.5">
      <c r="B229" s="63" t="s">
        <v>883</v>
      </c>
      <c r="C229" s="63" t="s">
        <v>810</v>
      </c>
      <c r="D229" s="63" t="s">
        <v>884</v>
      </c>
      <c r="E229" s="95" t="str">
        <f t="shared" si="3"/>
        <v>02</v>
      </c>
    </row>
    <row r="230" spans="2:5" ht="13.5">
      <c r="B230" s="63" t="s">
        <v>885</v>
      </c>
      <c r="C230" s="63" t="s">
        <v>810</v>
      </c>
      <c r="D230" s="63" t="s">
        <v>886</v>
      </c>
      <c r="E230" s="95" t="str">
        <f t="shared" si="3"/>
        <v>02</v>
      </c>
    </row>
    <row r="231" spans="2:5" ht="13.5">
      <c r="B231" s="63" t="s">
        <v>887</v>
      </c>
      <c r="C231" s="63" t="s">
        <v>810</v>
      </c>
      <c r="D231" s="63" t="s">
        <v>888</v>
      </c>
      <c r="E231" s="95" t="str">
        <f t="shared" si="3"/>
        <v>02</v>
      </c>
    </row>
    <row r="232" spans="2:5" ht="13.5">
      <c r="B232" s="63" t="s">
        <v>889</v>
      </c>
      <c r="C232" s="63" t="s">
        <v>810</v>
      </c>
      <c r="D232" s="63" t="s">
        <v>890</v>
      </c>
      <c r="E232" s="95" t="str">
        <f t="shared" si="3"/>
        <v>02</v>
      </c>
    </row>
    <row r="233" spans="2:5" ht="13.5">
      <c r="B233" s="62" t="s">
        <v>6552</v>
      </c>
      <c r="C233" s="62" t="s">
        <v>6622</v>
      </c>
      <c r="D233" s="94" t="s">
        <v>6859</v>
      </c>
      <c r="E233" s="95" t="str">
        <f t="shared" si="3"/>
        <v>03</v>
      </c>
    </row>
    <row r="234" spans="2:5" ht="13.5">
      <c r="B234" s="63" t="s">
        <v>946</v>
      </c>
      <c r="C234" s="63" t="s">
        <v>945</v>
      </c>
      <c r="D234" s="63" t="s">
        <v>947</v>
      </c>
      <c r="E234" s="95" t="str">
        <f t="shared" si="3"/>
        <v>03</v>
      </c>
    </row>
    <row r="235" spans="2:5" ht="13.5">
      <c r="B235" s="63" t="s">
        <v>948</v>
      </c>
      <c r="C235" s="63" t="s">
        <v>945</v>
      </c>
      <c r="D235" s="63" t="s">
        <v>949</v>
      </c>
      <c r="E235" s="95" t="str">
        <f t="shared" si="3"/>
        <v>03</v>
      </c>
    </row>
    <row r="236" spans="2:5" ht="13.5">
      <c r="B236" s="63" t="s">
        <v>950</v>
      </c>
      <c r="C236" s="63" t="s">
        <v>945</v>
      </c>
      <c r="D236" s="63" t="s">
        <v>951</v>
      </c>
      <c r="E236" s="95" t="str">
        <f t="shared" si="3"/>
        <v>03</v>
      </c>
    </row>
    <row r="237" spans="2:5" ht="13.5">
      <c r="B237" s="63" t="s">
        <v>952</v>
      </c>
      <c r="C237" s="63" t="s">
        <v>945</v>
      </c>
      <c r="D237" s="63" t="s">
        <v>953</v>
      </c>
      <c r="E237" s="95" t="str">
        <f t="shared" si="3"/>
        <v>03</v>
      </c>
    </row>
    <row r="238" spans="2:5" ht="13.5">
      <c r="B238" s="63" t="s">
        <v>954</v>
      </c>
      <c r="C238" s="63" t="s">
        <v>945</v>
      </c>
      <c r="D238" s="63" t="s">
        <v>955</v>
      </c>
      <c r="E238" s="95" t="str">
        <f t="shared" si="3"/>
        <v>03</v>
      </c>
    </row>
    <row r="239" spans="2:5" ht="13.5">
      <c r="B239" s="63" t="s">
        <v>956</v>
      </c>
      <c r="C239" s="63" t="s">
        <v>945</v>
      </c>
      <c r="D239" s="63" t="s">
        <v>957</v>
      </c>
      <c r="E239" s="95" t="str">
        <f t="shared" si="3"/>
        <v>03</v>
      </c>
    </row>
    <row r="240" spans="2:5" ht="13.5">
      <c r="B240" s="63" t="s">
        <v>958</v>
      </c>
      <c r="C240" s="63" t="s">
        <v>945</v>
      </c>
      <c r="D240" s="63" t="s">
        <v>959</v>
      </c>
      <c r="E240" s="95" t="str">
        <f t="shared" si="3"/>
        <v>03</v>
      </c>
    </row>
    <row r="241" spans="2:5" ht="13.5">
      <c r="B241" s="63" t="s">
        <v>960</v>
      </c>
      <c r="C241" s="63" t="s">
        <v>945</v>
      </c>
      <c r="D241" s="63" t="s">
        <v>961</v>
      </c>
      <c r="E241" s="95" t="str">
        <f t="shared" si="3"/>
        <v>03</v>
      </c>
    </row>
    <row r="242" spans="2:5" ht="13.5">
      <c r="B242" s="63" t="s">
        <v>962</v>
      </c>
      <c r="C242" s="63" t="s">
        <v>945</v>
      </c>
      <c r="D242" s="63" t="s">
        <v>963</v>
      </c>
      <c r="E242" s="95" t="str">
        <f t="shared" si="3"/>
        <v>03</v>
      </c>
    </row>
    <row r="243" spans="2:5" ht="13.5">
      <c r="B243" s="63" t="s">
        <v>964</v>
      </c>
      <c r="C243" s="63" t="s">
        <v>945</v>
      </c>
      <c r="D243" s="63" t="s">
        <v>965</v>
      </c>
      <c r="E243" s="95" t="str">
        <f t="shared" si="3"/>
        <v>03</v>
      </c>
    </row>
    <row r="244" spans="2:5" ht="13.5">
      <c r="B244" s="63" t="s">
        <v>966</v>
      </c>
      <c r="C244" s="63" t="s">
        <v>945</v>
      </c>
      <c r="D244" s="63" t="s">
        <v>967</v>
      </c>
      <c r="E244" s="95" t="str">
        <f t="shared" si="3"/>
        <v>03</v>
      </c>
    </row>
    <row r="245" spans="2:5" ht="13.5">
      <c r="B245" s="63" t="s">
        <v>968</v>
      </c>
      <c r="C245" s="63" t="s">
        <v>945</v>
      </c>
      <c r="D245" s="63" t="s">
        <v>969</v>
      </c>
      <c r="E245" s="95" t="str">
        <f t="shared" si="3"/>
        <v>03</v>
      </c>
    </row>
    <row r="246" spans="2:5" ht="13.5">
      <c r="B246" s="63" t="s">
        <v>970</v>
      </c>
      <c r="C246" s="63" t="s">
        <v>945</v>
      </c>
      <c r="D246" s="63" t="s">
        <v>971</v>
      </c>
      <c r="E246" s="95" t="str">
        <f t="shared" si="3"/>
        <v>03</v>
      </c>
    </row>
    <row r="247" spans="2:5" ht="13.5">
      <c r="B247" s="63" t="s">
        <v>6553</v>
      </c>
      <c r="C247" s="63" t="s">
        <v>945</v>
      </c>
      <c r="D247" s="63" t="s">
        <v>6350</v>
      </c>
      <c r="E247" s="95" t="str">
        <f t="shared" si="3"/>
        <v>03</v>
      </c>
    </row>
    <row r="248" spans="2:5" ht="13.5">
      <c r="B248" s="63" t="s">
        <v>972</v>
      </c>
      <c r="C248" s="63" t="s">
        <v>945</v>
      </c>
      <c r="D248" s="63" t="s">
        <v>973</v>
      </c>
      <c r="E248" s="95" t="str">
        <f t="shared" si="3"/>
        <v>03</v>
      </c>
    </row>
    <row r="249" spans="2:5" ht="13.5">
      <c r="B249" s="63" t="s">
        <v>974</v>
      </c>
      <c r="C249" s="63" t="s">
        <v>945</v>
      </c>
      <c r="D249" s="63" t="s">
        <v>975</v>
      </c>
      <c r="E249" s="95" t="str">
        <f t="shared" si="3"/>
        <v>03</v>
      </c>
    </row>
    <row r="250" spans="2:5" ht="13.5">
      <c r="B250" s="63" t="s">
        <v>976</v>
      </c>
      <c r="C250" s="63" t="s">
        <v>945</v>
      </c>
      <c r="D250" s="63" t="s">
        <v>977</v>
      </c>
      <c r="E250" s="95" t="str">
        <f t="shared" si="3"/>
        <v>03</v>
      </c>
    </row>
    <row r="251" spans="2:5" ht="13.5">
      <c r="B251" s="63" t="s">
        <v>978</v>
      </c>
      <c r="C251" s="63" t="s">
        <v>945</v>
      </c>
      <c r="D251" s="63" t="s">
        <v>979</v>
      </c>
      <c r="E251" s="95" t="str">
        <f t="shared" si="3"/>
        <v>03</v>
      </c>
    </row>
    <row r="252" spans="2:5" ht="13.5">
      <c r="B252" s="63" t="s">
        <v>980</v>
      </c>
      <c r="C252" s="63" t="s">
        <v>945</v>
      </c>
      <c r="D252" s="63" t="s">
        <v>981</v>
      </c>
      <c r="E252" s="95" t="str">
        <f t="shared" si="3"/>
        <v>03</v>
      </c>
    </row>
    <row r="253" spans="2:5" ht="13.5">
      <c r="B253" s="63" t="s">
        <v>982</v>
      </c>
      <c r="C253" s="63" t="s">
        <v>945</v>
      </c>
      <c r="D253" s="63" t="s">
        <v>983</v>
      </c>
      <c r="E253" s="95" t="str">
        <f t="shared" si="3"/>
        <v>03</v>
      </c>
    </row>
    <row r="254" spans="2:5" ht="13.5">
      <c r="B254" s="63" t="s">
        <v>984</v>
      </c>
      <c r="C254" s="63" t="s">
        <v>945</v>
      </c>
      <c r="D254" s="63" t="s">
        <v>985</v>
      </c>
      <c r="E254" s="95" t="str">
        <f t="shared" si="3"/>
        <v>03</v>
      </c>
    </row>
    <row r="255" spans="2:5" ht="13.5">
      <c r="B255" s="63" t="s">
        <v>986</v>
      </c>
      <c r="C255" s="63" t="s">
        <v>945</v>
      </c>
      <c r="D255" s="63" t="s">
        <v>987</v>
      </c>
      <c r="E255" s="95" t="str">
        <f t="shared" si="3"/>
        <v>03</v>
      </c>
    </row>
    <row r="256" spans="2:5" ht="13.5">
      <c r="B256" s="63" t="s">
        <v>988</v>
      </c>
      <c r="C256" s="63" t="s">
        <v>945</v>
      </c>
      <c r="D256" s="63" t="s">
        <v>989</v>
      </c>
      <c r="E256" s="95" t="str">
        <f t="shared" si="3"/>
        <v>03</v>
      </c>
    </row>
    <row r="257" spans="2:5" ht="13.5">
      <c r="B257" s="63" t="s">
        <v>990</v>
      </c>
      <c r="C257" s="63" t="s">
        <v>945</v>
      </c>
      <c r="D257" s="63" t="s">
        <v>991</v>
      </c>
      <c r="E257" s="95" t="str">
        <f t="shared" si="3"/>
        <v>03</v>
      </c>
    </row>
    <row r="258" spans="2:5" ht="13.5">
      <c r="B258" s="63" t="s">
        <v>992</v>
      </c>
      <c r="C258" s="63" t="s">
        <v>945</v>
      </c>
      <c r="D258" s="63" t="s">
        <v>993</v>
      </c>
      <c r="E258" s="95" t="str">
        <f t="shared" si="3"/>
        <v>03</v>
      </c>
    </row>
    <row r="259" spans="2:5" ht="13.5">
      <c r="B259" s="63" t="s">
        <v>994</v>
      </c>
      <c r="C259" s="63" t="s">
        <v>945</v>
      </c>
      <c r="D259" s="63" t="s">
        <v>995</v>
      </c>
      <c r="E259" s="95" t="str">
        <f t="shared" si="3"/>
        <v>03</v>
      </c>
    </row>
    <row r="260" spans="2:5" ht="13.5">
      <c r="B260" s="63" t="s">
        <v>996</v>
      </c>
      <c r="C260" s="63" t="s">
        <v>945</v>
      </c>
      <c r="D260" s="63" t="s">
        <v>997</v>
      </c>
      <c r="E260" s="95" t="str">
        <f t="shared" si="3"/>
        <v>03</v>
      </c>
    </row>
    <row r="261" spans="2:5" ht="13.5">
      <c r="B261" s="63" t="s">
        <v>998</v>
      </c>
      <c r="C261" s="63" t="s">
        <v>945</v>
      </c>
      <c r="D261" s="63" t="s">
        <v>999</v>
      </c>
      <c r="E261" s="95" t="str">
        <f t="shared" si="3"/>
        <v>03</v>
      </c>
    </row>
    <row r="262" spans="2:5" ht="13.5">
      <c r="B262" s="63" t="s">
        <v>1000</v>
      </c>
      <c r="C262" s="63" t="s">
        <v>945</v>
      </c>
      <c r="D262" s="63" t="s">
        <v>1001</v>
      </c>
      <c r="E262" s="95" t="str">
        <f t="shared" si="3"/>
        <v>03</v>
      </c>
    </row>
    <row r="263" spans="2:5" ht="13.5">
      <c r="B263" s="63" t="s">
        <v>1002</v>
      </c>
      <c r="C263" s="63" t="s">
        <v>945</v>
      </c>
      <c r="D263" s="63" t="s">
        <v>1003</v>
      </c>
      <c r="E263" s="95" t="str">
        <f t="shared" ref="E263:E326" si="4">LEFT(B263,2)</f>
        <v>03</v>
      </c>
    </row>
    <row r="264" spans="2:5" ht="13.5">
      <c r="B264" s="63" t="s">
        <v>1004</v>
      </c>
      <c r="C264" s="63" t="s">
        <v>945</v>
      </c>
      <c r="D264" s="63" t="s">
        <v>1005</v>
      </c>
      <c r="E264" s="95" t="str">
        <f t="shared" si="4"/>
        <v>03</v>
      </c>
    </row>
    <row r="265" spans="2:5" ht="13.5">
      <c r="B265" s="63" t="s">
        <v>1006</v>
      </c>
      <c r="C265" s="63" t="s">
        <v>945</v>
      </c>
      <c r="D265" s="63" t="s">
        <v>1007</v>
      </c>
      <c r="E265" s="95" t="str">
        <f t="shared" si="4"/>
        <v>03</v>
      </c>
    </row>
    <row r="266" spans="2:5" ht="13.5">
      <c r="B266" s="63" t="s">
        <v>1008</v>
      </c>
      <c r="C266" s="63" t="s">
        <v>945</v>
      </c>
      <c r="D266" s="63" t="s">
        <v>1009</v>
      </c>
      <c r="E266" s="95" t="str">
        <f t="shared" si="4"/>
        <v>03</v>
      </c>
    </row>
    <row r="267" spans="2:5" ht="13.5">
      <c r="B267" s="62" t="s">
        <v>6554</v>
      </c>
      <c r="C267" s="62" t="s">
        <v>6623</v>
      </c>
      <c r="D267" s="94" t="s">
        <v>6860</v>
      </c>
      <c r="E267" s="95" t="str">
        <f t="shared" si="4"/>
        <v>04</v>
      </c>
    </row>
    <row r="268" spans="2:5" ht="13.5">
      <c r="B268" s="63" t="s">
        <v>1052</v>
      </c>
      <c r="C268" s="63" t="s">
        <v>1051</v>
      </c>
      <c r="D268" s="63" t="s">
        <v>1053</v>
      </c>
      <c r="E268" s="95" t="str">
        <f t="shared" si="4"/>
        <v>04</v>
      </c>
    </row>
    <row r="269" spans="2:5" ht="13.5">
      <c r="B269" s="63" t="s">
        <v>1054</v>
      </c>
      <c r="C269" s="63" t="s">
        <v>1051</v>
      </c>
      <c r="D269" s="63" t="s">
        <v>1055</v>
      </c>
      <c r="E269" s="95" t="str">
        <f t="shared" si="4"/>
        <v>04</v>
      </c>
    </row>
    <row r="270" spans="2:5" ht="13.5">
      <c r="B270" s="63" t="s">
        <v>1056</v>
      </c>
      <c r="C270" s="63" t="s">
        <v>1051</v>
      </c>
      <c r="D270" s="63" t="s">
        <v>1057</v>
      </c>
      <c r="E270" s="95" t="str">
        <f t="shared" si="4"/>
        <v>04</v>
      </c>
    </row>
    <row r="271" spans="2:5" ht="13.5">
      <c r="B271" s="63" t="s">
        <v>1058</v>
      </c>
      <c r="C271" s="63" t="s">
        <v>1051</v>
      </c>
      <c r="D271" s="63" t="s">
        <v>1059</v>
      </c>
      <c r="E271" s="95" t="str">
        <f t="shared" si="4"/>
        <v>04</v>
      </c>
    </row>
    <row r="272" spans="2:5" ht="13.5">
      <c r="B272" s="63" t="s">
        <v>1060</v>
      </c>
      <c r="C272" s="63" t="s">
        <v>1051</v>
      </c>
      <c r="D272" s="63" t="s">
        <v>1061</v>
      </c>
      <c r="E272" s="95" t="str">
        <f t="shared" si="4"/>
        <v>04</v>
      </c>
    </row>
    <row r="273" spans="2:5" ht="13.5">
      <c r="B273" s="63" t="s">
        <v>1062</v>
      </c>
      <c r="C273" s="63" t="s">
        <v>1051</v>
      </c>
      <c r="D273" s="63" t="s">
        <v>1063</v>
      </c>
      <c r="E273" s="95" t="str">
        <f t="shared" si="4"/>
        <v>04</v>
      </c>
    </row>
    <row r="274" spans="2:5" ht="13.5">
      <c r="B274" s="63" t="s">
        <v>1064</v>
      </c>
      <c r="C274" s="63" t="s">
        <v>1051</v>
      </c>
      <c r="D274" s="63" t="s">
        <v>1065</v>
      </c>
      <c r="E274" s="95" t="str">
        <f t="shared" si="4"/>
        <v>04</v>
      </c>
    </row>
    <row r="275" spans="2:5" ht="13.5">
      <c r="B275" s="63" t="s">
        <v>1066</v>
      </c>
      <c r="C275" s="63" t="s">
        <v>1051</v>
      </c>
      <c r="D275" s="63" t="s">
        <v>1067</v>
      </c>
      <c r="E275" s="95" t="str">
        <f t="shared" si="4"/>
        <v>04</v>
      </c>
    </row>
    <row r="276" spans="2:5" ht="13.5">
      <c r="B276" s="63" t="s">
        <v>1068</v>
      </c>
      <c r="C276" s="63" t="s">
        <v>1051</v>
      </c>
      <c r="D276" s="63" t="s">
        <v>1069</v>
      </c>
      <c r="E276" s="95" t="str">
        <f t="shared" si="4"/>
        <v>04</v>
      </c>
    </row>
    <row r="277" spans="2:5" ht="13.5">
      <c r="B277" s="63" t="s">
        <v>1070</v>
      </c>
      <c r="C277" s="63" t="s">
        <v>1051</v>
      </c>
      <c r="D277" s="63" t="s">
        <v>1071</v>
      </c>
      <c r="E277" s="95" t="str">
        <f t="shared" si="4"/>
        <v>04</v>
      </c>
    </row>
    <row r="278" spans="2:5" ht="13.5">
      <c r="B278" s="63" t="s">
        <v>1072</v>
      </c>
      <c r="C278" s="63" t="s">
        <v>1051</v>
      </c>
      <c r="D278" s="63" t="s">
        <v>1073</v>
      </c>
      <c r="E278" s="95" t="str">
        <f t="shared" si="4"/>
        <v>04</v>
      </c>
    </row>
    <row r="279" spans="2:5" ht="13.5">
      <c r="B279" s="63" t="s">
        <v>1074</v>
      </c>
      <c r="C279" s="63" t="s">
        <v>1051</v>
      </c>
      <c r="D279" s="63" t="s">
        <v>1075</v>
      </c>
      <c r="E279" s="95" t="str">
        <f t="shared" si="4"/>
        <v>04</v>
      </c>
    </row>
    <row r="280" spans="2:5" ht="13.5">
      <c r="B280" s="63" t="s">
        <v>1076</v>
      </c>
      <c r="C280" s="63" t="s">
        <v>1051</v>
      </c>
      <c r="D280" s="63" t="s">
        <v>1077</v>
      </c>
      <c r="E280" s="95" t="str">
        <f t="shared" si="4"/>
        <v>04</v>
      </c>
    </row>
    <row r="281" spans="2:5" ht="13.5">
      <c r="B281" s="63" t="s">
        <v>6555</v>
      </c>
      <c r="C281" s="63" t="s">
        <v>1051</v>
      </c>
      <c r="D281" s="63" t="s">
        <v>6351</v>
      </c>
      <c r="E281" s="95" t="str">
        <f t="shared" si="4"/>
        <v>04</v>
      </c>
    </row>
    <row r="282" spans="2:5" ht="13.5">
      <c r="B282" s="63" t="s">
        <v>1078</v>
      </c>
      <c r="C282" s="63" t="s">
        <v>1051</v>
      </c>
      <c r="D282" s="63" t="s">
        <v>1079</v>
      </c>
      <c r="E282" s="95" t="str">
        <f t="shared" si="4"/>
        <v>04</v>
      </c>
    </row>
    <row r="283" spans="2:5" ht="13.5">
      <c r="B283" s="63" t="s">
        <v>1080</v>
      </c>
      <c r="C283" s="63" t="s">
        <v>1051</v>
      </c>
      <c r="D283" s="63" t="s">
        <v>1081</v>
      </c>
      <c r="E283" s="95" t="str">
        <f t="shared" si="4"/>
        <v>04</v>
      </c>
    </row>
    <row r="284" spans="2:5" ht="13.5">
      <c r="B284" s="63" t="s">
        <v>1082</v>
      </c>
      <c r="C284" s="63" t="s">
        <v>1051</v>
      </c>
      <c r="D284" s="63" t="s">
        <v>1083</v>
      </c>
      <c r="E284" s="95" t="str">
        <f t="shared" si="4"/>
        <v>04</v>
      </c>
    </row>
    <row r="285" spans="2:5" ht="13.5">
      <c r="B285" s="63" t="s">
        <v>1084</v>
      </c>
      <c r="C285" s="63" t="s">
        <v>1051</v>
      </c>
      <c r="D285" s="63" t="s">
        <v>1085</v>
      </c>
      <c r="E285" s="95" t="str">
        <f t="shared" si="4"/>
        <v>04</v>
      </c>
    </row>
    <row r="286" spans="2:5" ht="13.5">
      <c r="B286" s="63" t="s">
        <v>1086</v>
      </c>
      <c r="C286" s="63" t="s">
        <v>1051</v>
      </c>
      <c r="D286" s="63" t="s">
        <v>1087</v>
      </c>
      <c r="E286" s="95" t="str">
        <f t="shared" si="4"/>
        <v>04</v>
      </c>
    </row>
    <row r="287" spans="2:5" ht="13.5">
      <c r="B287" s="63" t="s">
        <v>1088</v>
      </c>
      <c r="C287" s="63" t="s">
        <v>1051</v>
      </c>
      <c r="D287" s="63" t="s">
        <v>1089</v>
      </c>
      <c r="E287" s="95" t="str">
        <f t="shared" si="4"/>
        <v>04</v>
      </c>
    </row>
    <row r="288" spans="2:5" ht="13.5">
      <c r="B288" s="63" t="s">
        <v>1090</v>
      </c>
      <c r="C288" s="63" t="s">
        <v>1051</v>
      </c>
      <c r="D288" s="63" t="s">
        <v>1091</v>
      </c>
      <c r="E288" s="95" t="str">
        <f t="shared" si="4"/>
        <v>04</v>
      </c>
    </row>
    <row r="289" spans="2:5" ht="13.5">
      <c r="B289" s="63" t="s">
        <v>1092</v>
      </c>
      <c r="C289" s="63" t="s">
        <v>1051</v>
      </c>
      <c r="D289" s="63" t="s">
        <v>1093</v>
      </c>
      <c r="E289" s="95" t="str">
        <f t="shared" si="4"/>
        <v>04</v>
      </c>
    </row>
    <row r="290" spans="2:5" ht="13.5">
      <c r="B290" s="63" t="s">
        <v>1094</v>
      </c>
      <c r="C290" s="63" t="s">
        <v>1051</v>
      </c>
      <c r="D290" s="63" t="s">
        <v>1095</v>
      </c>
      <c r="E290" s="95" t="str">
        <f t="shared" si="4"/>
        <v>04</v>
      </c>
    </row>
    <row r="291" spans="2:5" ht="13.5">
      <c r="B291" s="63" t="s">
        <v>1096</v>
      </c>
      <c r="C291" s="63" t="s">
        <v>1051</v>
      </c>
      <c r="D291" s="63" t="s">
        <v>1097</v>
      </c>
      <c r="E291" s="95" t="str">
        <f t="shared" si="4"/>
        <v>04</v>
      </c>
    </row>
    <row r="292" spans="2:5" ht="13.5">
      <c r="B292" s="63" t="s">
        <v>1098</v>
      </c>
      <c r="C292" s="63" t="s">
        <v>1051</v>
      </c>
      <c r="D292" s="63" t="s">
        <v>1099</v>
      </c>
      <c r="E292" s="95" t="str">
        <f t="shared" si="4"/>
        <v>04</v>
      </c>
    </row>
    <row r="293" spans="2:5" ht="13.5">
      <c r="B293" s="63" t="s">
        <v>1100</v>
      </c>
      <c r="C293" s="63" t="s">
        <v>1051</v>
      </c>
      <c r="D293" s="63" t="s">
        <v>1101</v>
      </c>
      <c r="E293" s="95" t="str">
        <f t="shared" si="4"/>
        <v>04</v>
      </c>
    </row>
    <row r="294" spans="2:5" ht="13.5">
      <c r="B294" s="63" t="s">
        <v>1102</v>
      </c>
      <c r="C294" s="63" t="s">
        <v>1051</v>
      </c>
      <c r="D294" s="63" t="s">
        <v>1103</v>
      </c>
      <c r="E294" s="95" t="str">
        <f t="shared" si="4"/>
        <v>04</v>
      </c>
    </row>
    <row r="295" spans="2:5" ht="13.5">
      <c r="B295" s="63" t="s">
        <v>1104</v>
      </c>
      <c r="C295" s="63" t="s">
        <v>1051</v>
      </c>
      <c r="D295" s="63" t="s">
        <v>1105</v>
      </c>
      <c r="E295" s="95" t="str">
        <f t="shared" si="4"/>
        <v>04</v>
      </c>
    </row>
    <row r="296" spans="2:5" ht="13.5">
      <c r="B296" s="63" t="s">
        <v>1106</v>
      </c>
      <c r="C296" s="63" t="s">
        <v>1051</v>
      </c>
      <c r="D296" s="63" t="s">
        <v>1107</v>
      </c>
      <c r="E296" s="95" t="str">
        <f t="shared" si="4"/>
        <v>04</v>
      </c>
    </row>
    <row r="297" spans="2:5" ht="13.5">
      <c r="B297" s="63" t="s">
        <v>1108</v>
      </c>
      <c r="C297" s="63" t="s">
        <v>1051</v>
      </c>
      <c r="D297" s="63" t="s">
        <v>1109</v>
      </c>
      <c r="E297" s="95" t="str">
        <f t="shared" si="4"/>
        <v>04</v>
      </c>
    </row>
    <row r="298" spans="2:5" ht="13.5">
      <c r="B298" s="63" t="s">
        <v>1110</v>
      </c>
      <c r="C298" s="63" t="s">
        <v>1051</v>
      </c>
      <c r="D298" s="63" t="s">
        <v>1111</v>
      </c>
      <c r="E298" s="95" t="str">
        <f t="shared" si="4"/>
        <v>04</v>
      </c>
    </row>
    <row r="299" spans="2:5" ht="13.5">
      <c r="B299" s="63" t="s">
        <v>1112</v>
      </c>
      <c r="C299" s="63" t="s">
        <v>1051</v>
      </c>
      <c r="D299" s="63" t="s">
        <v>1113</v>
      </c>
      <c r="E299" s="95" t="str">
        <f t="shared" si="4"/>
        <v>04</v>
      </c>
    </row>
    <row r="300" spans="2:5" ht="13.5">
      <c r="B300" s="63" t="s">
        <v>1114</v>
      </c>
      <c r="C300" s="63" t="s">
        <v>1051</v>
      </c>
      <c r="D300" s="63" t="s">
        <v>1115</v>
      </c>
      <c r="E300" s="95" t="str">
        <f t="shared" si="4"/>
        <v>04</v>
      </c>
    </row>
    <row r="301" spans="2:5" ht="13.5">
      <c r="B301" s="63" t="s">
        <v>1116</v>
      </c>
      <c r="C301" s="63" t="s">
        <v>1051</v>
      </c>
      <c r="D301" s="63" t="s">
        <v>1117</v>
      </c>
      <c r="E301" s="95" t="str">
        <f t="shared" si="4"/>
        <v>04</v>
      </c>
    </row>
    <row r="302" spans="2:5" ht="13.5">
      <c r="B302" s="63" t="s">
        <v>1118</v>
      </c>
      <c r="C302" s="63" t="s">
        <v>1051</v>
      </c>
      <c r="D302" s="63" t="s">
        <v>1119</v>
      </c>
      <c r="E302" s="95" t="str">
        <f t="shared" si="4"/>
        <v>04</v>
      </c>
    </row>
    <row r="303" spans="2:5" ht="13.5">
      <c r="B303" s="62" t="s">
        <v>6556</v>
      </c>
      <c r="C303" s="62" t="s">
        <v>6624</v>
      </c>
      <c r="D303" s="94" t="s">
        <v>6861</v>
      </c>
      <c r="E303" s="95" t="str">
        <f t="shared" si="4"/>
        <v>05</v>
      </c>
    </row>
    <row r="304" spans="2:5" ht="13.5">
      <c r="B304" s="63" t="s">
        <v>1150</v>
      </c>
      <c r="C304" s="63" t="s">
        <v>1149</v>
      </c>
      <c r="D304" s="63" t="s">
        <v>1151</v>
      </c>
      <c r="E304" s="95" t="str">
        <f t="shared" si="4"/>
        <v>05</v>
      </c>
    </row>
    <row r="305" spans="2:5" ht="13.5">
      <c r="B305" s="63" t="s">
        <v>1152</v>
      </c>
      <c r="C305" s="63" t="s">
        <v>1149</v>
      </c>
      <c r="D305" s="63" t="s">
        <v>1153</v>
      </c>
      <c r="E305" s="95" t="str">
        <f t="shared" si="4"/>
        <v>05</v>
      </c>
    </row>
    <row r="306" spans="2:5" ht="13.5">
      <c r="B306" s="63" t="s">
        <v>1154</v>
      </c>
      <c r="C306" s="63" t="s">
        <v>1149</v>
      </c>
      <c r="D306" s="63" t="s">
        <v>1155</v>
      </c>
      <c r="E306" s="95" t="str">
        <f t="shared" si="4"/>
        <v>05</v>
      </c>
    </row>
    <row r="307" spans="2:5" ht="13.5">
      <c r="B307" s="63" t="s">
        <v>1156</v>
      </c>
      <c r="C307" s="63" t="s">
        <v>1149</v>
      </c>
      <c r="D307" s="63" t="s">
        <v>1157</v>
      </c>
      <c r="E307" s="95" t="str">
        <f t="shared" si="4"/>
        <v>05</v>
      </c>
    </row>
    <row r="308" spans="2:5" ht="13.5">
      <c r="B308" s="63" t="s">
        <v>1158</v>
      </c>
      <c r="C308" s="63" t="s">
        <v>1149</v>
      </c>
      <c r="D308" s="63" t="s">
        <v>1159</v>
      </c>
      <c r="E308" s="95" t="str">
        <f t="shared" si="4"/>
        <v>05</v>
      </c>
    </row>
    <row r="309" spans="2:5" ht="13.5">
      <c r="B309" s="63" t="s">
        <v>1160</v>
      </c>
      <c r="C309" s="63" t="s">
        <v>1149</v>
      </c>
      <c r="D309" s="63" t="s">
        <v>1161</v>
      </c>
      <c r="E309" s="95" t="str">
        <f t="shared" si="4"/>
        <v>05</v>
      </c>
    </row>
    <row r="310" spans="2:5" ht="13.5">
      <c r="B310" s="63" t="s">
        <v>1162</v>
      </c>
      <c r="C310" s="63" t="s">
        <v>1149</v>
      </c>
      <c r="D310" s="63" t="s">
        <v>1163</v>
      </c>
      <c r="E310" s="95" t="str">
        <f t="shared" si="4"/>
        <v>05</v>
      </c>
    </row>
    <row r="311" spans="2:5" ht="13.5">
      <c r="B311" s="63" t="s">
        <v>1164</v>
      </c>
      <c r="C311" s="63" t="s">
        <v>1149</v>
      </c>
      <c r="D311" s="63" t="s">
        <v>1165</v>
      </c>
      <c r="E311" s="95" t="str">
        <f t="shared" si="4"/>
        <v>05</v>
      </c>
    </row>
    <row r="312" spans="2:5" ht="13.5">
      <c r="B312" s="63" t="s">
        <v>1166</v>
      </c>
      <c r="C312" s="63" t="s">
        <v>1149</v>
      </c>
      <c r="D312" s="63" t="s">
        <v>1167</v>
      </c>
      <c r="E312" s="95" t="str">
        <f t="shared" si="4"/>
        <v>05</v>
      </c>
    </row>
    <row r="313" spans="2:5" ht="13.5">
      <c r="B313" s="63" t="s">
        <v>1168</v>
      </c>
      <c r="C313" s="63" t="s">
        <v>1149</v>
      </c>
      <c r="D313" s="63" t="s">
        <v>1169</v>
      </c>
      <c r="E313" s="95" t="str">
        <f t="shared" si="4"/>
        <v>05</v>
      </c>
    </row>
    <row r="314" spans="2:5" ht="13.5">
      <c r="B314" s="63" t="s">
        <v>1170</v>
      </c>
      <c r="C314" s="63" t="s">
        <v>1149</v>
      </c>
      <c r="D314" s="63" t="s">
        <v>1171</v>
      </c>
      <c r="E314" s="95" t="str">
        <f t="shared" si="4"/>
        <v>05</v>
      </c>
    </row>
    <row r="315" spans="2:5" ht="13.5">
      <c r="B315" s="63" t="s">
        <v>1172</v>
      </c>
      <c r="C315" s="63" t="s">
        <v>1149</v>
      </c>
      <c r="D315" s="63" t="s">
        <v>1173</v>
      </c>
      <c r="E315" s="95" t="str">
        <f t="shared" si="4"/>
        <v>05</v>
      </c>
    </row>
    <row r="316" spans="2:5" ht="13.5">
      <c r="B316" s="63" t="s">
        <v>1174</v>
      </c>
      <c r="C316" s="63" t="s">
        <v>1149</v>
      </c>
      <c r="D316" s="63" t="s">
        <v>1175</v>
      </c>
      <c r="E316" s="95" t="str">
        <f t="shared" si="4"/>
        <v>05</v>
      </c>
    </row>
    <row r="317" spans="2:5" ht="13.5">
      <c r="B317" s="63" t="s">
        <v>1176</v>
      </c>
      <c r="C317" s="63" t="s">
        <v>1149</v>
      </c>
      <c r="D317" s="63" t="s">
        <v>1177</v>
      </c>
      <c r="E317" s="95" t="str">
        <f t="shared" si="4"/>
        <v>05</v>
      </c>
    </row>
    <row r="318" spans="2:5" ht="13.5">
      <c r="B318" s="63" t="s">
        <v>1178</v>
      </c>
      <c r="C318" s="63" t="s">
        <v>1149</v>
      </c>
      <c r="D318" s="63" t="s">
        <v>1179</v>
      </c>
      <c r="E318" s="95" t="str">
        <f t="shared" si="4"/>
        <v>05</v>
      </c>
    </row>
    <row r="319" spans="2:5" ht="13.5">
      <c r="B319" s="63" t="s">
        <v>1180</v>
      </c>
      <c r="C319" s="63" t="s">
        <v>1149</v>
      </c>
      <c r="D319" s="63" t="s">
        <v>1181</v>
      </c>
      <c r="E319" s="95" t="str">
        <f t="shared" si="4"/>
        <v>05</v>
      </c>
    </row>
    <row r="320" spans="2:5" ht="13.5">
      <c r="B320" s="63" t="s">
        <v>1182</v>
      </c>
      <c r="C320" s="63" t="s">
        <v>1149</v>
      </c>
      <c r="D320" s="63" t="s">
        <v>1183</v>
      </c>
      <c r="E320" s="95" t="str">
        <f t="shared" si="4"/>
        <v>05</v>
      </c>
    </row>
    <row r="321" spans="2:5" ht="13.5">
      <c r="B321" s="63" t="s">
        <v>1184</v>
      </c>
      <c r="C321" s="63" t="s">
        <v>1149</v>
      </c>
      <c r="D321" s="63" t="s">
        <v>1185</v>
      </c>
      <c r="E321" s="95" t="str">
        <f t="shared" si="4"/>
        <v>05</v>
      </c>
    </row>
    <row r="322" spans="2:5" ht="13.5">
      <c r="B322" s="63" t="s">
        <v>1186</v>
      </c>
      <c r="C322" s="63" t="s">
        <v>1149</v>
      </c>
      <c r="D322" s="63" t="s">
        <v>1187</v>
      </c>
      <c r="E322" s="95" t="str">
        <f t="shared" si="4"/>
        <v>05</v>
      </c>
    </row>
    <row r="323" spans="2:5" ht="13.5">
      <c r="B323" s="63" t="s">
        <v>1188</v>
      </c>
      <c r="C323" s="63" t="s">
        <v>1149</v>
      </c>
      <c r="D323" s="63" t="s">
        <v>1189</v>
      </c>
      <c r="E323" s="95" t="str">
        <f t="shared" si="4"/>
        <v>05</v>
      </c>
    </row>
    <row r="324" spans="2:5" ht="13.5">
      <c r="B324" s="63" t="s">
        <v>1190</v>
      </c>
      <c r="C324" s="63" t="s">
        <v>1149</v>
      </c>
      <c r="D324" s="63" t="s">
        <v>1191</v>
      </c>
      <c r="E324" s="95" t="str">
        <f t="shared" si="4"/>
        <v>05</v>
      </c>
    </row>
    <row r="325" spans="2:5" ht="13.5">
      <c r="B325" s="63" t="s">
        <v>1192</v>
      </c>
      <c r="C325" s="63" t="s">
        <v>1149</v>
      </c>
      <c r="D325" s="63" t="s">
        <v>1193</v>
      </c>
      <c r="E325" s="95" t="str">
        <f t="shared" si="4"/>
        <v>05</v>
      </c>
    </row>
    <row r="326" spans="2:5" ht="13.5">
      <c r="B326" s="63" t="s">
        <v>1194</v>
      </c>
      <c r="C326" s="63" t="s">
        <v>1149</v>
      </c>
      <c r="D326" s="63" t="s">
        <v>1195</v>
      </c>
      <c r="E326" s="95" t="str">
        <f t="shared" si="4"/>
        <v>05</v>
      </c>
    </row>
    <row r="327" spans="2:5" ht="13.5">
      <c r="B327" s="63" t="s">
        <v>1196</v>
      </c>
      <c r="C327" s="63" t="s">
        <v>1149</v>
      </c>
      <c r="D327" s="63" t="s">
        <v>1197</v>
      </c>
      <c r="E327" s="95" t="str">
        <f t="shared" ref="E327:E390" si="5">LEFT(B327,2)</f>
        <v>05</v>
      </c>
    </row>
    <row r="328" spans="2:5" ht="13.5">
      <c r="B328" s="63" t="s">
        <v>1198</v>
      </c>
      <c r="C328" s="63" t="s">
        <v>1149</v>
      </c>
      <c r="D328" s="63" t="s">
        <v>1199</v>
      </c>
      <c r="E328" s="95" t="str">
        <f t="shared" si="5"/>
        <v>05</v>
      </c>
    </row>
    <row r="329" spans="2:5" ht="13.5">
      <c r="B329" s="62" t="s">
        <v>6557</v>
      </c>
      <c r="C329" s="62" t="s">
        <v>6625</v>
      </c>
      <c r="D329" s="94" t="s">
        <v>6862</v>
      </c>
      <c r="E329" s="95" t="str">
        <f t="shared" si="5"/>
        <v>06</v>
      </c>
    </row>
    <row r="330" spans="2:5" ht="13.5">
      <c r="B330" s="63" t="s">
        <v>1230</v>
      </c>
      <c r="C330" s="63" t="s">
        <v>1229</v>
      </c>
      <c r="D330" s="63" t="s">
        <v>1231</v>
      </c>
      <c r="E330" s="95" t="str">
        <f t="shared" si="5"/>
        <v>06</v>
      </c>
    </row>
    <row r="331" spans="2:5" ht="13.5">
      <c r="B331" s="63" t="s">
        <v>1232</v>
      </c>
      <c r="C331" s="63" t="s">
        <v>1229</v>
      </c>
      <c r="D331" s="63" t="s">
        <v>1233</v>
      </c>
      <c r="E331" s="95" t="str">
        <f t="shared" si="5"/>
        <v>06</v>
      </c>
    </row>
    <row r="332" spans="2:5" ht="13.5">
      <c r="B332" s="63" t="s">
        <v>1234</v>
      </c>
      <c r="C332" s="63" t="s">
        <v>1229</v>
      </c>
      <c r="D332" s="63" t="s">
        <v>1235</v>
      </c>
      <c r="E332" s="95" t="str">
        <f t="shared" si="5"/>
        <v>06</v>
      </c>
    </row>
    <row r="333" spans="2:5" ht="13.5">
      <c r="B333" s="63" t="s">
        <v>1236</v>
      </c>
      <c r="C333" s="63" t="s">
        <v>1229</v>
      </c>
      <c r="D333" s="63" t="s">
        <v>1237</v>
      </c>
      <c r="E333" s="95" t="str">
        <f t="shared" si="5"/>
        <v>06</v>
      </c>
    </row>
    <row r="334" spans="2:5" ht="13.5">
      <c r="B334" s="63" t="s">
        <v>1238</v>
      </c>
      <c r="C334" s="63" t="s">
        <v>1229</v>
      </c>
      <c r="D334" s="63" t="s">
        <v>1239</v>
      </c>
      <c r="E334" s="95" t="str">
        <f t="shared" si="5"/>
        <v>06</v>
      </c>
    </row>
    <row r="335" spans="2:5" ht="13.5">
      <c r="B335" s="63" t="s">
        <v>1240</v>
      </c>
      <c r="C335" s="63" t="s">
        <v>1229</v>
      </c>
      <c r="D335" s="63" t="s">
        <v>1241</v>
      </c>
      <c r="E335" s="95" t="str">
        <f t="shared" si="5"/>
        <v>06</v>
      </c>
    </row>
    <row r="336" spans="2:5" ht="13.5">
      <c r="B336" s="63" t="s">
        <v>1242</v>
      </c>
      <c r="C336" s="63" t="s">
        <v>1229</v>
      </c>
      <c r="D336" s="63" t="s">
        <v>1243</v>
      </c>
      <c r="E336" s="95" t="str">
        <f t="shared" si="5"/>
        <v>06</v>
      </c>
    </row>
    <row r="337" spans="2:5" ht="13.5">
      <c r="B337" s="63" t="s">
        <v>1244</v>
      </c>
      <c r="C337" s="63" t="s">
        <v>1229</v>
      </c>
      <c r="D337" s="63" t="s">
        <v>1245</v>
      </c>
      <c r="E337" s="95" t="str">
        <f t="shared" si="5"/>
        <v>06</v>
      </c>
    </row>
    <row r="338" spans="2:5" ht="13.5">
      <c r="B338" s="63" t="s">
        <v>1246</v>
      </c>
      <c r="C338" s="63" t="s">
        <v>1229</v>
      </c>
      <c r="D338" s="63" t="s">
        <v>1247</v>
      </c>
      <c r="E338" s="95" t="str">
        <f t="shared" si="5"/>
        <v>06</v>
      </c>
    </row>
    <row r="339" spans="2:5" ht="13.5">
      <c r="B339" s="63" t="s">
        <v>1248</v>
      </c>
      <c r="C339" s="63" t="s">
        <v>1229</v>
      </c>
      <c r="D339" s="63" t="s">
        <v>1249</v>
      </c>
      <c r="E339" s="95" t="str">
        <f t="shared" si="5"/>
        <v>06</v>
      </c>
    </row>
    <row r="340" spans="2:5" ht="13.5">
      <c r="B340" s="63" t="s">
        <v>1250</v>
      </c>
      <c r="C340" s="63" t="s">
        <v>1229</v>
      </c>
      <c r="D340" s="63" t="s">
        <v>1251</v>
      </c>
      <c r="E340" s="95" t="str">
        <f t="shared" si="5"/>
        <v>06</v>
      </c>
    </row>
    <row r="341" spans="2:5" ht="13.5">
      <c r="B341" s="63" t="s">
        <v>1252</v>
      </c>
      <c r="C341" s="63" t="s">
        <v>1229</v>
      </c>
      <c r="D341" s="63" t="s">
        <v>1253</v>
      </c>
      <c r="E341" s="95" t="str">
        <f t="shared" si="5"/>
        <v>06</v>
      </c>
    </row>
    <row r="342" spans="2:5" ht="13.5">
      <c r="B342" s="63" t="s">
        <v>1254</v>
      </c>
      <c r="C342" s="63" t="s">
        <v>1229</v>
      </c>
      <c r="D342" s="63" t="s">
        <v>1255</v>
      </c>
      <c r="E342" s="95" t="str">
        <f t="shared" si="5"/>
        <v>06</v>
      </c>
    </row>
    <row r="343" spans="2:5" ht="13.5">
      <c r="B343" s="63" t="s">
        <v>1256</v>
      </c>
      <c r="C343" s="63" t="s">
        <v>1229</v>
      </c>
      <c r="D343" s="63" t="s">
        <v>1257</v>
      </c>
      <c r="E343" s="95" t="str">
        <f t="shared" si="5"/>
        <v>06</v>
      </c>
    </row>
    <row r="344" spans="2:5" ht="13.5">
      <c r="B344" s="63" t="s">
        <v>1258</v>
      </c>
      <c r="C344" s="63" t="s">
        <v>1229</v>
      </c>
      <c r="D344" s="63" t="s">
        <v>1259</v>
      </c>
      <c r="E344" s="95" t="str">
        <f t="shared" si="5"/>
        <v>06</v>
      </c>
    </row>
    <row r="345" spans="2:5" ht="13.5">
      <c r="B345" s="63" t="s">
        <v>1260</v>
      </c>
      <c r="C345" s="63" t="s">
        <v>1229</v>
      </c>
      <c r="D345" s="63" t="s">
        <v>1261</v>
      </c>
      <c r="E345" s="95" t="str">
        <f t="shared" si="5"/>
        <v>06</v>
      </c>
    </row>
    <row r="346" spans="2:5" ht="13.5">
      <c r="B346" s="63" t="s">
        <v>1262</v>
      </c>
      <c r="C346" s="63" t="s">
        <v>1229</v>
      </c>
      <c r="D346" s="63" t="s">
        <v>1263</v>
      </c>
      <c r="E346" s="95" t="str">
        <f t="shared" si="5"/>
        <v>06</v>
      </c>
    </row>
    <row r="347" spans="2:5" ht="13.5">
      <c r="B347" s="63" t="s">
        <v>1264</v>
      </c>
      <c r="C347" s="63" t="s">
        <v>1229</v>
      </c>
      <c r="D347" s="63" t="s">
        <v>1265</v>
      </c>
      <c r="E347" s="95" t="str">
        <f t="shared" si="5"/>
        <v>06</v>
      </c>
    </row>
    <row r="348" spans="2:5" ht="13.5">
      <c r="B348" s="63" t="s">
        <v>1266</v>
      </c>
      <c r="C348" s="63" t="s">
        <v>1229</v>
      </c>
      <c r="D348" s="63" t="s">
        <v>1267</v>
      </c>
      <c r="E348" s="95" t="str">
        <f t="shared" si="5"/>
        <v>06</v>
      </c>
    </row>
    <row r="349" spans="2:5" ht="13.5">
      <c r="B349" s="63" t="s">
        <v>1268</v>
      </c>
      <c r="C349" s="63" t="s">
        <v>1229</v>
      </c>
      <c r="D349" s="63" t="s">
        <v>1269</v>
      </c>
      <c r="E349" s="95" t="str">
        <f t="shared" si="5"/>
        <v>06</v>
      </c>
    </row>
    <row r="350" spans="2:5" ht="13.5">
      <c r="B350" s="63" t="s">
        <v>1270</v>
      </c>
      <c r="C350" s="63" t="s">
        <v>1229</v>
      </c>
      <c r="D350" s="63" t="s">
        <v>1271</v>
      </c>
      <c r="E350" s="95" t="str">
        <f t="shared" si="5"/>
        <v>06</v>
      </c>
    </row>
    <row r="351" spans="2:5" ht="13.5">
      <c r="B351" s="63" t="s">
        <v>1272</v>
      </c>
      <c r="C351" s="63" t="s">
        <v>1229</v>
      </c>
      <c r="D351" s="63" t="s">
        <v>1273</v>
      </c>
      <c r="E351" s="95" t="str">
        <f t="shared" si="5"/>
        <v>06</v>
      </c>
    </row>
    <row r="352" spans="2:5" ht="13.5">
      <c r="B352" s="63" t="s">
        <v>1274</v>
      </c>
      <c r="C352" s="63" t="s">
        <v>1229</v>
      </c>
      <c r="D352" s="63" t="s">
        <v>1275</v>
      </c>
      <c r="E352" s="95" t="str">
        <f t="shared" si="5"/>
        <v>06</v>
      </c>
    </row>
    <row r="353" spans="2:5" ht="13.5">
      <c r="B353" s="63" t="s">
        <v>1276</v>
      </c>
      <c r="C353" s="63" t="s">
        <v>1229</v>
      </c>
      <c r="D353" s="63" t="s">
        <v>1277</v>
      </c>
      <c r="E353" s="95" t="str">
        <f t="shared" si="5"/>
        <v>06</v>
      </c>
    </row>
    <row r="354" spans="2:5" ht="13.5">
      <c r="B354" s="63" t="s">
        <v>1278</v>
      </c>
      <c r="C354" s="63" t="s">
        <v>1229</v>
      </c>
      <c r="D354" s="63" t="s">
        <v>1279</v>
      </c>
      <c r="E354" s="95" t="str">
        <f t="shared" si="5"/>
        <v>06</v>
      </c>
    </row>
    <row r="355" spans="2:5" ht="13.5">
      <c r="B355" s="63" t="s">
        <v>1280</v>
      </c>
      <c r="C355" s="63" t="s">
        <v>1229</v>
      </c>
      <c r="D355" s="63" t="s">
        <v>1281</v>
      </c>
      <c r="E355" s="95" t="str">
        <f t="shared" si="5"/>
        <v>06</v>
      </c>
    </row>
    <row r="356" spans="2:5" ht="13.5">
      <c r="B356" s="63" t="s">
        <v>1282</v>
      </c>
      <c r="C356" s="63" t="s">
        <v>1229</v>
      </c>
      <c r="D356" s="63" t="s">
        <v>1283</v>
      </c>
      <c r="E356" s="95" t="str">
        <f t="shared" si="5"/>
        <v>06</v>
      </c>
    </row>
    <row r="357" spans="2:5" ht="13.5">
      <c r="B357" s="63" t="s">
        <v>1284</v>
      </c>
      <c r="C357" s="63" t="s">
        <v>1229</v>
      </c>
      <c r="D357" s="63" t="s">
        <v>1285</v>
      </c>
      <c r="E357" s="95" t="str">
        <f t="shared" si="5"/>
        <v>06</v>
      </c>
    </row>
    <row r="358" spans="2:5" ht="13.5">
      <c r="B358" s="63" t="s">
        <v>1286</v>
      </c>
      <c r="C358" s="63" t="s">
        <v>1229</v>
      </c>
      <c r="D358" s="63" t="s">
        <v>1287</v>
      </c>
      <c r="E358" s="95" t="str">
        <f t="shared" si="5"/>
        <v>06</v>
      </c>
    </row>
    <row r="359" spans="2:5" ht="13.5">
      <c r="B359" s="63" t="s">
        <v>1288</v>
      </c>
      <c r="C359" s="63" t="s">
        <v>1229</v>
      </c>
      <c r="D359" s="63" t="s">
        <v>1289</v>
      </c>
      <c r="E359" s="95" t="str">
        <f t="shared" si="5"/>
        <v>06</v>
      </c>
    </row>
    <row r="360" spans="2:5" ht="13.5">
      <c r="B360" s="63" t="s">
        <v>1290</v>
      </c>
      <c r="C360" s="63" t="s">
        <v>1229</v>
      </c>
      <c r="D360" s="63" t="s">
        <v>1291</v>
      </c>
      <c r="E360" s="95" t="str">
        <f t="shared" si="5"/>
        <v>06</v>
      </c>
    </row>
    <row r="361" spans="2:5" ht="13.5">
      <c r="B361" s="63" t="s">
        <v>1292</v>
      </c>
      <c r="C361" s="63" t="s">
        <v>1229</v>
      </c>
      <c r="D361" s="63" t="s">
        <v>1293</v>
      </c>
      <c r="E361" s="95" t="str">
        <f t="shared" si="5"/>
        <v>06</v>
      </c>
    </row>
    <row r="362" spans="2:5" ht="13.5">
      <c r="B362" s="63" t="s">
        <v>1294</v>
      </c>
      <c r="C362" s="63" t="s">
        <v>1229</v>
      </c>
      <c r="D362" s="63" t="s">
        <v>1295</v>
      </c>
      <c r="E362" s="95" t="str">
        <f t="shared" si="5"/>
        <v>06</v>
      </c>
    </row>
    <row r="363" spans="2:5" ht="13.5">
      <c r="B363" s="63" t="s">
        <v>1296</v>
      </c>
      <c r="C363" s="63" t="s">
        <v>1229</v>
      </c>
      <c r="D363" s="63" t="s">
        <v>1297</v>
      </c>
      <c r="E363" s="95" t="str">
        <f t="shared" si="5"/>
        <v>06</v>
      </c>
    </row>
    <row r="364" spans="2:5" ht="13.5">
      <c r="B364" s="63" t="s">
        <v>1298</v>
      </c>
      <c r="C364" s="63" t="s">
        <v>1229</v>
      </c>
      <c r="D364" s="63" t="s">
        <v>1299</v>
      </c>
      <c r="E364" s="95" t="str">
        <f t="shared" si="5"/>
        <v>06</v>
      </c>
    </row>
    <row r="365" spans="2:5" ht="13.5">
      <c r="B365" s="62" t="s">
        <v>6558</v>
      </c>
      <c r="C365" s="62" t="s">
        <v>6626</v>
      </c>
      <c r="D365" s="94" t="s">
        <v>6863</v>
      </c>
      <c r="E365" s="95" t="str">
        <f t="shared" si="5"/>
        <v>07</v>
      </c>
    </row>
    <row r="366" spans="2:5" ht="13.5">
      <c r="B366" s="63" t="s">
        <v>1338</v>
      </c>
      <c r="C366" s="63" t="s">
        <v>1337</v>
      </c>
      <c r="D366" s="63" t="s">
        <v>1339</v>
      </c>
      <c r="E366" s="95" t="str">
        <f t="shared" si="5"/>
        <v>07</v>
      </c>
    </row>
    <row r="367" spans="2:5" ht="13.5">
      <c r="B367" s="63" t="s">
        <v>1340</v>
      </c>
      <c r="C367" s="63" t="s">
        <v>1337</v>
      </c>
      <c r="D367" s="63" t="s">
        <v>1341</v>
      </c>
      <c r="E367" s="95" t="str">
        <f t="shared" si="5"/>
        <v>07</v>
      </c>
    </row>
    <row r="368" spans="2:5" ht="13.5">
      <c r="B368" s="63" t="s">
        <v>1342</v>
      </c>
      <c r="C368" s="63" t="s">
        <v>1337</v>
      </c>
      <c r="D368" s="63" t="s">
        <v>1343</v>
      </c>
      <c r="E368" s="95" t="str">
        <f t="shared" si="5"/>
        <v>07</v>
      </c>
    </row>
    <row r="369" spans="2:5" ht="13.5">
      <c r="B369" s="63" t="s">
        <v>1344</v>
      </c>
      <c r="C369" s="63" t="s">
        <v>1337</v>
      </c>
      <c r="D369" s="63" t="s">
        <v>1345</v>
      </c>
      <c r="E369" s="95" t="str">
        <f t="shared" si="5"/>
        <v>07</v>
      </c>
    </row>
    <row r="370" spans="2:5" ht="13.5">
      <c r="B370" s="63" t="s">
        <v>1346</v>
      </c>
      <c r="C370" s="63" t="s">
        <v>1337</v>
      </c>
      <c r="D370" s="63" t="s">
        <v>1347</v>
      </c>
      <c r="E370" s="95" t="str">
        <f t="shared" si="5"/>
        <v>07</v>
      </c>
    </row>
    <row r="371" spans="2:5" ht="13.5">
      <c r="B371" s="63" t="s">
        <v>1348</v>
      </c>
      <c r="C371" s="63" t="s">
        <v>1337</v>
      </c>
      <c r="D371" s="63" t="s">
        <v>1349</v>
      </c>
      <c r="E371" s="95" t="str">
        <f t="shared" si="5"/>
        <v>07</v>
      </c>
    </row>
    <row r="372" spans="2:5" ht="13.5">
      <c r="B372" s="63" t="s">
        <v>1350</v>
      </c>
      <c r="C372" s="63" t="s">
        <v>1337</v>
      </c>
      <c r="D372" s="63" t="s">
        <v>1351</v>
      </c>
      <c r="E372" s="95" t="str">
        <f t="shared" si="5"/>
        <v>07</v>
      </c>
    </row>
    <row r="373" spans="2:5" ht="13.5">
      <c r="B373" s="63" t="s">
        <v>1352</v>
      </c>
      <c r="C373" s="63" t="s">
        <v>1337</v>
      </c>
      <c r="D373" s="63" t="s">
        <v>1353</v>
      </c>
      <c r="E373" s="95" t="str">
        <f t="shared" si="5"/>
        <v>07</v>
      </c>
    </row>
    <row r="374" spans="2:5" ht="13.5">
      <c r="B374" s="63" t="s">
        <v>1354</v>
      </c>
      <c r="C374" s="63" t="s">
        <v>1337</v>
      </c>
      <c r="D374" s="63" t="s">
        <v>1355</v>
      </c>
      <c r="E374" s="95" t="str">
        <f t="shared" si="5"/>
        <v>07</v>
      </c>
    </row>
    <row r="375" spans="2:5" ht="13.5">
      <c r="B375" s="63" t="s">
        <v>1356</v>
      </c>
      <c r="C375" s="63" t="s">
        <v>1337</v>
      </c>
      <c r="D375" s="63" t="s">
        <v>1357</v>
      </c>
      <c r="E375" s="95" t="str">
        <f t="shared" si="5"/>
        <v>07</v>
      </c>
    </row>
    <row r="376" spans="2:5" ht="13.5">
      <c r="B376" s="63" t="s">
        <v>1358</v>
      </c>
      <c r="C376" s="63" t="s">
        <v>1337</v>
      </c>
      <c r="D376" s="63" t="s">
        <v>1359</v>
      </c>
      <c r="E376" s="95" t="str">
        <f t="shared" si="5"/>
        <v>07</v>
      </c>
    </row>
    <row r="377" spans="2:5" ht="13.5">
      <c r="B377" s="63" t="s">
        <v>1360</v>
      </c>
      <c r="C377" s="63" t="s">
        <v>1337</v>
      </c>
      <c r="D377" s="63" t="s">
        <v>290</v>
      </c>
      <c r="E377" s="95" t="str">
        <f t="shared" si="5"/>
        <v>07</v>
      </c>
    </row>
    <row r="378" spans="2:5" ht="13.5">
      <c r="B378" s="63" t="s">
        <v>1361</v>
      </c>
      <c r="C378" s="63" t="s">
        <v>1337</v>
      </c>
      <c r="D378" s="63" t="s">
        <v>1362</v>
      </c>
      <c r="E378" s="95" t="str">
        <f t="shared" si="5"/>
        <v>07</v>
      </c>
    </row>
    <row r="379" spans="2:5" ht="13.5">
      <c r="B379" s="63" t="s">
        <v>1363</v>
      </c>
      <c r="C379" s="63" t="s">
        <v>1337</v>
      </c>
      <c r="D379" s="63" t="s">
        <v>1364</v>
      </c>
      <c r="E379" s="95" t="str">
        <f t="shared" si="5"/>
        <v>07</v>
      </c>
    </row>
    <row r="380" spans="2:5" ht="13.5">
      <c r="B380" s="63" t="s">
        <v>1365</v>
      </c>
      <c r="C380" s="63" t="s">
        <v>1337</v>
      </c>
      <c r="D380" s="63" t="s">
        <v>1366</v>
      </c>
      <c r="E380" s="95" t="str">
        <f t="shared" si="5"/>
        <v>07</v>
      </c>
    </row>
    <row r="381" spans="2:5" ht="13.5">
      <c r="B381" s="63" t="s">
        <v>1367</v>
      </c>
      <c r="C381" s="63" t="s">
        <v>1337</v>
      </c>
      <c r="D381" s="63" t="s">
        <v>1368</v>
      </c>
      <c r="E381" s="95" t="str">
        <f t="shared" si="5"/>
        <v>07</v>
      </c>
    </row>
    <row r="382" spans="2:5" ht="13.5">
      <c r="B382" s="63" t="s">
        <v>1369</v>
      </c>
      <c r="C382" s="63" t="s">
        <v>1337</v>
      </c>
      <c r="D382" s="63" t="s">
        <v>1370</v>
      </c>
      <c r="E382" s="95" t="str">
        <f t="shared" si="5"/>
        <v>07</v>
      </c>
    </row>
    <row r="383" spans="2:5" ht="13.5">
      <c r="B383" s="63" t="s">
        <v>1371</v>
      </c>
      <c r="C383" s="63" t="s">
        <v>1337</v>
      </c>
      <c r="D383" s="63" t="s">
        <v>1372</v>
      </c>
      <c r="E383" s="95" t="str">
        <f t="shared" si="5"/>
        <v>07</v>
      </c>
    </row>
    <row r="384" spans="2:5" ht="13.5">
      <c r="B384" s="63" t="s">
        <v>1373</v>
      </c>
      <c r="C384" s="63" t="s">
        <v>1337</v>
      </c>
      <c r="D384" s="63" t="s">
        <v>1374</v>
      </c>
      <c r="E384" s="95" t="str">
        <f t="shared" si="5"/>
        <v>07</v>
      </c>
    </row>
    <row r="385" spans="2:5" ht="13.5">
      <c r="B385" s="63" t="s">
        <v>1375</v>
      </c>
      <c r="C385" s="63" t="s">
        <v>1337</v>
      </c>
      <c r="D385" s="63" t="s">
        <v>1376</v>
      </c>
      <c r="E385" s="95" t="str">
        <f t="shared" si="5"/>
        <v>07</v>
      </c>
    </row>
    <row r="386" spans="2:5" ht="13.5">
      <c r="B386" s="63" t="s">
        <v>1377</v>
      </c>
      <c r="C386" s="63" t="s">
        <v>1337</v>
      </c>
      <c r="D386" s="63" t="s">
        <v>1378</v>
      </c>
      <c r="E386" s="95" t="str">
        <f t="shared" si="5"/>
        <v>07</v>
      </c>
    </row>
    <row r="387" spans="2:5" ht="13.5">
      <c r="B387" s="63" t="s">
        <v>1379</v>
      </c>
      <c r="C387" s="63" t="s">
        <v>1337</v>
      </c>
      <c r="D387" s="63" t="s">
        <v>1380</v>
      </c>
      <c r="E387" s="95" t="str">
        <f t="shared" si="5"/>
        <v>07</v>
      </c>
    </row>
    <row r="388" spans="2:5" ht="13.5">
      <c r="B388" s="63" t="s">
        <v>1381</v>
      </c>
      <c r="C388" s="63" t="s">
        <v>1337</v>
      </c>
      <c r="D388" s="63" t="s">
        <v>1382</v>
      </c>
      <c r="E388" s="95" t="str">
        <f t="shared" si="5"/>
        <v>07</v>
      </c>
    </row>
    <row r="389" spans="2:5" ht="13.5">
      <c r="B389" s="63" t="s">
        <v>1383</v>
      </c>
      <c r="C389" s="63" t="s">
        <v>1337</v>
      </c>
      <c r="D389" s="63" t="s">
        <v>1384</v>
      </c>
      <c r="E389" s="95" t="str">
        <f t="shared" si="5"/>
        <v>07</v>
      </c>
    </row>
    <row r="390" spans="2:5" ht="13.5">
      <c r="B390" s="63" t="s">
        <v>1385</v>
      </c>
      <c r="C390" s="63" t="s">
        <v>1337</v>
      </c>
      <c r="D390" s="63" t="s">
        <v>1386</v>
      </c>
      <c r="E390" s="95" t="str">
        <f t="shared" si="5"/>
        <v>07</v>
      </c>
    </row>
    <row r="391" spans="2:5" ht="13.5">
      <c r="B391" s="63" t="s">
        <v>1387</v>
      </c>
      <c r="C391" s="63" t="s">
        <v>1337</v>
      </c>
      <c r="D391" s="63" t="s">
        <v>1388</v>
      </c>
      <c r="E391" s="95" t="str">
        <f t="shared" ref="E391:E454" si="6">LEFT(B391,2)</f>
        <v>07</v>
      </c>
    </row>
    <row r="392" spans="2:5" ht="13.5">
      <c r="B392" s="63" t="s">
        <v>1389</v>
      </c>
      <c r="C392" s="63" t="s">
        <v>1337</v>
      </c>
      <c r="D392" s="63" t="s">
        <v>1390</v>
      </c>
      <c r="E392" s="95" t="str">
        <f t="shared" si="6"/>
        <v>07</v>
      </c>
    </row>
    <row r="393" spans="2:5" ht="13.5">
      <c r="B393" s="63" t="s">
        <v>1391</v>
      </c>
      <c r="C393" s="63" t="s">
        <v>1337</v>
      </c>
      <c r="D393" s="63" t="s">
        <v>1392</v>
      </c>
      <c r="E393" s="95" t="str">
        <f t="shared" si="6"/>
        <v>07</v>
      </c>
    </row>
    <row r="394" spans="2:5" ht="13.5">
      <c r="B394" s="63" t="s">
        <v>1393</v>
      </c>
      <c r="C394" s="63" t="s">
        <v>1337</v>
      </c>
      <c r="D394" s="63" t="s">
        <v>1394</v>
      </c>
      <c r="E394" s="95" t="str">
        <f t="shared" si="6"/>
        <v>07</v>
      </c>
    </row>
    <row r="395" spans="2:5" ht="13.5">
      <c r="B395" s="63" t="s">
        <v>1395</v>
      </c>
      <c r="C395" s="63" t="s">
        <v>1337</v>
      </c>
      <c r="D395" s="63" t="s">
        <v>1396</v>
      </c>
      <c r="E395" s="95" t="str">
        <f t="shared" si="6"/>
        <v>07</v>
      </c>
    </row>
    <row r="396" spans="2:5" ht="13.5">
      <c r="B396" s="63" t="s">
        <v>1397</v>
      </c>
      <c r="C396" s="63" t="s">
        <v>1337</v>
      </c>
      <c r="D396" s="63" t="s">
        <v>1398</v>
      </c>
      <c r="E396" s="95" t="str">
        <f t="shared" si="6"/>
        <v>07</v>
      </c>
    </row>
    <row r="397" spans="2:5" ht="13.5">
      <c r="B397" s="63" t="s">
        <v>1399</v>
      </c>
      <c r="C397" s="63" t="s">
        <v>1337</v>
      </c>
      <c r="D397" s="63" t="s">
        <v>1271</v>
      </c>
      <c r="E397" s="95" t="str">
        <f t="shared" si="6"/>
        <v>07</v>
      </c>
    </row>
    <row r="398" spans="2:5" ht="13.5">
      <c r="B398" s="63" t="s">
        <v>1400</v>
      </c>
      <c r="C398" s="63" t="s">
        <v>1337</v>
      </c>
      <c r="D398" s="63" t="s">
        <v>1401</v>
      </c>
      <c r="E398" s="95" t="str">
        <f t="shared" si="6"/>
        <v>07</v>
      </c>
    </row>
    <row r="399" spans="2:5" ht="13.5">
      <c r="B399" s="63" t="s">
        <v>1402</v>
      </c>
      <c r="C399" s="63" t="s">
        <v>1337</v>
      </c>
      <c r="D399" s="63" t="s">
        <v>1403</v>
      </c>
      <c r="E399" s="95" t="str">
        <f t="shared" si="6"/>
        <v>07</v>
      </c>
    </row>
    <row r="400" spans="2:5" ht="13.5">
      <c r="B400" s="63" t="s">
        <v>1404</v>
      </c>
      <c r="C400" s="63" t="s">
        <v>1337</v>
      </c>
      <c r="D400" s="63" t="s">
        <v>1405</v>
      </c>
      <c r="E400" s="95" t="str">
        <f t="shared" si="6"/>
        <v>07</v>
      </c>
    </row>
    <row r="401" spans="2:5" ht="13.5">
      <c r="B401" s="63" t="s">
        <v>1406</v>
      </c>
      <c r="C401" s="63" t="s">
        <v>1337</v>
      </c>
      <c r="D401" s="63" t="s">
        <v>1407</v>
      </c>
      <c r="E401" s="95" t="str">
        <f t="shared" si="6"/>
        <v>07</v>
      </c>
    </row>
    <row r="402" spans="2:5" ht="13.5">
      <c r="B402" s="63" t="s">
        <v>1408</v>
      </c>
      <c r="C402" s="63" t="s">
        <v>1337</v>
      </c>
      <c r="D402" s="63" t="s">
        <v>1409</v>
      </c>
      <c r="E402" s="95" t="str">
        <f t="shared" si="6"/>
        <v>07</v>
      </c>
    </row>
    <row r="403" spans="2:5" ht="13.5">
      <c r="B403" s="63" t="s">
        <v>1410</v>
      </c>
      <c r="C403" s="63" t="s">
        <v>1337</v>
      </c>
      <c r="D403" s="63" t="s">
        <v>1411</v>
      </c>
      <c r="E403" s="95" t="str">
        <f t="shared" si="6"/>
        <v>07</v>
      </c>
    </row>
    <row r="404" spans="2:5" ht="13.5">
      <c r="B404" s="63" t="s">
        <v>1412</v>
      </c>
      <c r="C404" s="63" t="s">
        <v>1337</v>
      </c>
      <c r="D404" s="63" t="s">
        <v>1413</v>
      </c>
      <c r="E404" s="95" t="str">
        <f t="shared" si="6"/>
        <v>07</v>
      </c>
    </row>
    <row r="405" spans="2:5" ht="13.5">
      <c r="B405" s="63" t="s">
        <v>1414</v>
      </c>
      <c r="C405" s="63" t="s">
        <v>1337</v>
      </c>
      <c r="D405" s="63" t="s">
        <v>1415</v>
      </c>
      <c r="E405" s="95" t="str">
        <f t="shared" si="6"/>
        <v>07</v>
      </c>
    </row>
    <row r="406" spans="2:5" ht="13.5">
      <c r="B406" s="63" t="s">
        <v>1416</v>
      </c>
      <c r="C406" s="63" t="s">
        <v>1337</v>
      </c>
      <c r="D406" s="63" t="s">
        <v>1417</v>
      </c>
      <c r="E406" s="95" t="str">
        <f t="shared" si="6"/>
        <v>07</v>
      </c>
    </row>
    <row r="407" spans="2:5" ht="13.5">
      <c r="B407" s="63" t="s">
        <v>1418</v>
      </c>
      <c r="C407" s="63" t="s">
        <v>1337</v>
      </c>
      <c r="D407" s="63" t="s">
        <v>1419</v>
      </c>
      <c r="E407" s="95" t="str">
        <f t="shared" si="6"/>
        <v>07</v>
      </c>
    </row>
    <row r="408" spans="2:5" ht="13.5">
      <c r="B408" s="63" t="s">
        <v>1420</v>
      </c>
      <c r="C408" s="63" t="s">
        <v>1337</v>
      </c>
      <c r="D408" s="63" t="s">
        <v>1421</v>
      </c>
      <c r="E408" s="95" t="str">
        <f t="shared" si="6"/>
        <v>07</v>
      </c>
    </row>
    <row r="409" spans="2:5" ht="13.5">
      <c r="B409" s="63" t="s">
        <v>1422</v>
      </c>
      <c r="C409" s="63" t="s">
        <v>1337</v>
      </c>
      <c r="D409" s="63" t="s">
        <v>1423</v>
      </c>
      <c r="E409" s="95" t="str">
        <f t="shared" si="6"/>
        <v>07</v>
      </c>
    </row>
    <row r="410" spans="2:5" ht="13.5">
      <c r="B410" s="63" t="s">
        <v>1424</v>
      </c>
      <c r="C410" s="63" t="s">
        <v>1337</v>
      </c>
      <c r="D410" s="63" t="s">
        <v>1425</v>
      </c>
      <c r="E410" s="95" t="str">
        <f t="shared" si="6"/>
        <v>07</v>
      </c>
    </row>
    <row r="411" spans="2:5" ht="13.5">
      <c r="B411" s="63" t="s">
        <v>1426</v>
      </c>
      <c r="C411" s="63" t="s">
        <v>1337</v>
      </c>
      <c r="D411" s="63" t="s">
        <v>1427</v>
      </c>
      <c r="E411" s="95" t="str">
        <f t="shared" si="6"/>
        <v>07</v>
      </c>
    </row>
    <row r="412" spans="2:5" ht="13.5">
      <c r="B412" s="63" t="s">
        <v>1428</v>
      </c>
      <c r="C412" s="63" t="s">
        <v>1337</v>
      </c>
      <c r="D412" s="63" t="s">
        <v>1429</v>
      </c>
      <c r="E412" s="95" t="str">
        <f t="shared" si="6"/>
        <v>07</v>
      </c>
    </row>
    <row r="413" spans="2:5" ht="13.5">
      <c r="B413" s="63" t="s">
        <v>1430</v>
      </c>
      <c r="C413" s="63" t="s">
        <v>1337</v>
      </c>
      <c r="D413" s="63" t="s">
        <v>1431</v>
      </c>
      <c r="E413" s="95" t="str">
        <f t="shared" si="6"/>
        <v>07</v>
      </c>
    </row>
    <row r="414" spans="2:5" ht="13.5">
      <c r="B414" s="63" t="s">
        <v>1432</v>
      </c>
      <c r="C414" s="63" t="s">
        <v>1337</v>
      </c>
      <c r="D414" s="63" t="s">
        <v>1433</v>
      </c>
      <c r="E414" s="95" t="str">
        <f t="shared" si="6"/>
        <v>07</v>
      </c>
    </row>
    <row r="415" spans="2:5" ht="13.5">
      <c r="B415" s="63" t="s">
        <v>1434</v>
      </c>
      <c r="C415" s="63" t="s">
        <v>1337</v>
      </c>
      <c r="D415" s="63" t="s">
        <v>1435</v>
      </c>
      <c r="E415" s="95" t="str">
        <f t="shared" si="6"/>
        <v>07</v>
      </c>
    </row>
    <row r="416" spans="2:5" ht="13.5">
      <c r="B416" s="63" t="s">
        <v>1436</v>
      </c>
      <c r="C416" s="63" t="s">
        <v>1337</v>
      </c>
      <c r="D416" s="63" t="s">
        <v>1437</v>
      </c>
      <c r="E416" s="95" t="str">
        <f t="shared" si="6"/>
        <v>07</v>
      </c>
    </row>
    <row r="417" spans="2:5" ht="13.5">
      <c r="B417" s="63" t="s">
        <v>1438</v>
      </c>
      <c r="C417" s="63" t="s">
        <v>1337</v>
      </c>
      <c r="D417" s="63" t="s">
        <v>1439</v>
      </c>
      <c r="E417" s="95" t="str">
        <f t="shared" si="6"/>
        <v>07</v>
      </c>
    </row>
    <row r="418" spans="2:5" ht="13.5">
      <c r="B418" s="63" t="s">
        <v>1440</v>
      </c>
      <c r="C418" s="63" t="s">
        <v>1337</v>
      </c>
      <c r="D418" s="63" t="s">
        <v>1441</v>
      </c>
      <c r="E418" s="95" t="str">
        <f t="shared" si="6"/>
        <v>07</v>
      </c>
    </row>
    <row r="419" spans="2:5" ht="13.5">
      <c r="B419" s="63" t="s">
        <v>1442</v>
      </c>
      <c r="C419" s="63" t="s">
        <v>1337</v>
      </c>
      <c r="D419" s="63" t="s">
        <v>1443</v>
      </c>
      <c r="E419" s="95" t="str">
        <f t="shared" si="6"/>
        <v>07</v>
      </c>
    </row>
    <row r="420" spans="2:5" ht="13.5">
      <c r="B420" s="63" t="s">
        <v>1444</v>
      </c>
      <c r="C420" s="63" t="s">
        <v>1337</v>
      </c>
      <c r="D420" s="63" t="s">
        <v>1445</v>
      </c>
      <c r="E420" s="95" t="str">
        <f t="shared" si="6"/>
        <v>07</v>
      </c>
    </row>
    <row r="421" spans="2:5" ht="13.5">
      <c r="B421" s="63" t="s">
        <v>1446</v>
      </c>
      <c r="C421" s="63" t="s">
        <v>1337</v>
      </c>
      <c r="D421" s="63" t="s">
        <v>1447</v>
      </c>
      <c r="E421" s="95" t="str">
        <f t="shared" si="6"/>
        <v>07</v>
      </c>
    </row>
    <row r="422" spans="2:5" ht="13.5">
      <c r="B422" s="63" t="s">
        <v>1448</v>
      </c>
      <c r="C422" s="63" t="s">
        <v>1337</v>
      </c>
      <c r="D422" s="63" t="s">
        <v>1449</v>
      </c>
      <c r="E422" s="95" t="str">
        <f t="shared" si="6"/>
        <v>07</v>
      </c>
    </row>
    <row r="423" spans="2:5" ht="13.5">
      <c r="B423" s="63" t="s">
        <v>1450</v>
      </c>
      <c r="C423" s="63" t="s">
        <v>1337</v>
      </c>
      <c r="D423" s="63" t="s">
        <v>1451</v>
      </c>
      <c r="E423" s="95" t="str">
        <f t="shared" si="6"/>
        <v>07</v>
      </c>
    </row>
    <row r="424" spans="2:5" ht="13.5">
      <c r="B424" s="63" t="s">
        <v>1452</v>
      </c>
      <c r="C424" s="63" t="s">
        <v>1337</v>
      </c>
      <c r="D424" s="63" t="s">
        <v>1453</v>
      </c>
      <c r="E424" s="95" t="str">
        <f t="shared" si="6"/>
        <v>07</v>
      </c>
    </row>
    <row r="425" spans="2:5" ht="13.5">
      <c r="B425" s="62" t="s">
        <v>6559</v>
      </c>
      <c r="C425" s="62" t="s">
        <v>6627</v>
      </c>
      <c r="D425" s="94" t="s">
        <v>6864</v>
      </c>
      <c r="E425" s="95" t="str">
        <f t="shared" si="6"/>
        <v>08</v>
      </c>
    </row>
    <row r="426" spans="2:5" ht="13.5">
      <c r="B426" s="63" t="s">
        <v>1510</v>
      </c>
      <c r="C426" s="63" t="s">
        <v>1509</v>
      </c>
      <c r="D426" s="63" t="s">
        <v>1511</v>
      </c>
      <c r="E426" s="95" t="str">
        <f t="shared" si="6"/>
        <v>08</v>
      </c>
    </row>
    <row r="427" spans="2:5" ht="13.5">
      <c r="B427" s="63" t="s">
        <v>1512</v>
      </c>
      <c r="C427" s="63" t="s">
        <v>1509</v>
      </c>
      <c r="D427" s="63" t="s">
        <v>1513</v>
      </c>
      <c r="E427" s="95" t="str">
        <f t="shared" si="6"/>
        <v>08</v>
      </c>
    </row>
    <row r="428" spans="2:5" ht="13.5">
      <c r="B428" s="63" t="s">
        <v>1514</v>
      </c>
      <c r="C428" s="63" t="s">
        <v>1509</v>
      </c>
      <c r="D428" s="63" t="s">
        <v>1515</v>
      </c>
      <c r="E428" s="95" t="str">
        <f t="shared" si="6"/>
        <v>08</v>
      </c>
    </row>
    <row r="429" spans="2:5" ht="13.5">
      <c r="B429" s="63" t="s">
        <v>1516</v>
      </c>
      <c r="C429" s="63" t="s">
        <v>1509</v>
      </c>
      <c r="D429" s="63" t="s">
        <v>1517</v>
      </c>
      <c r="E429" s="95" t="str">
        <f t="shared" si="6"/>
        <v>08</v>
      </c>
    </row>
    <row r="430" spans="2:5" ht="13.5">
      <c r="B430" s="63" t="s">
        <v>1518</v>
      </c>
      <c r="C430" s="63" t="s">
        <v>1509</v>
      </c>
      <c r="D430" s="63" t="s">
        <v>1519</v>
      </c>
      <c r="E430" s="95" t="str">
        <f t="shared" si="6"/>
        <v>08</v>
      </c>
    </row>
    <row r="431" spans="2:5" ht="13.5">
      <c r="B431" s="63" t="s">
        <v>1520</v>
      </c>
      <c r="C431" s="63" t="s">
        <v>1509</v>
      </c>
      <c r="D431" s="63" t="s">
        <v>1521</v>
      </c>
      <c r="E431" s="95" t="str">
        <f t="shared" si="6"/>
        <v>08</v>
      </c>
    </row>
    <row r="432" spans="2:5" ht="13.5">
      <c r="B432" s="63" t="s">
        <v>1522</v>
      </c>
      <c r="C432" s="63" t="s">
        <v>1509</v>
      </c>
      <c r="D432" s="63" t="s">
        <v>1523</v>
      </c>
      <c r="E432" s="95" t="str">
        <f t="shared" si="6"/>
        <v>08</v>
      </c>
    </row>
    <row r="433" spans="2:5" ht="13.5">
      <c r="B433" s="63" t="s">
        <v>1524</v>
      </c>
      <c r="C433" s="63" t="s">
        <v>1509</v>
      </c>
      <c r="D433" s="63" t="s">
        <v>1525</v>
      </c>
      <c r="E433" s="95" t="str">
        <f t="shared" si="6"/>
        <v>08</v>
      </c>
    </row>
    <row r="434" spans="2:5" ht="13.5">
      <c r="B434" s="63" t="s">
        <v>1526</v>
      </c>
      <c r="C434" s="63" t="s">
        <v>1509</v>
      </c>
      <c r="D434" s="63" t="s">
        <v>1527</v>
      </c>
      <c r="E434" s="95" t="str">
        <f t="shared" si="6"/>
        <v>08</v>
      </c>
    </row>
    <row r="435" spans="2:5" ht="13.5">
      <c r="B435" s="63" t="s">
        <v>1528</v>
      </c>
      <c r="C435" s="63" t="s">
        <v>1509</v>
      </c>
      <c r="D435" s="63" t="s">
        <v>1529</v>
      </c>
      <c r="E435" s="95" t="str">
        <f t="shared" si="6"/>
        <v>08</v>
      </c>
    </row>
    <row r="436" spans="2:5" ht="13.5">
      <c r="B436" s="63" t="s">
        <v>1530</v>
      </c>
      <c r="C436" s="63" t="s">
        <v>1509</v>
      </c>
      <c r="D436" s="63" t="s">
        <v>1531</v>
      </c>
      <c r="E436" s="95" t="str">
        <f t="shared" si="6"/>
        <v>08</v>
      </c>
    </row>
    <row r="437" spans="2:5" ht="13.5">
      <c r="B437" s="63" t="s">
        <v>1532</v>
      </c>
      <c r="C437" s="63" t="s">
        <v>1509</v>
      </c>
      <c r="D437" s="63" t="s">
        <v>1533</v>
      </c>
      <c r="E437" s="95" t="str">
        <f t="shared" si="6"/>
        <v>08</v>
      </c>
    </row>
    <row r="438" spans="2:5" ht="13.5">
      <c r="B438" s="63" t="s">
        <v>1534</v>
      </c>
      <c r="C438" s="63" t="s">
        <v>1509</v>
      </c>
      <c r="D438" s="63" t="s">
        <v>1535</v>
      </c>
      <c r="E438" s="95" t="str">
        <f t="shared" si="6"/>
        <v>08</v>
      </c>
    </row>
    <row r="439" spans="2:5" ht="13.5">
      <c r="B439" s="63" t="s">
        <v>1536</v>
      </c>
      <c r="C439" s="63" t="s">
        <v>1509</v>
      </c>
      <c r="D439" s="63" t="s">
        <v>1537</v>
      </c>
      <c r="E439" s="95" t="str">
        <f t="shared" si="6"/>
        <v>08</v>
      </c>
    </row>
    <row r="440" spans="2:5" ht="13.5">
      <c r="B440" s="63" t="s">
        <v>1538</v>
      </c>
      <c r="C440" s="63" t="s">
        <v>1509</v>
      </c>
      <c r="D440" s="63" t="s">
        <v>1539</v>
      </c>
      <c r="E440" s="95" t="str">
        <f t="shared" si="6"/>
        <v>08</v>
      </c>
    </row>
    <row r="441" spans="2:5" ht="13.5">
      <c r="B441" s="63" t="s">
        <v>1540</v>
      </c>
      <c r="C441" s="63" t="s">
        <v>1509</v>
      </c>
      <c r="D441" s="63" t="s">
        <v>1541</v>
      </c>
      <c r="E441" s="95" t="str">
        <f t="shared" si="6"/>
        <v>08</v>
      </c>
    </row>
    <row r="442" spans="2:5" ht="13.5">
      <c r="B442" s="63" t="s">
        <v>1542</v>
      </c>
      <c r="C442" s="63" t="s">
        <v>1509</v>
      </c>
      <c r="D442" s="63" t="s">
        <v>1543</v>
      </c>
      <c r="E442" s="95" t="str">
        <f t="shared" si="6"/>
        <v>08</v>
      </c>
    </row>
    <row r="443" spans="2:5" ht="13.5">
      <c r="B443" s="63" t="s">
        <v>1544</v>
      </c>
      <c r="C443" s="63" t="s">
        <v>1509</v>
      </c>
      <c r="D443" s="63" t="s">
        <v>1545</v>
      </c>
      <c r="E443" s="95" t="str">
        <f t="shared" si="6"/>
        <v>08</v>
      </c>
    </row>
    <row r="444" spans="2:5" ht="13.5">
      <c r="B444" s="63" t="s">
        <v>1546</v>
      </c>
      <c r="C444" s="63" t="s">
        <v>1509</v>
      </c>
      <c r="D444" s="63" t="s">
        <v>1547</v>
      </c>
      <c r="E444" s="95" t="str">
        <f t="shared" si="6"/>
        <v>08</v>
      </c>
    </row>
    <row r="445" spans="2:5" ht="13.5">
      <c r="B445" s="63" t="s">
        <v>1548</v>
      </c>
      <c r="C445" s="63" t="s">
        <v>1509</v>
      </c>
      <c r="D445" s="63" t="s">
        <v>1549</v>
      </c>
      <c r="E445" s="95" t="str">
        <f t="shared" si="6"/>
        <v>08</v>
      </c>
    </row>
    <row r="446" spans="2:5" ht="13.5">
      <c r="B446" s="63" t="s">
        <v>1550</v>
      </c>
      <c r="C446" s="63" t="s">
        <v>1509</v>
      </c>
      <c r="D446" s="63" t="s">
        <v>1551</v>
      </c>
      <c r="E446" s="95" t="str">
        <f t="shared" si="6"/>
        <v>08</v>
      </c>
    </row>
    <row r="447" spans="2:5" ht="13.5">
      <c r="B447" s="63" t="s">
        <v>1552</v>
      </c>
      <c r="C447" s="63" t="s">
        <v>1509</v>
      </c>
      <c r="D447" s="63" t="s">
        <v>1553</v>
      </c>
      <c r="E447" s="95" t="str">
        <f t="shared" si="6"/>
        <v>08</v>
      </c>
    </row>
    <row r="448" spans="2:5" ht="13.5">
      <c r="B448" s="63" t="s">
        <v>1554</v>
      </c>
      <c r="C448" s="63" t="s">
        <v>1509</v>
      </c>
      <c r="D448" s="63" t="s">
        <v>1555</v>
      </c>
      <c r="E448" s="95" t="str">
        <f t="shared" si="6"/>
        <v>08</v>
      </c>
    </row>
    <row r="449" spans="2:5" ht="13.5">
      <c r="B449" s="63" t="s">
        <v>1556</v>
      </c>
      <c r="C449" s="63" t="s">
        <v>1509</v>
      </c>
      <c r="D449" s="63" t="s">
        <v>1557</v>
      </c>
      <c r="E449" s="95" t="str">
        <f t="shared" si="6"/>
        <v>08</v>
      </c>
    </row>
    <row r="450" spans="2:5" ht="13.5">
      <c r="B450" s="63" t="s">
        <v>1558</v>
      </c>
      <c r="C450" s="63" t="s">
        <v>1509</v>
      </c>
      <c r="D450" s="63" t="s">
        <v>1559</v>
      </c>
      <c r="E450" s="95" t="str">
        <f t="shared" si="6"/>
        <v>08</v>
      </c>
    </row>
    <row r="451" spans="2:5" ht="13.5">
      <c r="B451" s="63" t="s">
        <v>1560</v>
      </c>
      <c r="C451" s="63" t="s">
        <v>1509</v>
      </c>
      <c r="D451" s="63" t="s">
        <v>1561</v>
      </c>
      <c r="E451" s="95" t="str">
        <f t="shared" si="6"/>
        <v>08</v>
      </c>
    </row>
    <row r="452" spans="2:5" ht="13.5">
      <c r="B452" s="63" t="s">
        <v>1562</v>
      </c>
      <c r="C452" s="63" t="s">
        <v>1509</v>
      </c>
      <c r="D452" s="63" t="s">
        <v>1563</v>
      </c>
      <c r="E452" s="95" t="str">
        <f t="shared" si="6"/>
        <v>08</v>
      </c>
    </row>
    <row r="453" spans="2:5" ht="13.5">
      <c r="B453" s="63" t="s">
        <v>1564</v>
      </c>
      <c r="C453" s="63" t="s">
        <v>1509</v>
      </c>
      <c r="D453" s="63" t="s">
        <v>1565</v>
      </c>
      <c r="E453" s="95" t="str">
        <f t="shared" si="6"/>
        <v>08</v>
      </c>
    </row>
    <row r="454" spans="2:5" ht="13.5">
      <c r="B454" s="63" t="s">
        <v>1566</v>
      </c>
      <c r="C454" s="63" t="s">
        <v>1509</v>
      </c>
      <c r="D454" s="63" t="s">
        <v>1567</v>
      </c>
      <c r="E454" s="95" t="str">
        <f t="shared" si="6"/>
        <v>08</v>
      </c>
    </row>
    <row r="455" spans="2:5" ht="13.5">
      <c r="B455" s="63" t="s">
        <v>1568</v>
      </c>
      <c r="C455" s="63" t="s">
        <v>1509</v>
      </c>
      <c r="D455" s="63" t="s">
        <v>1569</v>
      </c>
      <c r="E455" s="95" t="str">
        <f t="shared" ref="E455:E518" si="7">LEFT(B455,2)</f>
        <v>08</v>
      </c>
    </row>
    <row r="456" spans="2:5" ht="13.5">
      <c r="B456" s="63" t="s">
        <v>1570</v>
      </c>
      <c r="C456" s="63" t="s">
        <v>1509</v>
      </c>
      <c r="D456" s="63" t="s">
        <v>1571</v>
      </c>
      <c r="E456" s="95" t="str">
        <f t="shared" si="7"/>
        <v>08</v>
      </c>
    </row>
    <row r="457" spans="2:5" ht="13.5">
      <c r="B457" s="63" t="s">
        <v>1572</v>
      </c>
      <c r="C457" s="63" t="s">
        <v>1509</v>
      </c>
      <c r="D457" s="63" t="s">
        <v>1573</v>
      </c>
      <c r="E457" s="95" t="str">
        <f t="shared" si="7"/>
        <v>08</v>
      </c>
    </row>
    <row r="458" spans="2:5" ht="13.5">
      <c r="B458" s="63" t="s">
        <v>1574</v>
      </c>
      <c r="C458" s="63" t="s">
        <v>1509</v>
      </c>
      <c r="D458" s="63" t="s">
        <v>1575</v>
      </c>
      <c r="E458" s="95" t="str">
        <f t="shared" si="7"/>
        <v>08</v>
      </c>
    </row>
    <row r="459" spans="2:5" ht="13.5">
      <c r="B459" s="63" t="s">
        <v>1576</v>
      </c>
      <c r="C459" s="63" t="s">
        <v>1509</v>
      </c>
      <c r="D459" s="63" t="s">
        <v>1577</v>
      </c>
      <c r="E459" s="95" t="str">
        <f t="shared" si="7"/>
        <v>08</v>
      </c>
    </row>
    <row r="460" spans="2:5" ht="13.5">
      <c r="B460" s="63" t="s">
        <v>1578</v>
      </c>
      <c r="C460" s="63" t="s">
        <v>1509</v>
      </c>
      <c r="D460" s="63" t="s">
        <v>1579</v>
      </c>
      <c r="E460" s="95" t="str">
        <f t="shared" si="7"/>
        <v>08</v>
      </c>
    </row>
    <row r="461" spans="2:5" ht="13.5">
      <c r="B461" s="63" t="s">
        <v>1580</v>
      </c>
      <c r="C461" s="63" t="s">
        <v>1509</v>
      </c>
      <c r="D461" s="63" t="s">
        <v>1581</v>
      </c>
      <c r="E461" s="95" t="str">
        <f t="shared" si="7"/>
        <v>08</v>
      </c>
    </row>
    <row r="462" spans="2:5" ht="13.5">
      <c r="B462" s="63" t="s">
        <v>1582</v>
      </c>
      <c r="C462" s="63" t="s">
        <v>1509</v>
      </c>
      <c r="D462" s="63" t="s">
        <v>1583</v>
      </c>
      <c r="E462" s="95" t="str">
        <f t="shared" si="7"/>
        <v>08</v>
      </c>
    </row>
    <row r="463" spans="2:5" ht="13.5">
      <c r="B463" s="63" t="s">
        <v>1584</v>
      </c>
      <c r="C463" s="63" t="s">
        <v>1509</v>
      </c>
      <c r="D463" s="63" t="s">
        <v>1585</v>
      </c>
      <c r="E463" s="95" t="str">
        <f t="shared" si="7"/>
        <v>08</v>
      </c>
    </row>
    <row r="464" spans="2:5" ht="13.5">
      <c r="B464" s="63" t="s">
        <v>1586</v>
      </c>
      <c r="C464" s="63" t="s">
        <v>1509</v>
      </c>
      <c r="D464" s="63" t="s">
        <v>1587</v>
      </c>
      <c r="E464" s="95" t="str">
        <f t="shared" si="7"/>
        <v>08</v>
      </c>
    </row>
    <row r="465" spans="2:5" ht="13.5">
      <c r="B465" s="63" t="s">
        <v>1588</v>
      </c>
      <c r="C465" s="63" t="s">
        <v>1509</v>
      </c>
      <c r="D465" s="63" t="s">
        <v>1589</v>
      </c>
      <c r="E465" s="95" t="str">
        <f t="shared" si="7"/>
        <v>08</v>
      </c>
    </row>
    <row r="466" spans="2:5" ht="13.5">
      <c r="B466" s="63" t="s">
        <v>1590</v>
      </c>
      <c r="C466" s="63" t="s">
        <v>1509</v>
      </c>
      <c r="D466" s="63" t="s">
        <v>1591</v>
      </c>
      <c r="E466" s="95" t="str">
        <f t="shared" si="7"/>
        <v>08</v>
      </c>
    </row>
    <row r="467" spans="2:5" ht="13.5">
      <c r="B467" s="63" t="s">
        <v>1592</v>
      </c>
      <c r="C467" s="63" t="s">
        <v>1509</v>
      </c>
      <c r="D467" s="63" t="s">
        <v>1593</v>
      </c>
      <c r="E467" s="95" t="str">
        <f t="shared" si="7"/>
        <v>08</v>
      </c>
    </row>
    <row r="468" spans="2:5" ht="13.5">
      <c r="B468" s="63" t="s">
        <v>1594</v>
      </c>
      <c r="C468" s="63" t="s">
        <v>1509</v>
      </c>
      <c r="D468" s="63" t="s">
        <v>1595</v>
      </c>
      <c r="E468" s="95" t="str">
        <f t="shared" si="7"/>
        <v>08</v>
      </c>
    </row>
    <row r="469" spans="2:5" ht="13.5">
      <c r="B469" s="63" t="s">
        <v>1596</v>
      </c>
      <c r="C469" s="63" t="s">
        <v>1509</v>
      </c>
      <c r="D469" s="63" t="s">
        <v>1597</v>
      </c>
      <c r="E469" s="95" t="str">
        <f t="shared" si="7"/>
        <v>08</v>
      </c>
    </row>
    <row r="470" spans="2:5" ht="13.5">
      <c r="B470" s="62" t="s">
        <v>6560</v>
      </c>
      <c r="C470" s="62" t="s">
        <v>6628</v>
      </c>
      <c r="D470" s="94" t="s">
        <v>6865</v>
      </c>
      <c r="E470" s="95" t="str">
        <f t="shared" si="7"/>
        <v>09</v>
      </c>
    </row>
    <row r="471" spans="2:5" ht="13.5">
      <c r="B471" s="63" t="s">
        <v>1660</v>
      </c>
      <c r="C471" s="63" t="s">
        <v>1659</v>
      </c>
      <c r="D471" s="63" t="s">
        <v>1661</v>
      </c>
      <c r="E471" s="95" t="str">
        <f t="shared" si="7"/>
        <v>09</v>
      </c>
    </row>
    <row r="472" spans="2:5" ht="13.5">
      <c r="B472" s="63" t="s">
        <v>1662</v>
      </c>
      <c r="C472" s="63" t="s">
        <v>1659</v>
      </c>
      <c r="D472" s="63" t="s">
        <v>1663</v>
      </c>
      <c r="E472" s="95" t="str">
        <f t="shared" si="7"/>
        <v>09</v>
      </c>
    </row>
    <row r="473" spans="2:5" ht="13.5">
      <c r="B473" s="63" t="s">
        <v>1664</v>
      </c>
      <c r="C473" s="63" t="s">
        <v>1659</v>
      </c>
      <c r="D473" s="63" t="s">
        <v>1665</v>
      </c>
      <c r="E473" s="95" t="str">
        <f t="shared" si="7"/>
        <v>09</v>
      </c>
    </row>
    <row r="474" spans="2:5" ht="13.5">
      <c r="B474" s="63" t="s">
        <v>1666</v>
      </c>
      <c r="C474" s="63" t="s">
        <v>1659</v>
      </c>
      <c r="D474" s="63" t="s">
        <v>1667</v>
      </c>
      <c r="E474" s="95" t="str">
        <f t="shared" si="7"/>
        <v>09</v>
      </c>
    </row>
    <row r="475" spans="2:5" ht="13.5">
      <c r="B475" s="63" t="s">
        <v>1668</v>
      </c>
      <c r="C475" s="63" t="s">
        <v>1659</v>
      </c>
      <c r="D475" s="63" t="s">
        <v>1669</v>
      </c>
      <c r="E475" s="95" t="str">
        <f t="shared" si="7"/>
        <v>09</v>
      </c>
    </row>
    <row r="476" spans="2:5" ht="13.5">
      <c r="B476" s="63" t="s">
        <v>1670</v>
      </c>
      <c r="C476" s="63" t="s">
        <v>1659</v>
      </c>
      <c r="D476" s="63" t="s">
        <v>1671</v>
      </c>
      <c r="E476" s="95" t="str">
        <f t="shared" si="7"/>
        <v>09</v>
      </c>
    </row>
    <row r="477" spans="2:5" ht="13.5">
      <c r="B477" s="63" t="s">
        <v>1672</v>
      </c>
      <c r="C477" s="63" t="s">
        <v>1659</v>
      </c>
      <c r="D477" s="63" t="s">
        <v>1673</v>
      </c>
      <c r="E477" s="95" t="str">
        <f t="shared" si="7"/>
        <v>09</v>
      </c>
    </row>
    <row r="478" spans="2:5" ht="13.5">
      <c r="B478" s="63" t="s">
        <v>1674</v>
      </c>
      <c r="C478" s="63" t="s">
        <v>1659</v>
      </c>
      <c r="D478" s="63" t="s">
        <v>1675</v>
      </c>
      <c r="E478" s="95" t="str">
        <f t="shared" si="7"/>
        <v>09</v>
      </c>
    </row>
    <row r="479" spans="2:5" ht="13.5">
      <c r="B479" s="63" t="s">
        <v>1676</v>
      </c>
      <c r="C479" s="63" t="s">
        <v>1659</v>
      </c>
      <c r="D479" s="63" t="s">
        <v>1677</v>
      </c>
      <c r="E479" s="95" t="str">
        <f t="shared" si="7"/>
        <v>09</v>
      </c>
    </row>
    <row r="480" spans="2:5" ht="13.5">
      <c r="B480" s="63" t="s">
        <v>1678</v>
      </c>
      <c r="C480" s="63" t="s">
        <v>1659</v>
      </c>
      <c r="D480" s="63" t="s">
        <v>1679</v>
      </c>
      <c r="E480" s="95" t="str">
        <f t="shared" si="7"/>
        <v>09</v>
      </c>
    </row>
    <row r="481" spans="2:5" ht="13.5">
      <c r="B481" s="63" t="s">
        <v>1680</v>
      </c>
      <c r="C481" s="63" t="s">
        <v>1659</v>
      </c>
      <c r="D481" s="63" t="s">
        <v>1681</v>
      </c>
      <c r="E481" s="95" t="str">
        <f t="shared" si="7"/>
        <v>09</v>
      </c>
    </row>
    <row r="482" spans="2:5" ht="13.5">
      <c r="B482" s="63" t="s">
        <v>1682</v>
      </c>
      <c r="C482" s="63" t="s">
        <v>1659</v>
      </c>
      <c r="D482" s="63" t="s">
        <v>1683</v>
      </c>
      <c r="E482" s="95" t="str">
        <f t="shared" si="7"/>
        <v>09</v>
      </c>
    </row>
    <row r="483" spans="2:5" ht="13.5">
      <c r="B483" s="63" t="s">
        <v>1684</v>
      </c>
      <c r="C483" s="63" t="s">
        <v>1659</v>
      </c>
      <c r="D483" s="63" t="s">
        <v>1685</v>
      </c>
      <c r="E483" s="95" t="str">
        <f t="shared" si="7"/>
        <v>09</v>
      </c>
    </row>
    <row r="484" spans="2:5" ht="13.5">
      <c r="B484" s="63" t="s">
        <v>1686</v>
      </c>
      <c r="C484" s="63" t="s">
        <v>1659</v>
      </c>
      <c r="D484" s="63" t="s">
        <v>1687</v>
      </c>
      <c r="E484" s="95" t="str">
        <f t="shared" si="7"/>
        <v>09</v>
      </c>
    </row>
    <row r="485" spans="2:5" ht="13.5">
      <c r="B485" s="63" t="s">
        <v>1688</v>
      </c>
      <c r="C485" s="63" t="s">
        <v>1659</v>
      </c>
      <c r="D485" s="63" t="s">
        <v>1689</v>
      </c>
      <c r="E485" s="95" t="str">
        <f t="shared" si="7"/>
        <v>09</v>
      </c>
    </row>
    <row r="486" spans="2:5" ht="13.5">
      <c r="B486" s="63" t="s">
        <v>1690</v>
      </c>
      <c r="C486" s="63" t="s">
        <v>1659</v>
      </c>
      <c r="D486" s="63" t="s">
        <v>1691</v>
      </c>
      <c r="E486" s="95" t="str">
        <f t="shared" si="7"/>
        <v>09</v>
      </c>
    </row>
    <row r="487" spans="2:5" ht="13.5">
      <c r="B487" s="63" t="s">
        <v>1692</v>
      </c>
      <c r="C487" s="63" t="s">
        <v>1659</v>
      </c>
      <c r="D487" s="63" t="s">
        <v>1693</v>
      </c>
      <c r="E487" s="95" t="str">
        <f t="shared" si="7"/>
        <v>09</v>
      </c>
    </row>
    <row r="488" spans="2:5" ht="13.5">
      <c r="B488" s="63" t="s">
        <v>1694</v>
      </c>
      <c r="C488" s="63" t="s">
        <v>1659</v>
      </c>
      <c r="D488" s="63" t="s">
        <v>1695</v>
      </c>
      <c r="E488" s="95" t="str">
        <f t="shared" si="7"/>
        <v>09</v>
      </c>
    </row>
    <row r="489" spans="2:5" ht="13.5">
      <c r="B489" s="63" t="s">
        <v>1696</v>
      </c>
      <c r="C489" s="63" t="s">
        <v>1659</v>
      </c>
      <c r="D489" s="63" t="s">
        <v>1697</v>
      </c>
      <c r="E489" s="95" t="str">
        <f t="shared" si="7"/>
        <v>09</v>
      </c>
    </row>
    <row r="490" spans="2:5" ht="13.5">
      <c r="B490" s="63" t="s">
        <v>1698</v>
      </c>
      <c r="C490" s="63" t="s">
        <v>1659</v>
      </c>
      <c r="D490" s="63" t="s">
        <v>1699</v>
      </c>
      <c r="E490" s="95" t="str">
        <f t="shared" si="7"/>
        <v>09</v>
      </c>
    </row>
    <row r="491" spans="2:5" ht="13.5">
      <c r="B491" s="63" t="s">
        <v>1700</v>
      </c>
      <c r="C491" s="63" t="s">
        <v>1659</v>
      </c>
      <c r="D491" s="63" t="s">
        <v>1701</v>
      </c>
      <c r="E491" s="95" t="str">
        <f t="shared" si="7"/>
        <v>09</v>
      </c>
    </row>
    <row r="492" spans="2:5" ht="13.5">
      <c r="B492" s="63" t="s">
        <v>1702</v>
      </c>
      <c r="C492" s="63" t="s">
        <v>1659</v>
      </c>
      <c r="D492" s="63" t="s">
        <v>1703</v>
      </c>
      <c r="E492" s="95" t="str">
        <f t="shared" si="7"/>
        <v>09</v>
      </c>
    </row>
    <row r="493" spans="2:5" ht="13.5">
      <c r="B493" s="63" t="s">
        <v>1704</v>
      </c>
      <c r="C493" s="63" t="s">
        <v>1659</v>
      </c>
      <c r="D493" s="63" t="s">
        <v>1705</v>
      </c>
      <c r="E493" s="95" t="str">
        <f t="shared" si="7"/>
        <v>09</v>
      </c>
    </row>
    <row r="494" spans="2:5" ht="13.5">
      <c r="B494" s="63" t="s">
        <v>1706</v>
      </c>
      <c r="C494" s="63" t="s">
        <v>1659</v>
      </c>
      <c r="D494" s="63" t="s">
        <v>1707</v>
      </c>
      <c r="E494" s="95" t="str">
        <f t="shared" si="7"/>
        <v>09</v>
      </c>
    </row>
    <row r="495" spans="2:5" ht="13.5">
      <c r="B495" s="63" t="s">
        <v>1708</v>
      </c>
      <c r="C495" s="63" t="s">
        <v>1659</v>
      </c>
      <c r="D495" s="63" t="s">
        <v>1709</v>
      </c>
      <c r="E495" s="95" t="str">
        <f t="shared" si="7"/>
        <v>09</v>
      </c>
    </row>
    <row r="496" spans="2:5" ht="13.5">
      <c r="B496" s="62" t="s">
        <v>6561</v>
      </c>
      <c r="C496" s="62" t="s">
        <v>6629</v>
      </c>
      <c r="D496" s="94" t="s">
        <v>6866</v>
      </c>
      <c r="E496" s="95" t="str">
        <f t="shared" si="7"/>
        <v>10</v>
      </c>
    </row>
    <row r="497" spans="2:5" ht="13.5">
      <c r="B497" s="63" t="s">
        <v>1736</v>
      </c>
      <c r="C497" s="63" t="s">
        <v>1735</v>
      </c>
      <c r="D497" s="63" t="s">
        <v>1737</v>
      </c>
      <c r="E497" s="95" t="str">
        <f t="shared" si="7"/>
        <v>10</v>
      </c>
    </row>
    <row r="498" spans="2:5" ht="13.5">
      <c r="B498" s="63" t="s">
        <v>1738</v>
      </c>
      <c r="C498" s="63" t="s">
        <v>1735</v>
      </c>
      <c r="D498" s="63" t="s">
        <v>1739</v>
      </c>
      <c r="E498" s="95" t="str">
        <f t="shared" si="7"/>
        <v>10</v>
      </c>
    </row>
    <row r="499" spans="2:5" ht="13.5">
      <c r="B499" s="63" t="s">
        <v>1740</v>
      </c>
      <c r="C499" s="63" t="s">
        <v>1735</v>
      </c>
      <c r="D499" s="63" t="s">
        <v>1741</v>
      </c>
      <c r="E499" s="95" t="str">
        <f t="shared" si="7"/>
        <v>10</v>
      </c>
    </row>
    <row r="500" spans="2:5" ht="13.5">
      <c r="B500" s="63" t="s">
        <v>1742</v>
      </c>
      <c r="C500" s="63" t="s">
        <v>1735</v>
      </c>
      <c r="D500" s="63" t="s">
        <v>1743</v>
      </c>
      <c r="E500" s="95" t="str">
        <f t="shared" si="7"/>
        <v>10</v>
      </c>
    </row>
    <row r="501" spans="2:5" ht="13.5">
      <c r="B501" s="63" t="s">
        <v>1744</v>
      </c>
      <c r="C501" s="63" t="s">
        <v>1735</v>
      </c>
      <c r="D501" s="63" t="s">
        <v>1745</v>
      </c>
      <c r="E501" s="95" t="str">
        <f t="shared" si="7"/>
        <v>10</v>
      </c>
    </row>
    <row r="502" spans="2:5" ht="13.5">
      <c r="B502" s="63" t="s">
        <v>1746</v>
      </c>
      <c r="C502" s="63" t="s">
        <v>1735</v>
      </c>
      <c r="D502" s="63" t="s">
        <v>1747</v>
      </c>
      <c r="E502" s="95" t="str">
        <f t="shared" si="7"/>
        <v>10</v>
      </c>
    </row>
    <row r="503" spans="2:5" ht="13.5">
      <c r="B503" s="63" t="s">
        <v>1748</v>
      </c>
      <c r="C503" s="63" t="s">
        <v>1735</v>
      </c>
      <c r="D503" s="63" t="s">
        <v>1749</v>
      </c>
      <c r="E503" s="95" t="str">
        <f t="shared" si="7"/>
        <v>10</v>
      </c>
    </row>
    <row r="504" spans="2:5" ht="13.5">
      <c r="B504" s="63" t="s">
        <v>1750</v>
      </c>
      <c r="C504" s="63" t="s">
        <v>1735</v>
      </c>
      <c r="D504" s="63" t="s">
        <v>1751</v>
      </c>
      <c r="E504" s="95" t="str">
        <f t="shared" si="7"/>
        <v>10</v>
      </c>
    </row>
    <row r="505" spans="2:5" ht="13.5">
      <c r="B505" s="63" t="s">
        <v>1752</v>
      </c>
      <c r="C505" s="63" t="s">
        <v>1735</v>
      </c>
      <c r="D505" s="63" t="s">
        <v>1753</v>
      </c>
      <c r="E505" s="95" t="str">
        <f t="shared" si="7"/>
        <v>10</v>
      </c>
    </row>
    <row r="506" spans="2:5" ht="13.5">
      <c r="B506" s="63" t="s">
        <v>1754</v>
      </c>
      <c r="C506" s="63" t="s">
        <v>1735</v>
      </c>
      <c r="D506" s="63" t="s">
        <v>1755</v>
      </c>
      <c r="E506" s="95" t="str">
        <f t="shared" si="7"/>
        <v>10</v>
      </c>
    </row>
    <row r="507" spans="2:5" ht="13.5">
      <c r="B507" s="63" t="s">
        <v>1756</v>
      </c>
      <c r="C507" s="63" t="s">
        <v>1735</v>
      </c>
      <c r="D507" s="63" t="s">
        <v>1757</v>
      </c>
      <c r="E507" s="95" t="str">
        <f t="shared" si="7"/>
        <v>10</v>
      </c>
    </row>
    <row r="508" spans="2:5" ht="13.5">
      <c r="B508" s="63" t="s">
        <v>1758</v>
      </c>
      <c r="C508" s="63" t="s">
        <v>1735</v>
      </c>
      <c r="D508" s="63" t="s">
        <v>1759</v>
      </c>
      <c r="E508" s="95" t="str">
        <f t="shared" si="7"/>
        <v>10</v>
      </c>
    </row>
    <row r="509" spans="2:5" ht="13.5">
      <c r="B509" s="63" t="s">
        <v>1760</v>
      </c>
      <c r="C509" s="63" t="s">
        <v>1735</v>
      </c>
      <c r="D509" s="63" t="s">
        <v>1761</v>
      </c>
      <c r="E509" s="95" t="str">
        <f t="shared" si="7"/>
        <v>10</v>
      </c>
    </row>
    <row r="510" spans="2:5" ht="13.5">
      <c r="B510" s="63" t="s">
        <v>1762</v>
      </c>
      <c r="C510" s="63" t="s">
        <v>1735</v>
      </c>
      <c r="D510" s="63" t="s">
        <v>1763</v>
      </c>
      <c r="E510" s="95" t="str">
        <f t="shared" si="7"/>
        <v>10</v>
      </c>
    </row>
    <row r="511" spans="2:5" ht="13.5">
      <c r="B511" s="63" t="s">
        <v>1764</v>
      </c>
      <c r="C511" s="63" t="s">
        <v>1735</v>
      </c>
      <c r="D511" s="63" t="s">
        <v>1765</v>
      </c>
      <c r="E511" s="95" t="str">
        <f t="shared" si="7"/>
        <v>10</v>
      </c>
    </row>
    <row r="512" spans="2:5" ht="13.5">
      <c r="B512" s="63" t="s">
        <v>1766</v>
      </c>
      <c r="C512" s="63" t="s">
        <v>1735</v>
      </c>
      <c r="D512" s="63" t="s">
        <v>1767</v>
      </c>
      <c r="E512" s="95" t="str">
        <f t="shared" si="7"/>
        <v>10</v>
      </c>
    </row>
    <row r="513" spans="2:5" ht="13.5">
      <c r="B513" s="63" t="s">
        <v>1768</v>
      </c>
      <c r="C513" s="63" t="s">
        <v>1735</v>
      </c>
      <c r="D513" s="63" t="s">
        <v>1769</v>
      </c>
      <c r="E513" s="95" t="str">
        <f t="shared" si="7"/>
        <v>10</v>
      </c>
    </row>
    <row r="514" spans="2:5" ht="13.5">
      <c r="B514" s="63" t="s">
        <v>1770</v>
      </c>
      <c r="C514" s="63" t="s">
        <v>1735</v>
      </c>
      <c r="D514" s="63" t="s">
        <v>1771</v>
      </c>
      <c r="E514" s="95" t="str">
        <f t="shared" si="7"/>
        <v>10</v>
      </c>
    </row>
    <row r="515" spans="2:5" ht="13.5">
      <c r="B515" s="63" t="s">
        <v>1772</v>
      </c>
      <c r="C515" s="63" t="s">
        <v>1735</v>
      </c>
      <c r="D515" s="63" t="s">
        <v>1773</v>
      </c>
      <c r="E515" s="95" t="str">
        <f t="shared" si="7"/>
        <v>10</v>
      </c>
    </row>
    <row r="516" spans="2:5" ht="13.5">
      <c r="B516" s="63" t="s">
        <v>1774</v>
      </c>
      <c r="C516" s="63" t="s">
        <v>1735</v>
      </c>
      <c r="D516" s="63" t="s">
        <v>1775</v>
      </c>
      <c r="E516" s="95" t="str">
        <f t="shared" si="7"/>
        <v>10</v>
      </c>
    </row>
    <row r="517" spans="2:5" ht="13.5">
      <c r="B517" s="63" t="s">
        <v>1776</v>
      </c>
      <c r="C517" s="63" t="s">
        <v>1735</v>
      </c>
      <c r="D517" s="63" t="s">
        <v>1777</v>
      </c>
      <c r="E517" s="95" t="str">
        <f t="shared" si="7"/>
        <v>10</v>
      </c>
    </row>
    <row r="518" spans="2:5" ht="13.5">
      <c r="B518" s="63" t="s">
        <v>1778</v>
      </c>
      <c r="C518" s="63" t="s">
        <v>1735</v>
      </c>
      <c r="D518" s="63" t="s">
        <v>1779</v>
      </c>
      <c r="E518" s="95" t="str">
        <f t="shared" si="7"/>
        <v>10</v>
      </c>
    </row>
    <row r="519" spans="2:5" ht="13.5">
      <c r="B519" s="63" t="s">
        <v>1780</v>
      </c>
      <c r="C519" s="63" t="s">
        <v>1735</v>
      </c>
      <c r="D519" s="63" t="s">
        <v>1781</v>
      </c>
      <c r="E519" s="95" t="str">
        <f t="shared" ref="E519:E582" si="8">LEFT(B519,2)</f>
        <v>10</v>
      </c>
    </row>
    <row r="520" spans="2:5" ht="13.5">
      <c r="B520" s="63" t="s">
        <v>1782</v>
      </c>
      <c r="C520" s="63" t="s">
        <v>1735</v>
      </c>
      <c r="D520" s="63" t="s">
        <v>1783</v>
      </c>
      <c r="E520" s="95" t="str">
        <f t="shared" si="8"/>
        <v>10</v>
      </c>
    </row>
    <row r="521" spans="2:5" ht="13.5">
      <c r="B521" s="63" t="s">
        <v>1784</v>
      </c>
      <c r="C521" s="63" t="s">
        <v>1735</v>
      </c>
      <c r="D521" s="63" t="s">
        <v>1785</v>
      </c>
      <c r="E521" s="95" t="str">
        <f t="shared" si="8"/>
        <v>10</v>
      </c>
    </row>
    <row r="522" spans="2:5" ht="13.5">
      <c r="B522" s="63" t="s">
        <v>1786</v>
      </c>
      <c r="C522" s="63" t="s">
        <v>1735</v>
      </c>
      <c r="D522" s="63" t="s">
        <v>1787</v>
      </c>
      <c r="E522" s="95" t="str">
        <f t="shared" si="8"/>
        <v>10</v>
      </c>
    </row>
    <row r="523" spans="2:5" ht="13.5">
      <c r="B523" s="63" t="s">
        <v>1788</v>
      </c>
      <c r="C523" s="63" t="s">
        <v>1735</v>
      </c>
      <c r="D523" s="63" t="s">
        <v>1789</v>
      </c>
      <c r="E523" s="95" t="str">
        <f t="shared" si="8"/>
        <v>10</v>
      </c>
    </row>
    <row r="524" spans="2:5" ht="13.5">
      <c r="B524" s="63" t="s">
        <v>1790</v>
      </c>
      <c r="C524" s="63" t="s">
        <v>1735</v>
      </c>
      <c r="D524" s="63" t="s">
        <v>1401</v>
      </c>
      <c r="E524" s="95" t="str">
        <f t="shared" si="8"/>
        <v>10</v>
      </c>
    </row>
    <row r="525" spans="2:5" ht="13.5">
      <c r="B525" s="63" t="s">
        <v>1791</v>
      </c>
      <c r="C525" s="63" t="s">
        <v>1735</v>
      </c>
      <c r="D525" s="63" t="s">
        <v>1792</v>
      </c>
      <c r="E525" s="95" t="str">
        <f t="shared" si="8"/>
        <v>10</v>
      </c>
    </row>
    <row r="526" spans="2:5" ht="13.5">
      <c r="B526" s="63" t="s">
        <v>1793</v>
      </c>
      <c r="C526" s="63" t="s">
        <v>1735</v>
      </c>
      <c r="D526" s="63" t="s">
        <v>1794</v>
      </c>
      <c r="E526" s="95" t="str">
        <f t="shared" si="8"/>
        <v>10</v>
      </c>
    </row>
    <row r="527" spans="2:5" ht="13.5">
      <c r="B527" s="63" t="s">
        <v>1795</v>
      </c>
      <c r="C527" s="63" t="s">
        <v>1735</v>
      </c>
      <c r="D527" s="63" t="s">
        <v>1796</v>
      </c>
      <c r="E527" s="95" t="str">
        <f t="shared" si="8"/>
        <v>10</v>
      </c>
    </row>
    <row r="528" spans="2:5" ht="13.5">
      <c r="B528" s="63" t="s">
        <v>1797</v>
      </c>
      <c r="C528" s="63" t="s">
        <v>1735</v>
      </c>
      <c r="D528" s="63" t="s">
        <v>1798</v>
      </c>
      <c r="E528" s="95" t="str">
        <f t="shared" si="8"/>
        <v>10</v>
      </c>
    </row>
    <row r="529" spans="2:5" ht="13.5">
      <c r="B529" s="63" t="s">
        <v>1799</v>
      </c>
      <c r="C529" s="63" t="s">
        <v>1735</v>
      </c>
      <c r="D529" s="63" t="s">
        <v>1800</v>
      </c>
      <c r="E529" s="95" t="str">
        <f t="shared" si="8"/>
        <v>10</v>
      </c>
    </row>
    <row r="530" spans="2:5" ht="13.5">
      <c r="B530" s="63" t="s">
        <v>1801</v>
      </c>
      <c r="C530" s="63" t="s">
        <v>1735</v>
      </c>
      <c r="D530" s="63" t="s">
        <v>1802</v>
      </c>
      <c r="E530" s="95" t="str">
        <f t="shared" si="8"/>
        <v>10</v>
      </c>
    </row>
    <row r="531" spans="2:5" ht="13.5">
      <c r="B531" s="63" t="s">
        <v>6562</v>
      </c>
      <c r="C531" s="63" t="s">
        <v>1735</v>
      </c>
      <c r="D531" s="63" t="s">
        <v>1803</v>
      </c>
      <c r="E531" s="95" t="str">
        <f t="shared" si="8"/>
        <v>10</v>
      </c>
    </row>
    <row r="532" spans="2:5" ht="13.5">
      <c r="B532" s="62" t="s">
        <v>6563</v>
      </c>
      <c r="C532" s="62" t="s">
        <v>6630</v>
      </c>
      <c r="D532" s="94" t="s">
        <v>6867</v>
      </c>
      <c r="E532" s="95" t="str">
        <f t="shared" si="8"/>
        <v>11</v>
      </c>
    </row>
    <row r="533" spans="2:5" ht="13.5">
      <c r="B533" s="63" t="s">
        <v>1857</v>
      </c>
      <c r="C533" s="63" t="s">
        <v>1856</v>
      </c>
      <c r="D533" s="63" t="s">
        <v>1858</v>
      </c>
      <c r="E533" s="95" t="str">
        <f t="shared" si="8"/>
        <v>11</v>
      </c>
    </row>
    <row r="534" spans="2:5" ht="13.5">
      <c r="B534" s="63" t="s">
        <v>1859</v>
      </c>
      <c r="C534" s="63" t="s">
        <v>1856</v>
      </c>
      <c r="D534" s="63" t="s">
        <v>1860</v>
      </c>
      <c r="E534" s="95" t="str">
        <f t="shared" si="8"/>
        <v>11</v>
      </c>
    </row>
    <row r="535" spans="2:5" ht="13.5">
      <c r="B535" s="63" t="s">
        <v>1861</v>
      </c>
      <c r="C535" s="63" t="s">
        <v>1856</v>
      </c>
      <c r="D535" s="63" t="s">
        <v>1862</v>
      </c>
      <c r="E535" s="95" t="str">
        <f t="shared" si="8"/>
        <v>11</v>
      </c>
    </row>
    <row r="536" spans="2:5" ht="13.5">
      <c r="B536" s="63" t="s">
        <v>1863</v>
      </c>
      <c r="C536" s="63" t="s">
        <v>1856</v>
      </c>
      <c r="D536" s="63" t="s">
        <v>1864</v>
      </c>
      <c r="E536" s="95" t="str">
        <f t="shared" si="8"/>
        <v>11</v>
      </c>
    </row>
    <row r="537" spans="2:5" ht="13.5">
      <c r="B537" s="63" t="s">
        <v>1865</v>
      </c>
      <c r="C537" s="63" t="s">
        <v>1856</v>
      </c>
      <c r="D537" s="63" t="s">
        <v>1866</v>
      </c>
      <c r="E537" s="95" t="str">
        <f t="shared" si="8"/>
        <v>11</v>
      </c>
    </row>
    <row r="538" spans="2:5" ht="13.5">
      <c r="B538" s="63" t="s">
        <v>1867</v>
      </c>
      <c r="C538" s="63" t="s">
        <v>1856</v>
      </c>
      <c r="D538" s="63" t="s">
        <v>1868</v>
      </c>
      <c r="E538" s="95" t="str">
        <f t="shared" si="8"/>
        <v>11</v>
      </c>
    </row>
    <row r="539" spans="2:5" ht="13.5">
      <c r="B539" s="63" t="s">
        <v>1869</v>
      </c>
      <c r="C539" s="63" t="s">
        <v>1856</v>
      </c>
      <c r="D539" s="63" t="s">
        <v>1870</v>
      </c>
      <c r="E539" s="95" t="str">
        <f t="shared" si="8"/>
        <v>11</v>
      </c>
    </row>
    <row r="540" spans="2:5" ht="13.5">
      <c r="B540" s="63" t="s">
        <v>1871</v>
      </c>
      <c r="C540" s="63" t="s">
        <v>1856</v>
      </c>
      <c r="D540" s="63" t="s">
        <v>1872</v>
      </c>
      <c r="E540" s="95" t="str">
        <f t="shared" si="8"/>
        <v>11</v>
      </c>
    </row>
    <row r="541" spans="2:5" ht="13.5">
      <c r="B541" s="63" t="s">
        <v>1873</v>
      </c>
      <c r="C541" s="63" t="s">
        <v>1856</v>
      </c>
      <c r="D541" s="63" t="s">
        <v>1874</v>
      </c>
      <c r="E541" s="95" t="str">
        <f t="shared" si="8"/>
        <v>11</v>
      </c>
    </row>
    <row r="542" spans="2:5" ht="13.5">
      <c r="B542" s="63" t="s">
        <v>1875</v>
      </c>
      <c r="C542" s="63" t="s">
        <v>1856</v>
      </c>
      <c r="D542" s="63" t="s">
        <v>1876</v>
      </c>
      <c r="E542" s="95" t="str">
        <f t="shared" si="8"/>
        <v>11</v>
      </c>
    </row>
    <row r="543" spans="2:5" ht="13.5">
      <c r="B543" s="63" t="s">
        <v>1877</v>
      </c>
      <c r="C543" s="63" t="s">
        <v>1856</v>
      </c>
      <c r="D543" s="63" t="s">
        <v>1878</v>
      </c>
      <c r="E543" s="95" t="str">
        <f t="shared" si="8"/>
        <v>11</v>
      </c>
    </row>
    <row r="544" spans="2:5" ht="13.5">
      <c r="B544" s="63" t="s">
        <v>1879</v>
      </c>
      <c r="C544" s="63" t="s">
        <v>1856</v>
      </c>
      <c r="D544" s="63" t="s">
        <v>1880</v>
      </c>
      <c r="E544" s="95" t="str">
        <f t="shared" si="8"/>
        <v>11</v>
      </c>
    </row>
    <row r="545" spans="2:5" ht="13.5">
      <c r="B545" s="63" t="s">
        <v>1881</v>
      </c>
      <c r="C545" s="63" t="s">
        <v>1856</v>
      </c>
      <c r="D545" s="63" t="s">
        <v>1882</v>
      </c>
      <c r="E545" s="95" t="str">
        <f t="shared" si="8"/>
        <v>11</v>
      </c>
    </row>
    <row r="546" spans="2:5" ht="13.5">
      <c r="B546" s="63" t="s">
        <v>1883</v>
      </c>
      <c r="C546" s="63" t="s">
        <v>1856</v>
      </c>
      <c r="D546" s="63" t="s">
        <v>1884</v>
      </c>
      <c r="E546" s="95" t="str">
        <f t="shared" si="8"/>
        <v>11</v>
      </c>
    </row>
    <row r="547" spans="2:5" ht="13.5">
      <c r="B547" s="63" t="s">
        <v>1885</v>
      </c>
      <c r="C547" s="63" t="s">
        <v>1856</v>
      </c>
      <c r="D547" s="63" t="s">
        <v>1886</v>
      </c>
      <c r="E547" s="95" t="str">
        <f t="shared" si="8"/>
        <v>11</v>
      </c>
    </row>
    <row r="548" spans="2:5" ht="13.5">
      <c r="B548" s="63" t="s">
        <v>1887</v>
      </c>
      <c r="C548" s="63" t="s">
        <v>1856</v>
      </c>
      <c r="D548" s="63" t="s">
        <v>1888</v>
      </c>
      <c r="E548" s="95" t="str">
        <f t="shared" si="8"/>
        <v>11</v>
      </c>
    </row>
    <row r="549" spans="2:5" ht="13.5">
      <c r="B549" s="63" t="s">
        <v>1889</v>
      </c>
      <c r="C549" s="63" t="s">
        <v>1856</v>
      </c>
      <c r="D549" s="63" t="s">
        <v>1890</v>
      </c>
      <c r="E549" s="95" t="str">
        <f t="shared" si="8"/>
        <v>11</v>
      </c>
    </row>
    <row r="550" spans="2:5" ht="13.5">
      <c r="B550" s="63" t="s">
        <v>1891</v>
      </c>
      <c r="C550" s="63" t="s">
        <v>1856</v>
      </c>
      <c r="D550" s="63" t="s">
        <v>1892</v>
      </c>
      <c r="E550" s="95" t="str">
        <f t="shared" si="8"/>
        <v>11</v>
      </c>
    </row>
    <row r="551" spans="2:5" ht="13.5">
      <c r="B551" s="63" t="s">
        <v>1893</v>
      </c>
      <c r="C551" s="63" t="s">
        <v>1856</v>
      </c>
      <c r="D551" s="63" t="s">
        <v>1894</v>
      </c>
      <c r="E551" s="95" t="str">
        <f t="shared" si="8"/>
        <v>11</v>
      </c>
    </row>
    <row r="552" spans="2:5" ht="13.5">
      <c r="B552" s="63" t="s">
        <v>1895</v>
      </c>
      <c r="C552" s="63" t="s">
        <v>1856</v>
      </c>
      <c r="D552" s="63" t="s">
        <v>1896</v>
      </c>
      <c r="E552" s="95" t="str">
        <f t="shared" si="8"/>
        <v>11</v>
      </c>
    </row>
    <row r="553" spans="2:5" ht="13.5">
      <c r="B553" s="63" t="s">
        <v>1897</v>
      </c>
      <c r="C553" s="63" t="s">
        <v>1856</v>
      </c>
      <c r="D553" s="63" t="s">
        <v>1898</v>
      </c>
      <c r="E553" s="95" t="str">
        <f t="shared" si="8"/>
        <v>11</v>
      </c>
    </row>
    <row r="554" spans="2:5" ht="13.5">
      <c r="B554" s="63" t="s">
        <v>1899</v>
      </c>
      <c r="C554" s="63" t="s">
        <v>1856</v>
      </c>
      <c r="D554" s="63" t="s">
        <v>1900</v>
      </c>
      <c r="E554" s="95" t="str">
        <f t="shared" si="8"/>
        <v>11</v>
      </c>
    </row>
    <row r="555" spans="2:5" ht="13.5">
      <c r="B555" s="63" t="s">
        <v>1901</v>
      </c>
      <c r="C555" s="63" t="s">
        <v>1856</v>
      </c>
      <c r="D555" s="63" t="s">
        <v>1902</v>
      </c>
      <c r="E555" s="95" t="str">
        <f t="shared" si="8"/>
        <v>11</v>
      </c>
    </row>
    <row r="556" spans="2:5" ht="13.5">
      <c r="B556" s="63" t="s">
        <v>1903</v>
      </c>
      <c r="C556" s="63" t="s">
        <v>1856</v>
      </c>
      <c r="D556" s="63" t="s">
        <v>1904</v>
      </c>
      <c r="E556" s="95" t="str">
        <f t="shared" si="8"/>
        <v>11</v>
      </c>
    </row>
    <row r="557" spans="2:5" ht="13.5">
      <c r="B557" s="63" t="s">
        <v>1905</v>
      </c>
      <c r="C557" s="63" t="s">
        <v>1856</v>
      </c>
      <c r="D557" s="63" t="s">
        <v>1906</v>
      </c>
      <c r="E557" s="95" t="str">
        <f t="shared" si="8"/>
        <v>11</v>
      </c>
    </row>
    <row r="558" spans="2:5" ht="13.5">
      <c r="B558" s="63" t="s">
        <v>1907</v>
      </c>
      <c r="C558" s="63" t="s">
        <v>1856</v>
      </c>
      <c r="D558" s="63" t="s">
        <v>1908</v>
      </c>
      <c r="E558" s="95" t="str">
        <f t="shared" si="8"/>
        <v>11</v>
      </c>
    </row>
    <row r="559" spans="2:5" ht="13.5">
      <c r="B559" s="63" t="s">
        <v>1909</v>
      </c>
      <c r="C559" s="63" t="s">
        <v>1856</v>
      </c>
      <c r="D559" s="63" t="s">
        <v>1910</v>
      </c>
      <c r="E559" s="95" t="str">
        <f t="shared" si="8"/>
        <v>11</v>
      </c>
    </row>
    <row r="560" spans="2:5" ht="13.5">
      <c r="B560" s="63" t="s">
        <v>1911</v>
      </c>
      <c r="C560" s="63" t="s">
        <v>1856</v>
      </c>
      <c r="D560" s="63" t="s">
        <v>1912</v>
      </c>
      <c r="E560" s="95" t="str">
        <f t="shared" si="8"/>
        <v>11</v>
      </c>
    </row>
    <row r="561" spans="2:5" ht="13.5">
      <c r="B561" s="63" t="s">
        <v>1913</v>
      </c>
      <c r="C561" s="63" t="s">
        <v>1856</v>
      </c>
      <c r="D561" s="63" t="s">
        <v>1914</v>
      </c>
      <c r="E561" s="95" t="str">
        <f t="shared" si="8"/>
        <v>11</v>
      </c>
    </row>
    <row r="562" spans="2:5" ht="13.5">
      <c r="B562" s="63" t="s">
        <v>1915</v>
      </c>
      <c r="C562" s="63" t="s">
        <v>1856</v>
      </c>
      <c r="D562" s="63" t="s">
        <v>1916</v>
      </c>
      <c r="E562" s="95" t="str">
        <f t="shared" si="8"/>
        <v>11</v>
      </c>
    </row>
    <row r="563" spans="2:5" ht="13.5">
      <c r="B563" s="63" t="s">
        <v>1917</v>
      </c>
      <c r="C563" s="63" t="s">
        <v>1856</v>
      </c>
      <c r="D563" s="63" t="s">
        <v>1918</v>
      </c>
      <c r="E563" s="95" t="str">
        <f t="shared" si="8"/>
        <v>11</v>
      </c>
    </row>
    <row r="564" spans="2:5" ht="13.5">
      <c r="B564" s="63" t="s">
        <v>1919</v>
      </c>
      <c r="C564" s="63" t="s">
        <v>1856</v>
      </c>
      <c r="D564" s="63" t="s">
        <v>1920</v>
      </c>
      <c r="E564" s="95" t="str">
        <f t="shared" si="8"/>
        <v>11</v>
      </c>
    </row>
    <row r="565" spans="2:5" ht="13.5">
      <c r="B565" s="63" t="s">
        <v>1921</v>
      </c>
      <c r="C565" s="63" t="s">
        <v>1856</v>
      </c>
      <c r="D565" s="63" t="s">
        <v>1922</v>
      </c>
      <c r="E565" s="95" t="str">
        <f t="shared" si="8"/>
        <v>11</v>
      </c>
    </row>
    <row r="566" spans="2:5" ht="13.5">
      <c r="B566" s="63" t="s">
        <v>1923</v>
      </c>
      <c r="C566" s="63" t="s">
        <v>1856</v>
      </c>
      <c r="D566" s="63" t="s">
        <v>1924</v>
      </c>
      <c r="E566" s="95" t="str">
        <f t="shared" si="8"/>
        <v>11</v>
      </c>
    </row>
    <row r="567" spans="2:5" ht="13.5">
      <c r="B567" s="63" t="s">
        <v>1925</v>
      </c>
      <c r="C567" s="63" t="s">
        <v>1856</v>
      </c>
      <c r="D567" s="63" t="s">
        <v>1926</v>
      </c>
      <c r="E567" s="95" t="str">
        <f t="shared" si="8"/>
        <v>11</v>
      </c>
    </row>
    <row r="568" spans="2:5" ht="13.5">
      <c r="B568" s="63" t="s">
        <v>1927</v>
      </c>
      <c r="C568" s="63" t="s">
        <v>1856</v>
      </c>
      <c r="D568" s="63" t="s">
        <v>1928</v>
      </c>
      <c r="E568" s="95" t="str">
        <f t="shared" si="8"/>
        <v>11</v>
      </c>
    </row>
    <row r="569" spans="2:5" ht="13.5">
      <c r="B569" s="63" t="s">
        <v>1929</v>
      </c>
      <c r="C569" s="63" t="s">
        <v>1856</v>
      </c>
      <c r="D569" s="63" t="s">
        <v>1930</v>
      </c>
      <c r="E569" s="95" t="str">
        <f t="shared" si="8"/>
        <v>11</v>
      </c>
    </row>
    <row r="570" spans="2:5" ht="13.5">
      <c r="B570" s="63" t="s">
        <v>1931</v>
      </c>
      <c r="C570" s="63" t="s">
        <v>1856</v>
      </c>
      <c r="D570" s="63" t="s">
        <v>1932</v>
      </c>
      <c r="E570" s="95" t="str">
        <f t="shared" si="8"/>
        <v>11</v>
      </c>
    </row>
    <row r="571" spans="2:5" ht="13.5">
      <c r="B571" s="63" t="s">
        <v>1933</v>
      </c>
      <c r="C571" s="63" t="s">
        <v>1856</v>
      </c>
      <c r="D571" s="63" t="s">
        <v>1934</v>
      </c>
      <c r="E571" s="95" t="str">
        <f t="shared" si="8"/>
        <v>11</v>
      </c>
    </row>
    <row r="572" spans="2:5" ht="13.5">
      <c r="B572" s="63" t="s">
        <v>6564</v>
      </c>
      <c r="C572" s="63" t="s">
        <v>6630</v>
      </c>
      <c r="D572" s="63" t="s">
        <v>6352</v>
      </c>
      <c r="E572" s="95" t="str">
        <f t="shared" si="8"/>
        <v>11</v>
      </c>
    </row>
    <row r="573" spans="2:5" ht="13.5">
      <c r="B573" s="63" t="s">
        <v>1935</v>
      </c>
      <c r="C573" s="63" t="s">
        <v>6630</v>
      </c>
      <c r="D573" s="63" t="s">
        <v>1936</v>
      </c>
      <c r="E573" s="95" t="str">
        <f t="shared" si="8"/>
        <v>11</v>
      </c>
    </row>
    <row r="574" spans="2:5" ht="13.5">
      <c r="B574" s="63" t="s">
        <v>1937</v>
      </c>
      <c r="C574" s="63" t="s">
        <v>1856</v>
      </c>
      <c r="D574" s="63" t="s">
        <v>1938</v>
      </c>
      <c r="E574" s="95" t="str">
        <f t="shared" si="8"/>
        <v>11</v>
      </c>
    </row>
    <row r="575" spans="2:5" ht="13.5">
      <c r="B575" s="63" t="s">
        <v>1939</v>
      </c>
      <c r="C575" s="63" t="s">
        <v>1856</v>
      </c>
      <c r="D575" s="63" t="s">
        <v>1940</v>
      </c>
      <c r="E575" s="95" t="str">
        <f t="shared" si="8"/>
        <v>11</v>
      </c>
    </row>
    <row r="576" spans="2:5" ht="13.5">
      <c r="B576" s="63" t="s">
        <v>1941</v>
      </c>
      <c r="C576" s="63" t="s">
        <v>1856</v>
      </c>
      <c r="D576" s="63" t="s">
        <v>1942</v>
      </c>
      <c r="E576" s="95" t="str">
        <f t="shared" si="8"/>
        <v>11</v>
      </c>
    </row>
    <row r="577" spans="2:5" ht="13.5">
      <c r="B577" s="63" t="s">
        <v>1943</v>
      </c>
      <c r="C577" s="63" t="s">
        <v>1856</v>
      </c>
      <c r="D577" s="63" t="s">
        <v>1944</v>
      </c>
      <c r="E577" s="95" t="str">
        <f t="shared" si="8"/>
        <v>11</v>
      </c>
    </row>
    <row r="578" spans="2:5" ht="13.5">
      <c r="B578" s="63" t="s">
        <v>1945</v>
      </c>
      <c r="C578" s="63" t="s">
        <v>1856</v>
      </c>
      <c r="D578" s="63" t="s">
        <v>1946</v>
      </c>
      <c r="E578" s="95" t="str">
        <f t="shared" si="8"/>
        <v>11</v>
      </c>
    </row>
    <row r="579" spans="2:5" ht="13.5">
      <c r="B579" s="63" t="s">
        <v>1947</v>
      </c>
      <c r="C579" s="63" t="s">
        <v>1856</v>
      </c>
      <c r="D579" s="63" t="s">
        <v>1948</v>
      </c>
      <c r="E579" s="95" t="str">
        <f t="shared" si="8"/>
        <v>11</v>
      </c>
    </row>
    <row r="580" spans="2:5" ht="13.5">
      <c r="B580" s="63" t="s">
        <v>1949</v>
      </c>
      <c r="C580" s="63" t="s">
        <v>1856</v>
      </c>
      <c r="D580" s="63" t="s">
        <v>1950</v>
      </c>
      <c r="E580" s="95" t="str">
        <f t="shared" si="8"/>
        <v>11</v>
      </c>
    </row>
    <row r="581" spans="2:5" ht="13.5">
      <c r="B581" s="63" t="s">
        <v>1951</v>
      </c>
      <c r="C581" s="63" t="s">
        <v>1856</v>
      </c>
      <c r="D581" s="63" t="s">
        <v>1952</v>
      </c>
      <c r="E581" s="95" t="str">
        <f t="shared" si="8"/>
        <v>11</v>
      </c>
    </row>
    <row r="582" spans="2:5" ht="13.5">
      <c r="B582" s="63" t="s">
        <v>1953</v>
      </c>
      <c r="C582" s="63" t="s">
        <v>1856</v>
      </c>
      <c r="D582" s="63" t="s">
        <v>1954</v>
      </c>
      <c r="E582" s="95" t="str">
        <f t="shared" si="8"/>
        <v>11</v>
      </c>
    </row>
    <row r="583" spans="2:5" ht="13.5">
      <c r="B583" s="63" t="s">
        <v>1955</v>
      </c>
      <c r="C583" s="63" t="s">
        <v>1856</v>
      </c>
      <c r="D583" s="63" t="s">
        <v>1956</v>
      </c>
      <c r="E583" s="95" t="str">
        <f t="shared" ref="E583:E646" si="9">LEFT(B583,2)</f>
        <v>11</v>
      </c>
    </row>
    <row r="584" spans="2:5" ht="13.5">
      <c r="B584" s="63" t="s">
        <v>1957</v>
      </c>
      <c r="C584" s="63" t="s">
        <v>1856</v>
      </c>
      <c r="D584" s="63" t="s">
        <v>1958</v>
      </c>
      <c r="E584" s="95" t="str">
        <f t="shared" si="9"/>
        <v>11</v>
      </c>
    </row>
    <row r="585" spans="2:5" ht="13.5">
      <c r="B585" s="63" t="s">
        <v>1959</v>
      </c>
      <c r="C585" s="63" t="s">
        <v>1856</v>
      </c>
      <c r="D585" s="63" t="s">
        <v>1960</v>
      </c>
      <c r="E585" s="95" t="str">
        <f t="shared" si="9"/>
        <v>11</v>
      </c>
    </row>
    <row r="586" spans="2:5" ht="13.5">
      <c r="B586" s="63" t="s">
        <v>1961</v>
      </c>
      <c r="C586" s="63" t="s">
        <v>1856</v>
      </c>
      <c r="D586" s="63" t="s">
        <v>1962</v>
      </c>
      <c r="E586" s="95" t="str">
        <f t="shared" si="9"/>
        <v>11</v>
      </c>
    </row>
    <row r="587" spans="2:5" ht="13.5">
      <c r="B587" s="63" t="s">
        <v>1963</v>
      </c>
      <c r="C587" s="63" t="s">
        <v>1856</v>
      </c>
      <c r="D587" s="63" t="s">
        <v>1964</v>
      </c>
      <c r="E587" s="95" t="str">
        <f t="shared" si="9"/>
        <v>11</v>
      </c>
    </row>
    <row r="588" spans="2:5" ht="13.5">
      <c r="B588" s="63" t="s">
        <v>1965</v>
      </c>
      <c r="C588" s="63" t="s">
        <v>1856</v>
      </c>
      <c r="D588" s="63" t="s">
        <v>1966</v>
      </c>
      <c r="E588" s="95" t="str">
        <f t="shared" si="9"/>
        <v>11</v>
      </c>
    </row>
    <row r="589" spans="2:5" ht="13.5">
      <c r="B589" s="63" t="s">
        <v>1967</v>
      </c>
      <c r="C589" s="63" t="s">
        <v>1856</v>
      </c>
      <c r="D589" s="63" t="s">
        <v>1115</v>
      </c>
      <c r="E589" s="95" t="str">
        <f t="shared" si="9"/>
        <v>11</v>
      </c>
    </row>
    <row r="590" spans="2:5" ht="13.5">
      <c r="B590" s="63" t="s">
        <v>1968</v>
      </c>
      <c r="C590" s="63" t="s">
        <v>1856</v>
      </c>
      <c r="D590" s="63" t="s">
        <v>1969</v>
      </c>
      <c r="E590" s="95" t="str">
        <f t="shared" si="9"/>
        <v>11</v>
      </c>
    </row>
    <row r="591" spans="2:5" ht="13.5">
      <c r="B591" s="63" t="s">
        <v>1970</v>
      </c>
      <c r="C591" s="63" t="s">
        <v>1856</v>
      </c>
      <c r="D591" s="63" t="s">
        <v>1971</v>
      </c>
      <c r="E591" s="95" t="str">
        <f t="shared" si="9"/>
        <v>11</v>
      </c>
    </row>
    <row r="592" spans="2:5" ht="13.5">
      <c r="B592" s="63" t="s">
        <v>1972</v>
      </c>
      <c r="C592" s="63" t="s">
        <v>1856</v>
      </c>
      <c r="D592" s="63" t="s">
        <v>1973</v>
      </c>
      <c r="E592" s="95" t="str">
        <f t="shared" si="9"/>
        <v>11</v>
      </c>
    </row>
    <row r="593" spans="2:5" ht="13.5">
      <c r="B593" s="63" t="s">
        <v>1974</v>
      </c>
      <c r="C593" s="63" t="s">
        <v>1856</v>
      </c>
      <c r="D593" s="63" t="s">
        <v>1975</v>
      </c>
      <c r="E593" s="95" t="str">
        <f t="shared" si="9"/>
        <v>11</v>
      </c>
    </row>
    <row r="594" spans="2:5" ht="13.5">
      <c r="B594" s="63" t="s">
        <v>1976</v>
      </c>
      <c r="C594" s="63" t="s">
        <v>1856</v>
      </c>
      <c r="D594" s="63" t="s">
        <v>1977</v>
      </c>
      <c r="E594" s="95" t="str">
        <f t="shared" si="9"/>
        <v>11</v>
      </c>
    </row>
    <row r="595" spans="2:5" ht="13.5">
      <c r="B595" s="63" t="s">
        <v>1978</v>
      </c>
      <c r="C595" s="63" t="s">
        <v>1856</v>
      </c>
      <c r="D595" s="63" t="s">
        <v>1979</v>
      </c>
      <c r="E595" s="95" t="str">
        <f t="shared" si="9"/>
        <v>11</v>
      </c>
    </row>
    <row r="596" spans="2:5" ht="13.5">
      <c r="B596" s="62" t="s">
        <v>6565</v>
      </c>
      <c r="C596" s="62" t="s">
        <v>6631</v>
      </c>
      <c r="D596" s="94" t="s">
        <v>6868</v>
      </c>
      <c r="E596" s="95" t="str">
        <f t="shared" si="9"/>
        <v>12</v>
      </c>
    </row>
    <row r="597" spans="2:5" ht="13.5">
      <c r="B597" s="63" t="s">
        <v>2066</v>
      </c>
      <c r="C597" s="63" t="s">
        <v>2065</v>
      </c>
      <c r="D597" s="63" t="s">
        <v>2067</v>
      </c>
      <c r="E597" s="95" t="str">
        <f t="shared" si="9"/>
        <v>12</v>
      </c>
    </row>
    <row r="598" spans="2:5" ht="13.5">
      <c r="B598" s="63" t="s">
        <v>2068</v>
      </c>
      <c r="C598" s="63" t="s">
        <v>2065</v>
      </c>
      <c r="D598" s="63" t="s">
        <v>2069</v>
      </c>
      <c r="E598" s="95" t="str">
        <f t="shared" si="9"/>
        <v>12</v>
      </c>
    </row>
    <row r="599" spans="2:5" ht="13.5">
      <c r="B599" s="63" t="s">
        <v>2070</v>
      </c>
      <c r="C599" s="63" t="s">
        <v>2065</v>
      </c>
      <c r="D599" s="63" t="s">
        <v>2071</v>
      </c>
      <c r="E599" s="95" t="str">
        <f t="shared" si="9"/>
        <v>12</v>
      </c>
    </row>
    <row r="600" spans="2:5" ht="13.5">
      <c r="B600" s="63" t="s">
        <v>2072</v>
      </c>
      <c r="C600" s="63" t="s">
        <v>2065</v>
      </c>
      <c r="D600" s="63" t="s">
        <v>2073</v>
      </c>
      <c r="E600" s="95" t="str">
        <f t="shared" si="9"/>
        <v>12</v>
      </c>
    </row>
    <row r="601" spans="2:5" ht="13.5">
      <c r="B601" s="63" t="s">
        <v>2074</v>
      </c>
      <c r="C601" s="63" t="s">
        <v>2065</v>
      </c>
      <c r="D601" s="63" t="s">
        <v>2075</v>
      </c>
      <c r="E601" s="95" t="str">
        <f t="shared" si="9"/>
        <v>12</v>
      </c>
    </row>
    <row r="602" spans="2:5" ht="13.5">
      <c r="B602" s="63" t="s">
        <v>2076</v>
      </c>
      <c r="C602" s="63" t="s">
        <v>2065</v>
      </c>
      <c r="D602" s="63" t="s">
        <v>2077</v>
      </c>
      <c r="E602" s="95" t="str">
        <f t="shared" si="9"/>
        <v>12</v>
      </c>
    </row>
    <row r="603" spans="2:5" ht="13.5">
      <c r="B603" s="63" t="s">
        <v>2078</v>
      </c>
      <c r="C603" s="63" t="s">
        <v>2065</v>
      </c>
      <c r="D603" s="63" t="s">
        <v>2079</v>
      </c>
      <c r="E603" s="95" t="str">
        <f t="shared" si="9"/>
        <v>12</v>
      </c>
    </row>
    <row r="604" spans="2:5" ht="13.5">
      <c r="B604" s="63" t="s">
        <v>2080</v>
      </c>
      <c r="C604" s="63" t="s">
        <v>2065</v>
      </c>
      <c r="D604" s="63" t="s">
        <v>2081</v>
      </c>
      <c r="E604" s="95" t="str">
        <f t="shared" si="9"/>
        <v>12</v>
      </c>
    </row>
    <row r="605" spans="2:5" ht="13.5">
      <c r="B605" s="63" t="s">
        <v>2082</v>
      </c>
      <c r="C605" s="63" t="s">
        <v>2065</v>
      </c>
      <c r="D605" s="63" t="s">
        <v>2083</v>
      </c>
      <c r="E605" s="95" t="str">
        <f t="shared" si="9"/>
        <v>12</v>
      </c>
    </row>
    <row r="606" spans="2:5" ht="13.5">
      <c r="B606" s="63" t="s">
        <v>2084</v>
      </c>
      <c r="C606" s="63" t="s">
        <v>2065</v>
      </c>
      <c r="D606" s="63" t="s">
        <v>2085</v>
      </c>
      <c r="E606" s="95" t="str">
        <f t="shared" si="9"/>
        <v>12</v>
      </c>
    </row>
    <row r="607" spans="2:5" ht="13.5">
      <c r="B607" s="63" t="s">
        <v>2086</v>
      </c>
      <c r="C607" s="63" t="s">
        <v>2065</v>
      </c>
      <c r="D607" s="63" t="s">
        <v>2087</v>
      </c>
      <c r="E607" s="95" t="str">
        <f t="shared" si="9"/>
        <v>12</v>
      </c>
    </row>
    <row r="608" spans="2:5" ht="13.5">
      <c r="B608" s="63" t="s">
        <v>2088</v>
      </c>
      <c r="C608" s="63" t="s">
        <v>2065</v>
      </c>
      <c r="D608" s="63" t="s">
        <v>2089</v>
      </c>
      <c r="E608" s="95" t="str">
        <f t="shared" si="9"/>
        <v>12</v>
      </c>
    </row>
    <row r="609" spans="2:5" ht="13.5">
      <c r="B609" s="63" t="s">
        <v>2090</v>
      </c>
      <c r="C609" s="63" t="s">
        <v>2065</v>
      </c>
      <c r="D609" s="63" t="s">
        <v>2091</v>
      </c>
      <c r="E609" s="95" t="str">
        <f t="shared" si="9"/>
        <v>12</v>
      </c>
    </row>
    <row r="610" spans="2:5" ht="13.5">
      <c r="B610" s="63" t="s">
        <v>2092</v>
      </c>
      <c r="C610" s="63" t="s">
        <v>2065</v>
      </c>
      <c r="D610" s="63" t="s">
        <v>2093</v>
      </c>
      <c r="E610" s="95" t="str">
        <f t="shared" si="9"/>
        <v>12</v>
      </c>
    </row>
    <row r="611" spans="2:5" ht="13.5">
      <c r="B611" s="63" t="s">
        <v>2094</v>
      </c>
      <c r="C611" s="63" t="s">
        <v>2065</v>
      </c>
      <c r="D611" s="63" t="s">
        <v>2095</v>
      </c>
      <c r="E611" s="95" t="str">
        <f t="shared" si="9"/>
        <v>12</v>
      </c>
    </row>
    <row r="612" spans="2:5" ht="13.5">
      <c r="B612" s="63" t="s">
        <v>2096</v>
      </c>
      <c r="C612" s="63" t="s">
        <v>2065</v>
      </c>
      <c r="D612" s="63" t="s">
        <v>2097</v>
      </c>
      <c r="E612" s="95" t="str">
        <f t="shared" si="9"/>
        <v>12</v>
      </c>
    </row>
    <row r="613" spans="2:5" ht="13.5">
      <c r="B613" s="63" t="s">
        <v>2098</v>
      </c>
      <c r="C613" s="63" t="s">
        <v>2065</v>
      </c>
      <c r="D613" s="63" t="s">
        <v>2099</v>
      </c>
      <c r="E613" s="95" t="str">
        <f t="shared" si="9"/>
        <v>12</v>
      </c>
    </row>
    <row r="614" spans="2:5" ht="13.5">
      <c r="B614" s="63" t="s">
        <v>2100</v>
      </c>
      <c r="C614" s="63" t="s">
        <v>2065</v>
      </c>
      <c r="D614" s="63" t="s">
        <v>2101</v>
      </c>
      <c r="E614" s="95" t="str">
        <f t="shared" si="9"/>
        <v>12</v>
      </c>
    </row>
    <row r="615" spans="2:5" ht="13.5">
      <c r="B615" s="63" t="s">
        <v>2102</v>
      </c>
      <c r="C615" s="63" t="s">
        <v>2065</v>
      </c>
      <c r="D615" s="63" t="s">
        <v>2103</v>
      </c>
      <c r="E615" s="95" t="str">
        <f t="shared" si="9"/>
        <v>12</v>
      </c>
    </row>
    <row r="616" spans="2:5" ht="13.5">
      <c r="B616" s="63" t="s">
        <v>2104</v>
      </c>
      <c r="C616" s="63" t="s">
        <v>2065</v>
      </c>
      <c r="D616" s="63" t="s">
        <v>2105</v>
      </c>
      <c r="E616" s="95" t="str">
        <f t="shared" si="9"/>
        <v>12</v>
      </c>
    </row>
    <row r="617" spans="2:5" ht="13.5">
      <c r="B617" s="63" t="s">
        <v>2106</v>
      </c>
      <c r="C617" s="63" t="s">
        <v>2065</v>
      </c>
      <c r="D617" s="63" t="s">
        <v>2107</v>
      </c>
      <c r="E617" s="95" t="str">
        <f t="shared" si="9"/>
        <v>12</v>
      </c>
    </row>
    <row r="618" spans="2:5" ht="13.5">
      <c r="B618" s="63" t="s">
        <v>2108</v>
      </c>
      <c r="C618" s="63" t="s">
        <v>2065</v>
      </c>
      <c r="D618" s="63" t="s">
        <v>2109</v>
      </c>
      <c r="E618" s="95" t="str">
        <f t="shared" si="9"/>
        <v>12</v>
      </c>
    </row>
    <row r="619" spans="2:5" ht="13.5">
      <c r="B619" s="63" t="s">
        <v>2110</v>
      </c>
      <c r="C619" s="63" t="s">
        <v>2065</v>
      </c>
      <c r="D619" s="63" t="s">
        <v>2111</v>
      </c>
      <c r="E619" s="95" t="str">
        <f t="shared" si="9"/>
        <v>12</v>
      </c>
    </row>
    <row r="620" spans="2:5" ht="13.5">
      <c r="B620" s="63" t="s">
        <v>2112</v>
      </c>
      <c r="C620" s="63" t="s">
        <v>2065</v>
      </c>
      <c r="D620" s="63" t="s">
        <v>2113</v>
      </c>
      <c r="E620" s="95" t="str">
        <f t="shared" si="9"/>
        <v>12</v>
      </c>
    </row>
    <row r="621" spans="2:5" ht="13.5">
      <c r="B621" s="63" t="s">
        <v>2114</v>
      </c>
      <c r="C621" s="63" t="s">
        <v>2065</v>
      </c>
      <c r="D621" s="63" t="s">
        <v>2115</v>
      </c>
      <c r="E621" s="95" t="str">
        <f t="shared" si="9"/>
        <v>12</v>
      </c>
    </row>
    <row r="622" spans="2:5" ht="13.5">
      <c r="B622" s="63" t="s">
        <v>2116</v>
      </c>
      <c r="C622" s="63" t="s">
        <v>2065</v>
      </c>
      <c r="D622" s="63" t="s">
        <v>2117</v>
      </c>
      <c r="E622" s="95" t="str">
        <f t="shared" si="9"/>
        <v>12</v>
      </c>
    </row>
    <row r="623" spans="2:5" ht="13.5">
      <c r="B623" s="63" t="s">
        <v>2118</v>
      </c>
      <c r="C623" s="63" t="s">
        <v>2065</v>
      </c>
      <c r="D623" s="63" t="s">
        <v>2119</v>
      </c>
      <c r="E623" s="95" t="str">
        <f t="shared" si="9"/>
        <v>12</v>
      </c>
    </row>
    <row r="624" spans="2:5" ht="13.5">
      <c r="B624" s="63" t="s">
        <v>2120</v>
      </c>
      <c r="C624" s="63" t="s">
        <v>2065</v>
      </c>
      <c r="D624" s="63" t="s">
        <v>2121</v>
      </c>
      <c r="E624" s="95" t="str">
        <f t="shared" si="9"/>
        <v>12</v>
      </c>
    </row>
    <row r="625" spans="2:5" ht="13.5">
      <c r="B625" s="63" t="s">
        <v>2122</v>
      </c>
      <c r="C625" s="63" t="s">
        <v>2065</v>
      </c>
      <c r="D625" s="63" t="s">
        <v>2123</v>
      </c>
      <c r="E625" s="95" t="str">
        <f t="shared" si="9"/>
        <v>12</v>
      </c>
    </row>
    <row r="626" spans="2:5" ht="13.5">
      <c r="B626" s="63" t="s">
        <v>2124</v>
      </c>
      <c r="C626" s="63" t="s">
        <v>2065</v>
      </c>
      <c r="D626" s="63" t="s">
        <v>2125</v>
      </c>
      <c r="E626" s="95" t="str">
        <f t="shared" si="9"/>
        <v>12</v>
      </c>
    </row>
    <row r="627" spans="2:5" ht="13.5">
      <c r="B627" s="63" t="s">
        <v>2126</v>
      </c>
      <c r="C627" s="63" t="s">
        <v>2065</v>
      </c>
      <c r="D627" s="63" t="s">
        <v>2127</v>
      </c>
      <c r="E627" s="95" t="str">
        <f t="shared" si="9"/>
        <v>12</v>
      </c>
    </row>
    <row r="628" spans="2:5" ht="13.5">
      <c r="B628" s="63" t="s">
        <v>2128</v>
      </c>
      <c r="C628" s="63" t="s">
        <v>2065</v>
      </c>
      <c r="D628" s="63" t="s">
        <v>2129</v>
      </c>
      <c r="E628" s="95" t="str">
        <f t="shared" si="9"/>
        <v>12</v>
      </c>
    </row>
    <row r="629" spans="2:5" ht="13.5">
      <c r="B629" s="63" t="s">
        <v>2130</v>
      </c>
      <c r="C629" s="63" t="s">
        <v>2065</v>
      </c>
      <c r="D629" s="63" t="s">
        <v>2131</v>
      </c>
      <c r="E629" s="95" t="str">
        <f t="shared" si="9"/>
        <v>12</v>
      </c>
    </row>
    <row r="630" spans="2:5" ht="13.5">
      <c r="B630" s="63" t="s">
        <v>2132</v>
      </c>
      <c r="C630" s="63" t="s">
        <v>2065</v>
      </c>
      <c r="D630" s="63" t="s">
        <v>2133</v>
      </c>
      <c r="E630" s="95" t="str">
        <f t="shared" si="9"/>
        <v>12</v>
      </c>
    </row>
    <row r="631" spans="2:5" ht="13.5">
      <c r="B631" s="63" t="s">
        <v>2134</v>
      </c>
      <c r="C631" s="63" t="s">
        <v>2065</v>
      </c>
      <c r="D631" s="63" t="s">
        <v>2135</v>
      </c>
      <c r="E631" s="95" t="str">
        <f t="shared" si="9"/>
        <v>12</v>
      </c>
    </row>
    <row r="632" spans="2:5" ht="13.5">
      <c r="B632" s="63" t="s">
        <v>2136</v>
      </c>
      <c r="C632" s="63" t="s">
        <v>2065</v>
      </c>
      <c r="D632" s="63" t="s">
        <v>2137</v>
      </c>
      <c r="E632" s="95" t="str">
        <f t="shared" si="9"/>
        <v>12</v>
      </c>
    </row>
    <row r="633" spans="2:5" ht="13.5">
      <c r="B633" s="63" t="s">
        <v>6566</v>
      </c>
      <c r="C633" s="63" t="s">
        <v>2065</v>
      </c>
      <c r="D633" s="63" t="s">
        <v>6353</v>
      </c>
      <c r="E633" s="95" t="str">
        <f t="shared" si="9"/>
        <v>12</v>
      </c>
    </row>
    <row r="634" spans="2:5" ht="13.5">
      <c r="B634" s="63" t="s">
        <v>2138</v>
      </c>
      <c r="C634" s="63" t="s">
        <v>2065</v>
      </c>
      <c r="D634" s="63" t="s">
        <v>2139</v>
      </c>
      <c r="E634" s="95" t="str">
        <f t="shared" si="9"/>
        <v>12</v>
      </c>
    </row>
    <row r="635" spans="2:5" ht="13.5">
      <c r="B635" s="63" t="s">
        <v>2140</v>
      </c>
      <c r="C635" s="63" t="s">
        <v>2065</v>
      </c>
      <c r="D635" s="63" t="s">
        <v>2141</v>
      </c>
      <c r="E635" s="95" t="str">
        <f t="shared" si="9"/>
        <v>12</v>
      </c>
    </row>
    <row r="636" spans="2:5" ht="13.5">
      <c r="B636" s="63" t="s">
        <v>2142</v>
      </c>
      <c r="C636" s="63" t="s">
        <v>2065</v>
      </c>
      <c r="D636" s="63" t="s">
        <v>2143</v>
      </c>
      <c r="E636" s="95" t="str">
        <f t="shared" si="9"/>
        <v>12</v>
      </c>
    </row>
    <row r="637" spans="2:5" ht="13.5">
      <c r="B637" s="63" t="s">
        <v>2144</v>
      </c>
      <c r="C637" s="63" t="s">
        <v>2065</v>
      </c>
      <c r="D637" s="63" t="s">
        <v>2145</v>
      </c>
      <c r="E637" s="95" t="str">
        <f t="shared" si="9"/>
        <v>12</v>
      </c>
    </row>
    <row r="638" spans="2:5" ht="13.5">
      <c r="B638" s="63" t="s">
        <v>2146</v>
      </c>
      <c r="C638" s="63" t="s">
        <v>2065</v>
      </c>
      <c r="D638" s="63" t="s">
        <v>2147</v>
      </c>
      <c r="E638" s="95" t="str">
        <f t="shared" si="9"/>
        <v>12</v>
      </c>
    </row>
    <row r="639" spans="2:5" ht="13.5">
      <c r="B639" s="63" t="s">
        <v>2148</v>
      </c>
      <c r="C639" s="63" t="s">
        <v>2065</v>
      </c>
      <c r="D639" s="63" t="s">
        <v>2149</v>
      </c>
      <c r="E639" s="95" t="str">
        <f t="shared" si="9"/>
        <v>12</v>
      </c>
    </row>
    <row r="640" spans="2:5" ht="13.5">
      <c r="B640" s="63" t="s">
        <v>2150</v>
      </c>
      <c r="C640" s="63" t="s">
        <v>2065</v>
      </c>
      <c r="D640" s="63" t="s">
        <v>2151</v>
      </c>
      <c r="E640" s="95" t="str">
        <f t="shared" si="9"/>
        <v>12</v>
      </c>
    </row>
    <row r="641" spans="2:5" ht="13.5">
      <c r="B641" s="63" t="s">
        <v>2152</v>
      </c>
      <c r="C641" s="63" t="s">
        <v>2065</v>
      </c>
      <c r="D641" s="63" t="s">
        <v>2153</v>
      </c>
      <c r="E641" s="95" t="str">
        <f t="shared" si="9"/>
        <v>12</v>
      </c>
    </row>
    <row r="642" spans="2:5" ht="13.5">
      <c r="B642" s="63" t="s">
        <v>2154</v>
      </c>
      <c r="C642" s="63" t="s">
        <v>2065</v>
      </c>
      <c r="D642" s="63" t="s">
        <v>2155</v>
      </c>
      <c r="E642" s="95" t="str">
        <f t="shared" si="9"/>
        <v>12</v>
      </c>
    </row>
    <row r="643" spans="2:5" ht="13.5">
      <c r="B643" s="63" t="s">
        <v>2156</v>
      </c>
      <c r="C643" s="63" t="s">
        <v>2065</v>
      </c>
      <c r="D643" s="63" t="s">
        <v>2157</v>
      </c>
      <c r="E643" s="95" t="str">
        <f t="shared" si="9"/>
        <v>12</v>
      </c>
    </row>
    <row r="644" spans="2:5" ht="13.5">
      <c r="B644" s="63" t="s">
        <v>2158</v>
      </c>
      <c r="C644" s="63" t="s">
        <v>2065</v>
      </c>
      <c r="D644" s="63" t="s">
        <v>2159</v>
      </c>
      <c r="E644" s="95" t="str">
        <f t="shared" si="9"/>
        <v>12</v>
      </c>
    </row>
    <row r="645" spans="2:5" ht="13.5">
      <c r="B645" s="63" t="s">
        <v>2160</v>
      </c>
      <c r="C645" s="63" t="s">
        <v>2065</v>
      </c>
      <c r="D645" s="63" t="s">
        <v>2161</v>
      </c>
      <c r="E645" s="95" t="str">
        <f t="shared" si="9"/>
        <v>12</v>
      </c>
    </row>
    <row r="646" spans="2:5" ht="13.5">
      <c r="B646" s="63" t="s">
        <v>2162</v>
      </c>
      <c r="C646" s="63" t="s">
        <v>2065</v>
      </c>
      <c r="D646" s="63" t="s">
        <v>2163</v>
      </c>
      <c r="E646" s="95" t="str">
        <f t="shared" si="9"/>
        <v>12</v>
      </c>
    </row>
    <row r="647" spans="2:5" ht="13.5">
      <c r="B647" s="63" t="s">
        <v>2164</v>
      </c>
      <c r="C647" s="63" t="s">
        <v>2065</v>
      </c>
      <c r="D647" s="63" t="s">
        <v>2165</v>
      </c>
      <c r="E647" s="95" t="str">
        <f t="shared" ref="E647:E710" si="10">LEFT(B647,2)</f>
        <v>12</v>
      </c>
    </row>
    <row r="648" spans="2:5" ht="13.5">
      <c r="B648" s="63" t="s">
        <v>2166</v>
      </c>
      <c r="C648" s="63" t="s">
        <v>2065</v>
      </c>
      <c r="D648" s="63" t="s">
        <v>2167</v>
      </c>
      <c r="E648" s="95" t="str">
        <f t="shared" si="10"/>
        <v>12</v>
      </c>
    </row>
    <row r="649" spans="2:5" ht="13.5">
      <c r="B649" s="63" t="s">
        <v>2168</v>
      </c>
      <c r="C649" s="63" t="s">
        <v>2065</v>
      </c>
      <c r="D649" s="63" t="s">
        <v>2169</v>
      </c>
      <c r="E649" s="95" t="str">
        <f t="shared" si="10"/>
        <v>12</v>
      </c>
    </row>
    <row r="650" spans="2:5" ht="13.5">
      <c r="B650" s="63" t="s">
        <v>2170</v>
      </c>
      <c r="C650" s="63" t="s">
        <v>2065</v>
      </c>
      <c r="D650" s="63" t="s">
        <v>2171</v>
      </c>
      <c r="E650" s="95" t="str">
        <f t="shared" si="10"/>
        <v>12</v>
      </c>
    </row>
    <row r="651" spans="2:5" ht="13.5">
      <c r="B651" s="62" t="s">
        <v>6567</v>
      </c>
      <c r="C651" s="62" t="s">
        <v>6632</v>
      </c>
      <c r="D651" s="94" t="s">
        <v>6869</v>
      </c>
      <c r="E651" s="95" t="str">
        <f t="shared" si="10"/>
        <v>13</v>
      </c>
    </row>
    <row r="652" spans="2:5" ht="13.5">
      <c r="B652" s="63" t="s">
        <v>2251</v>
      </c>
      <c r="C652" s="63" t="s">
        <v>2250</v>
      </c>
      <c r="D652" s="63" t="s">
        <v>2252</v>
      </c>
      <c r="E652" s="95" t="str">
        <f t="shared" si="10"/>
        <v>13</v>
      </c>
    </row>
    <row r="653" spans="2:5" ht="13.5">
      <c r="B653" s="63" t="s">
        <v>2253</v>
      </c>
      <c r="C653" s="63" t="s">
        <v>2250</v>
      </c>
      <c r="D653" s="63" t="s">
        <v>2254</v>
      </c>
      <c r="E653" s="95" t="str">
        <f t="shared" si="10"/>
        <v>13</v>
      </c>
    </row>
    <row r="654" spans="2:5" ht="13.5">
      <c r="B654" s="63" t="s">
        <v>2255</v>
      </c>
      <c r="C654" s="63" t="s">
        <v>2250</v>
      </c>
      <c r="D654" s="63" t="s">
        <v>2256</v>
      </c>
      <c r="E654" s="95" t="str">
        <f t="shared" si="10"/>
        <v>13</v>
      </c>
    </row>
    <row r="655" spans="2:5" ht="13.5">
      <c r="B655" s="63" t="s">
        <v>2257</v>
      </c>
      <c r="C655" s="63" t="s">
        <v>2250</v>
      </c>
      <c r="D655" s="63" t="s">
        <v>2258</v>
      </c>
      <c r="E655" s="95" t="str">
        <f t="shared" si="10"/>
        <v>13</v>
      </c>
    </row>
    <row r="656" spans="2:5" ht="13.5">
      <c r="B656" s="63" t="s">
        <v>2259</v>
      </c>
      <c r="C656" s="63" t="s">
        <v>2250</v>
      </c>
      <c r="D656" s="63" t="s">
        <v>2260</v>
      </c>
      <c r="E656" s="95" t="str">
        <f t="shared" si="10"/>
        <v>13</v>
      </c>
    </row>
    <row r="657" spans="2:5" ht="13.5">
      <c r="B657" s="63" t="s">
        <v>2261</v>
      </c>
      <c r="C657" s="63" t="s">
        <v>2250</v>
      </c>
      <c r="D657" s="63" t="s">
        <v>2262</v>
      </c>
      <c r="E657" s="95" t="str">
        <f t="shared" si="10"/>
        <v>13</v>
      </c>
    </row>
    <row r="658" spans="2:5" ht="13.5">
      <c r="B658" s="63" t="s">
        <v>2263</v>
      </c>
      <c r="C658" s="63" t="s">
        <v>2250</v>
      </c>
      <c r="D658" s="63" t="s">
        <v>2264</v>
      </c>
      <c r="E658" s="95" t="str">
        <f t="shared" si="10"/>
        <v>13</v>
      </c>
    </row>
    <row r="659" spans="2:5" ht="13.5">
      <c r="B659" s="63" t="s">
        <v>2265</v>
      </c>
      <c r="C659" s="63" t="s">
        <v>2250</v>
      </c>
      <c r="D659" s="63" t="s">
        <v>2266</v>
      </c>
      <c r="E659" s="95" t="str">
        <f t="shared" si="10"/>
        <v>13</v>
      </c>
    </row>
    <row r="660" spans="2:5" ht="13.5">
      <c r="B660" s="63" t="s">
        <v>2267</v>
      </c>
      <c r="C660" s="63" t="s">
        <v>2250</v>
      </c>
      <c r="D660" s="63" t="s">
        <v>2268</v>
      </c>
      <c r="E660" s="95" t="str">
        <f t="shared" si="10"/>
        <v>13</v>
      </c>
    </row>
    <row r="661" spans="2:5" ht="13.5">
      <c r="B661" s="63" t="s">
        <v>2269</v>
      </c>
      <c r="C661" s="63" t="s">
        <v>2250</v>
      </c>
      <c r="D661" s="63" t="s">
        <v>2270</v>
      </c>
      <c r="E661" s="95" t="str">
        <f t="shared" si="10"/>
        <v>13</v>
      </c>
    </row>
    <row r="662" spans="2:5" ht="13.5">
      <c r="B662" s="63" t="s">
        <v>2271</v>
      </c>
      <c r="C662" s="63" t="s">
        <v>2250</v>
      </c>
      <c r="D662" s="63" t="s">
        <v>2272</v>
      </c>
      <c r="E662" s="95" t="str">
        <f t="shared" si="10"/>
        <v>13</v>
      </c>
    </row>
    <row r="663" spans="2:5" ht="13.5">
      <c r="B663" s="63" t="s">
        <v>2273</v>
      </c>
      <c r="C663" s="63" t="s">
        <v>2250</v>
      </c>
      <c r="D663" s="63" t="s">
        <v>2274</v>
      </c>
      <c r="E663" s="95" t="str">
        <f t="shared" si="10"/>
        <v>13</v>
      </c>
    </row>
    <row r="664" spans="2:5" ht="13.5">
      <c r="B664" s="63" t="s">
        <v>2275</v>
      </c>
      <c r="C664" s="63" t="s">
        <v>2250</v>
      </c>
      <c r="D664" s="63" t="s">
        <v>2276</v>
      </c>
      <c r="E664" s="95" t="str">
        <f t="shared" si="10"/>
        <v>13</v>
      </c>
    </row>
    <row r="665" spans="2:5" ht="13.5">
      <c r="B665" s="63" t="s">
        <v>2277</v>
      </c>
      <c r="C665" s="63" t="s">
        <v>2250</v>
      </c>
      <c r="D665" s="63" t="s">
        <v>2278</v>
      </c>
      <c r="E665" s="95" t="str">
        <f t="shared" si="10"/>
        <v>13</v>
      </c>
    </row>
    <row r="666" spans="2:5" ht="13.5">
      <c r="B666" s="63" t="s">
        <v>2279</v>
      </c>
      <c r="C666" s="63" t="s">
        <v>2250</v>
      </c>
      <c r="D666" s="63" t="s">
        <v>2280</v>
      </c>
      <c r="E666" s="95" t="str">
        <f t="shared" si="10"/>
        <v>13</v>
      </c>
    </row>
    <row r="667" spans="2:5" ht="13.5">
      <c r="B667" s="63" t="s">
        <v>2281</v>
      </c>
      <c r="C667" s="63" t="s">
        <v>2250</v>
      </c>
      <c r="D667" s="63" t="s">
        <v>2282</v>
      </c>
      <c r="E667" s="95" t="str">
        <f t="shared" si="10"/>
        <v>13</v>
      </c>
    </row>
    <row r="668" spans="2:5" ht="13.5">
      <c r="B668" s="63" t="s">
        <v>2283</v>
      </c>
      <c r="C668" s="63" t="s">
        <v>2250</v>
      </c>
      <c r="D668" s="63" t="s">
        <v>2284</v>
      </c>
      <c r="E668" s="95" t="str">
        <f t="shared" si="10"/>
        <v>13</v>
      </c>
    </row>
    <row r="669" spans="2:5" ht="13.5">
      <c r="B669" s="63" t="s">
        <v>2285</v>
      </c>
      <c r="C669" s="63" t="s">
        <v>2250</v>
      </c>
      <c r="D669" s="63" t="s">
        <v>2286</v>
      </c>
      <c r="E669" s="95" t="str">
        <f t="shared" si="10"/>
        <v>13</v>
      </c>
    </row>
    <row r="670" spans="2:5" ht="13.5">
      <c r="B670" s="63" t="s">
        <v>2287</v>
      </c>
      <c r="C670" s="63" t="s">
        <v>2250</v>
      </c>
      <c r="D670" s="63" t="s">
        <v>2288</v>
      </c>
      <c r="E670" s="95" t="str">
        <f t="shared" si="10"/>
        <v>13</v>
      </c>
    </row>
    <row r="671" spans="2:5" ht="13.5">
      <c r="B671" s="63" t="s">
        <v>2289</v>
      </c>
      <c r="C671" s="63" t="s">
        <v>2250</v>
      </c>
      <c r="D671" s="63" t="s">
        <v>2290</v>
      </c>
      <c r="E671" s="95" t="str">
        <f t="shared" si="10"/>
        <v>13</v>
      </c>
    </row>
    <row r="672" spans="2:5" ht="13.5">
      <c r="B672" s="63" t="s">
        <v>2291</v>
      </c>
      <c r="C672" s="63" t="s">
        <v>2250</v>
      </c>
      <c r="D672" s="63" t="s">
        <v>2292</v>
      </c>
      <c r="E672" s="95" t="str">
        <f t="shared" si="10"/>
        <v>13</v>
      </c>
    </row>
    <row r="673" spans="2:5" ht="13.5">
      <c r="B673" s="63" t="s">
        <v>2293</v>
      </c>
      <c r="C673" s="63" t="s">
        <v>2250</v>
      </c>
      <c r="D673" s="63" t="s">
        <v>2294</v>
      </c>
      <c r="E673" s="95" t="str">
        <f t="shared" si="10"/>
        <v>13</v>
      </c>
    </row>
    <row r="674" spans="2:5" ht="13.5">
      <c r="B674" s="63" t="s">
        <v>2295</v>
      </c>
      <c r="C674" s="63" t="s">
        <v>2250</v>
      </c>
      <c r="D674" s="63" t="s">
        <v>2296</v>
      </c>
      <c r="E674" s="95" t="str">
        <f t="shared" si="10"/>
        <v>13</v>
      </c>
    </row>
    <row r="675" spans="2:5" ht="13.5">
      <c r="B675" s="63" t="s">
        <v>2297</v>
      </c>
      <c r="C675" s="63" t="s">
        <v>2250</v>
      </c>
      <c r="D675" s="63" t="s">
        <v>2298</v>
      </c>
      <c r="E675" s="95" t="str">
        <f t="shared" si="10"/>
        <v>13</v>
      </c>
    </row>
    <row r="676" spans="2:5" ht="13.5">
      <c r="B676" s="63" t="s">
        <v>2299</v>
      </c>
      <c r="C676" s="63" t="s">
        <v>2250</v>
      </c>
      <c r="D676" s="63" t="s">
        <v>2300</v>
      </c>
      <c r="E676" s="95" t="str">
        <f t="shared" si="10"/>
        <v>13</v>
      </c>
    </row>
    <row r="677" spans="2:5" ht="13.5">
      <c r="B677" s="63" t="s">
        <v>2301</v>
      </c>
      <c r="C677" s="63" t="s">
        <v>2250</v>
      </c>
      <c r="D677" s="63" t="s">
        <v>2302</v>
      </c>
      <c r="E677" s="95" t="str">
        <f t="shared" si="10"/>
        <v>13</v>
      </c>
    </row>
    <row r="678" spans="2:5" ht="13.5">
      <c r="B678" s="63" t="s">
        <v>2303</v>
      </c>
      <c r="C678" s="63" t="s">
        <v>2250</v>
      </c>
      <c r="D678" s="63" t="s">
        <v>2304</v>
      </c>
      <c r="E678" s="95" t="str">
        <f t="shared" si="10"/>
        <v>13</v>
      </c>
    </row>
    <row r="679" spans="2:5" ht="13.5">
      <c r="B679" s="63" t="s">
        <v>2305</v>
      </c>
      <c r="C679" s="63" t="s">
        <v>2250</v>
      </c>
      <c r="D679" s="63" t="s">
        <v>2306</v>
      </c>
      <c r="E679" s="95" t="str">
        <f t="shared" si="10"/>
        <v>13</v>
      </c>
    </row>
    <row r="680" spans="2:5" ht="13.5">
      <c r="B680" s="63" t="s">
        <v>2307</v>
      </c>
      <c r="C680" s="63" t="s">
        <v>2250</v>
      </c>
      <c r="D680" s="63" t="s">
        <v>2308</v>
      </c>
      <c r="E680" s="95" t="str">
        <f t="shared" si="10"/>
        <v>13</v>
      </c>
    </row>
    <row r="681" spans="2:5" ht="13.5">
      <c r="B681" s="63" t="s">
        <v>2309</v>
      </c>
      <c r="C681" s="63" t="s">
        <v>2250</v>
      </c>
      <c r="D681" s="63" t="s">
        <v>2310</v>
      </c>
      <c r="E681" s="95" t="str">
        <f t="shared" si="10"/>
        <v>13</v>
      </c>
    </row>
    <row r="682" spans="2:5" ht="13.5">
      <c r="B682" s="63" t="s">
        <v>2311</v>
      </c>
      <c r="C682" s="63" t="s">
        <v>2250</v>
      </c>
      <c r="D682" s="63" t="s">
        <v>2312</v>
      </c>
      <c r="E682" s="95" t="str">
        <f t="shared" si="10"/>
        <v>13</v>
      </c>
    </row>
    <row r="683" spans="2:5" ht="13.5">
      <c r="B683" s="63" t="s">
        <v>2313</v>
      </c>
      <c r="C683" s="63" t="s">
        <v>2250</v>
      </c>
      <c r="D683" s="63" t="s">
        <v>2314</v>
      </c>
      <c r="E683" s="95" t="str">
        <f t="shared" si="10"/>
        <v>13</v>
      </c>
    </row>
    <row r="684" spans="2:5" ht="13.5">
      <c r="B684" s="63" t="s">
        <v>2315</v>
      </c>
      <c r="C684" s="63" t="s">
        <v>2250</v>
      </c>
      <c r="D684" s="63" t="s">
        <v>2316</v>
      </c>
      <c r="E684" s="95" t="str">
        <f t="shared" si="10"/>
        <v>13</v>
      </c>
    </row>
    <row r="685" spans="2:5" ht="13.5">
      <c r="B685" s="63" t="s">
        <v>2317</v>
      </c>
      <c r="C685" s="63" t="s">
        <v>2250</v>
      </c>
      <c r="D685" s="63" t="s">
        <v>2318</v>
      </c>
      <c r="E685" s="95" t="str">
        <f t="shared" si="10"/>
        <v>13</v>
      </c>
    </row>
    <row r="686" spans="2:5" ht="13.5">
      <c r="B686" s="63" t="s">
        <v>2319</v>
      </c>
      <c r="C686" s="63" t="s">
        <v>2250</v>
      </c>
      <c r="D686" s="63" t="s">
        <v>2320</v>
      </c>
      <c r="E686" s="95" t="str">
        <f t="shared" si="10"/>
        <v>13</v>
      </c>
    </row>
    <row r="687" spans="2:5" ht="13.5">
      <c r="B687" s="63" t="s">
        <v>2321</v>
      </c>
      <c r="C687" s="63" t="s">
        <v>2250</v>
      </c>
      <c r="D687" s="63" t="s">
        <v>2322</v>
      </c>
      <c r="E687" s="95" t="str">
        <f t="shared" si="10"/>
        <v>13</v>
      </c>
    </row>
    <row r="688" spans="2:5" ht="13.5">
      <c r="B688" s="63" t="s">
        <v>2323</v>
      </c>
      <c r="C688" s="63" t="s">
        <v>2250</v>
      </c>
      <c r="D688" s="63" t="s">
        <v>2324</v>
      </c>
      <c r="E688" s="95" t="str">
        <f t="shared" si="10"/>
        <v>13</v>
      </c>
    </row>
    <row r="689" spans="2:5" ht="13.5">
      <c r="B689" s="63" t="s">
        <v>2325</v>
      </c>
      <c r="C689" s="63" t="s">
        <v>2250</v>
      </c>
      <c r="D689" s="63" t="s">
        <v>2326</v>
      </c>
      <c r="E689" s="95" t="str">
        <f t="shared" si="10"/>
        <v>13</v>
      </c>
    </row>
    <row r="690" spans="2:5" ht="13.5">
      <c r="B690" s="63" t="s">
        <v>2327</v>
      </c>
      <c r="C690" s="63" t="s">
        <v>2250</v>
      </c>
      <c r="D690" s="63" t="s">
        <v>2328</v>
      </c>
      <c r="E690" s="95" t="str">
        <f t="shared" si="10"/>
        <v>13</v>
      </c>
    </row>
    <row r="691" spans="2:5" ht="13.5">
      <c r="B691" s="63" t="s">
        <v>2329</v>
      </c>
      <c r="C691" s="63" t="s">
        <v>2250</v>
      </c>
      <c r="D691" s="63" t="s">
        <v>2330</v>
      </c>
      <c r="E691" s="95" t="str">
        <f t="shared" si="10"/>
        <v>13</v>
      </c>
    </row>
    <row r="692" spans="2:5" ht="13.5">
      <c r="B692" s="63" t="s">
        <v>2331</v>
      </c>
      <c r="C692" s="63" t="s">
        <v>2250</v>
      </c>
      <c r="D692" s="63" t="s">
        <v>2332</v>
      </c>
      <c r="E692" s="95" t="str">
        <f t="shared" si="10"/>
        <v>13</v>
      </c>
    </row>
    <row r="693" spans="2:5" ht="13.5">
      <c r="B693" s="63" t="s">
        <v>2333</v>
      </c>
      <c r="C693" s="63" t="s">
        <v>2250</v>
      </c>
      <c r="D693" s="63" t="s">
        <v>2334</v>
      </c>
      <c r="E693" s="95" t="str">
        <f t="shared" si="10"/>
        <v>13</v>
      </c>
    </row>
    <row r="694" spans="2:5" ht="13.5">
      <c r="B694" s="63" t="s">
        <v>2335</v>
      </c>
      <c r="C694" s="63" t="s">
        <v>2250</v>
      </c>
      <c r="D694" s="63" t="s">
        <v>2336</v>
      </c>
      <c r="E694" s="95" t="str">
        <f t="shared" si="10"/>
        <v>13</v>
      </c>
    </row>
    <row r="695" spans="2:5" ht="13.5">
      <c r="B695" s="63" t="s">
        <v>2337</v>
      </c>
      <c r="C695" s="63" t="s">
        <v>2250</v>
      </c>
      <c r="D695" s="63" t="s">
        <v>2338</v>
      </c>
      <c r="E695" s="95" t="str">
        <f t="shared" si="10"/>
        <v>13</v>
      </c>
    </row>
    <row r="696" spans="2:5" ht="13.5">
      <c r="B696" s="63" t="s">
        <v>2339</v>
      </c>
      <c r="C696" s="63" t="s">
        <v>2250</v>
      </c>
      <c r="D696" s="63" t="s">
        <v>2340</v>
      </c>
      <c r="E696" s="95" t="str">
        <f t="shared" si="10"/>
        <v>13</v>
      </c>
    </row>
    <row r="697" spans="2:5" ht="13.5">
      <c r="B697" s="63" t="s">
        <v>2341</v>
      </c>
      <c r="C697" s="63" t="s">
        <v>2250</v>
      </c>
      <c r="D697" s="63" t="s">
        <v>2342</v>
      </c>
      <c r="E697" s="95" t="str">
        <f t="shared" si="10"/>
        <v>13</v>
      </c>
    </row>
    <row r="698" spans="2:5" ht="13.5">
      <c r="B698" s="63" t="s">
        <v>2343</v>
      </c>
      <c r="C698" s="63" t="s">
        <v>2250</v>
      </c>
      <c r="D698" s="63" t="s">
        <v>2344</v>
      </c>
      <c r="E698" s="95" t="str">
        <f t="shared" si="10"/>
        <v>13</v>
      </c>
    </row>
    <row r="699" spans="2:5" ht="13.5">
      <c r="B699" s="63" t="s">
        <v>2345</v>
      </c>
      <c r="C699" s="63" t="s">
        <v>2250</v>
      </c>
      <c r="D699" s="63" t="s">
        <v>2346</v>
      </c>
      <c r="E699" s="95" t="str">
        <f t="shared" si="10"/>
        <v>13</v>
      </c>
    </row>
    <row r="700" spans="2:5" ht="13.5">
      <c r="B700" s="63" t="s">
        <v>2347</v>
      </c>
      <c r="C700" s="63" t="s">
        <v>2250</v>
      </c>
      <c r="D700" s="63" t="s">
        <v>2348</v>
      </c>
      <c r="E700" s="95" t="str">
        <f t="shared" si="10"/>
        <v>13</v>
      </c>
    </row>
    <row r="701" spans="2:5" ht="13.5">
      <c r="B701" s="63" t="s">
        <v>2349</v>
      </c>
      <c r="C701" s="63" t="s">
        <v>2250</v>
      </c>
      <c r="D701" s="63" t="s">
        <v>2350</v>
      </c>
      <c r="E701" s="95" t="str">
        <f t="shared" si="10"/>
        <v>13</v>
      </c>
    </row>
    <row r="702" spans="2:5" ht="13.5">
      <c r="B702" s="63" t="s">
        <v>2351</v>
      </c>
      <c r="C702" s="63" t="s">
        <v>2250</v>
      </c>
      <c r="D702" s="63" t="s">
        <v>2352</v>
      </c>
      <c r="E702" s="95" t="str">
        <f t="shared" si="10"/>
        <v>13</v>
      </c>
    </row>
    <row r="703" spans="2:5" ht="13.5">
      <c r="B703" s="63" t="s">
        <v>2353</v>
      </c>
      <c r="C703" s="63" t="s">
        <v>2250</v>
      </c>
      <c r="D703" s="63" t="s">
        <v>2354</v>
      </c>
      <c r="E703" s="95" t="str">
        <f t="shared" si="10"/>
        <v>13</v>
      </c>
    </row>
    <row r="704" spans="2:5" ht="13.5">
      <c r="B704" s="63" t="s">
        <v>2355</v>
      </c>
      <c r="C704" s="63" t="s">
        <v>2250</v>
      </c>
      <c r="D704" s="63" t="s">
        <v>2356</v>
      </c>
      <c r="E704" s="95" t="str">
        <f t="shared" si="10"/>
        <v>13</v>
      </c>
    </row>
    <row r="705" spans="2:5" ht="13.5">
      <c r="B705" s="63" t="s">
        <v>2357</v>
      </c>
      <c r="C705" s="63" t="s">
        <v>2250</v>
      </c>
      <c r="D705" s="63" t="s">
        <v>2358</v>
      </c>
      <c r="E705" s="95" t="str">
        <f t="shared" si="10"/>
        <v>13</v>
      </c>
    </row>
    <row r="706" spans="2:5" ht="13.5">
      <c r="B706" s="63" t="s">
        <v>2359</v>
      </c>
      <c r="C706" s="63" t="s">
        <v>2250</v>
      </c>
      <c r="D706" s="63" t="s">
        <v>2360</v>
      </c>
      <c r="E706" s="95" t="str">
        <f t="shared" si="10"/>
        <v>13</v>
      </c>
    </row>
    <row r="707" spans="2:5" ht="13.5">
      <c r="B707" s="63" t="s">
        <v>2361</v>
      </c>
      <c r="C707" s="63" t="s">
        <v>2250</v>
      </c>
      <c r="D707" s="63" t="s">
        <v>2362</v>
      </c>
      <c r="E707" s="95" t="str">
        <f t="shared" si="10"/>
        <v>13</v>
      </c>
    </row>
    <row r="708" spans="2:5" ht="13.5">
      <c r="B708" s="63" t="s">
        <v>2363</v>
      </c>
      <c r="C708" s="63" t="s">
        <v>2250</v>
      </c>
      <c r="D708" s="63" t="s">
        <v>2364</v>
      </c>
      <c r="E708" s="95" t="str">
        <f t="shared" si="10"/>
        <v>13</v>
      </c>
    </row>
    <row r="709" spans="2:5" ht="13.5">
      <c r="B709" s="63" t="s">
        <v>2365</v>
      </c>
      <c r="C709" s="63" t="s">
        <v>2250</v>
      </c>
      <c r="D709" s="63" t="s">
        <v>2366</v>
      </c>
      <c r="E709" s="95" t="str">
        <f t="shared" si="10"/>
        <v>13</v>
      </c>
    </row>
    <row r="710" spans="2:5" ht="13.5">
      <c r="B710" s="63" t="s">
        <v>2367</v>
      </c>
      <c r="C710" s="63" t="s">
        <v>2250</v>
      </c>
      <c r="D710" s="63" t="s">
        <v>2368</v>
      </c>
      <c r="E710" s="95" t="str">
        <f t="shared" si="10"/>
        <v>13</v>
      </c>
    </row>
    <row r="711" spans="2:5" ht="13.5">
      <c r="B711" s="63" t="s">
        <v>2369</v>
      </c>
      <c r="C711" s="63" t="s">
        <v>2250</v>
      </c>
      <c r="D711" s="63" t="s">
        <v>2370</v>
      </c>
      <c r="E711" s="95" t="str">
        <f t="shared" ref="E711:E774" si="11">LEFT(B711,2)</f>
        <v>13</v>
      </c>
    </row>
    <row r="712" spans="2:5" ht="13.5">
      <c r="B712" s="63" t="s">
        <v>2371</v>
      </c>
      <c r="C712" s="63" t="s">
        <v>2250</v>
      </c>
      <c r="D712" s="63" t="s">
        <v>2372</v>
      </c>
      <c r="E712" s="95" t="str">
        <f t="shared" si="11"/>
        <v>13</v>
      </c>
    </row>
    <row r="713" spans="2:5" ht="13.5">
      <c r="B713" s="63" t="s">
        <v>2373</v>
      </c>
      <c r="C713" s="63" t="s">
        <v>2250</v>
      </c>
      <c r="D713" s="63" t="s">
        <v>2374</v>
      </c>
      <c r="E713" s="95" t="str">
        <f t="shared" si="11"/>
        <v>13</v>
      </c>
    </row>
    <row r="714" spans="2:5" ht="13.5">
      <c r="B714" s="62" t="s">
        <v>6568</v>
      </c>
      <c r="C714" s="62" t="s">
        <v>6633</v>
      </c>
      <c r="D714" s="94" t="s">
        <v>6870</v>
      </c>
      <c r="E714" s="95" t="str">
        <f t="shared" si="11"/>
        <v>14</v>
      </c>
    </row>
    <row r="715" spans="2:5" ht="13.5">
      <c r="B715" s="63" t="s">
        <v>2438</v>
      </c>
      <c r="C715" s="63" t="s">
        <v>2437</v>
      </c>
      <c r="D715" s="63" t="s">
        <v>2439</v>
      </c>
      <c r="E715" s="95" t="str">
        <f t="shared" si="11"/>
        <v>14</v>
      </c>
    </row>
    <row r="716" spans="2:5" ht="13.5">
      <c r="B716" s="63" t="s">
        <v>2440</v>
      </c>
      <c r="C716" s="63" t="s">
        <v>2437</v>
      </c>
      <c r="D716" s="63" t="s">
        <v>2441</v>
      </c>
      <c r="E716" s="95" t="str">
        <f t="shared" si="11"/>
        <v>14</v>
      </c>
    </row>
    <row r="717" spans="2:5" ht="13.5">
      <c r="B717" s="63" t="s">
        <v>2442</v>
      </c>
      <c r="C717" s="63" t="s">
        <v>2437</v>
      </c>
      <c r="D717" s="63" t="s">
        <v>2443</v>
      </c>
      <c r="E717" s="95" t="str">
        <f t="shared" si="11"/>
        <v>14</v>
      </c>
    </row>
    <row r="718" spans="2:5" ht="13.5">
      <c r="B718" s="63" t="s">
        <v>2444</v>
      </c>
      <c r="C718" s="63" t="s">
        <v>2437</v>
      </c>
      <c r="D718" s="63" t="s">
        <v>2445</v>
      </c>
      <c r="E718" s="95" t="str">
        <f t="shared" si="11"/>
        <v>14</v>
      </c>
    </row>
    <row r="719" spans="2:5" ht="13.5">
      <c r="B719" s="63" t="s">
        <v>2446</v>
      </c>
      <c r="C719" s="63" t="s">
        <v>2437</v>
      </c>
      <c r="D719" s="63" t="s">
        <v>2447</v>
      </c>
      <c r="E719" s="95" t="str">
        <f t="shared" si="11"/>
        <v>14</v>
      </c>
    </row>
    <row r="720" spans="2:5" ht="13.5">
      <c r="B720" s="63" t="s">
        <v>2448</v>
      </c>
      <c r="C720" s="63" t="s">
        <v>2437</v>
      </c>
      <c r="D720" s="63" t="s">
        <v>2449</v>
      </c>
      <c r="E720" s="95" t="str">
        <f t="shared" si="11"/>
        <v>14</v>
      </c>
    </row>
    <row r="721" spans="2:5" ht="13.5">
      <c r="B721" s="63" t="s">
        <v>2450</v>
      </c>
      <c r="C721" s="63" t="s">
        <v>2437</v>
      </c>
      <c r="D721" s="63" t="s">
        <v>2451</v>
      </c>
      <c r="E721" s="95" t="str">
        <f t="shared" si="11"/>
        <v>14</v>
      </c>
    </row>
    <row r="722" spans="2:5" ht="13.5">
      <c r="B722" s="63" t="s">
        <v>2452</v>
      </c>
      <c r="C722" s="63" t="s">
        <v>2437</v>
      </c>
      <c r="D722" s="63" t="s">
        <v>2453</v>
      </c>
      <c r="E722" s="95" t="str">
        <f t="shared" si="11"/>
        <v>14</v>
      </c>
    </row>
    <row r="723" spans="2:5" ht="13.5">
      <c r="B723" s="63" t="s">
        <v>2454</v>
      </c>
      <c r="C723" s="63" t="s">
        <v>2437</v>
      </c>
      <c r="D723" s="63" t="s">
        <v>2455</v>
      </c>
      <c r="E723" s="95" t="str">
        <f t="shared" si="11"/>
        <v>14</v>
      </c>
    </row>
    <row r="724" spans="2:5" ht="13.5">
      <c r="B724" s="63" t="s">
        <v>2456</v>
      </c>
      <c r="C724" s="63" t="s">
        <v>2437</v>
      </c>
      <c r="D724" s="63" t="s">
        <v>2457</v>
      </c>
      <c r="E724" s="95" t="str">
        <f t="shared" si="11"/>
        <v>14</v>
      </c>
    </row>
    <row r="725" spans="2:5" ht="13.5">
      <c r="B725" s="63" t="s">
        <v>2458</v>
      </c>
      <c r="C725" s="63" t="s">
        <v>2437</v>
      </c>
      <c r="D725" s="63" t="s">
        <v>2459</v>
      </c>
      <c r="E725" s="95" t="str">
        <f t="shared" si="11"/>
        <v>14</v>
      </c>
    </row>
    <row r="726" spans="2:5" ht="13.5">
      <c r="B726" s="63" t="s">
        <v>2460</v>
      </c>
      <c r="C726" s="63" t="s">
        <v>2437</v>
      </c>
      <c r="D726" s="63" t="s">
        <v>2461</v>
      </c>
      <c r="E726" s="95" t="str">
        <f t="shared" si="11"/>
        <v>14</v>
      </c>
    </row>
    <row r="727" spans="2:5" ht="13.5">
      <c r="B727" s="63" t="s">
        <v>2462</v>
      </c>
      <c r="C727" s="63" t="s">
        <v>2437</v>
      </c>
      <c r="D727" s="63" t="s">
        <v>2463</v>
      </c>
      <c r="E727" s="95" t="str">
        <f t="shared" si="11"/>
        <v>14</v>
      </c>
    </row>
    <row r="728" spans="2:5" ht="13.5">
      <c r="B728" s="63" t="s">
        <v>2464</v>
      </c>
      <c r="C728" s="63" t="s">
        <v>2437</v>
      </c>
      <c r="D728" s="63" t="s">
        <v>2465</v>
      </c>
      <c r="E728" s="95" t="str">
        <f t="shared" si="11"/>
        <v>14</v>
      </c>
    </row>
    <row r="729" spans="2:5" ht="13.5">
      <c r="B729" s="63" t="s">
        <v>2466</v>
      </c>
      <c r="C729" s="63" t="s">
        <v>2437</v>
      </c>
      <c r="D729" s="63" t="s">
        <v>2467</v>
      </c>
      <c r="E729" s="95" t="str">
        <f t="shared" si="11"/>
        <v>14</v>
      </c>
    </row>
    <row r="730" spans="2:5" ht="13.5">
      <c r="B730" s="63" t="s">
        <v>2468</v>
      </c>
      <c r="C730" s="63" t="s">
        <v>2437</v>
      </c>
      <c r="D730" s="63" t="s">
        <v>2469</v>
      </c>
      <c r="E730" s="95" t="str">
        <f t="shared" si="11"/>
        <v>14</v>
      </c>
    </row>
    <row r="731" spans="2:5" ht="13.5">
      <c r="B731" s="63" t="s">
        <v>2470</v>
      </c>
      <c r="C731" s="63" t="s">
        <v>2437</v>
      </c>
      <c r="D731" s="63" t="s">
        <v>2471</v>
      </c>
      <c r="E731" s="95" t="str">
        <f t="shared" si="11"/>
        <v>14</v>
      </c>
    </row>
    <row r="732" spans="2:5" ht="13.5">
      <c r="B732" s="63" t="s">
        <v>2472</v>
      </c>
      <c r="C732" s="63" t="s">
        <v>2437</v>
      </c>
      <c r="D732" s="63" t="s">
        <v>2473</v>
      </c>
      <c r="E732" s="95" t="str">
        <f t="shared" si="11"/>
        <v>14</v>
      </c>
    </row>
    <row r="733" spans="2:5" ht="13.5">
      <c r="B733" s="63" t="s">
        <v>2474</v>
      </c>
      <c r="C733" s="63" t="s">
        <v>2437</v>
      </c>
      <c r="D733" s="63" t="s">
        <v>2475</v>
      </c>
      <c r="E733" s="95" t="str">
        <f t="shared" si="11"/>
        <v>14</v>
      </c>
    </row>
    <row r="734" spans="2:5" ht="13.5">
      <c r="B734" s="63" t="s">
        <v>2476</v>
      </c>
      <c r="C734" s="63" t="s">
        <v>2437</v>
      </c>
      <c r="D734" s="63" t="s">
        <v>2477</v>
      </c>
      <c r="E734" s="95" t="str">
        <f t="shared" si="11"/>
        <v>14</v>
      </c>
    </row>
    <row r="735" spans="2:5" ht="13.5">
      <c r="B735" s="63" t="s">
        <v>2478</v>
      </c>
      <c r="C735" s="63" t="s">
        <v>2437</v>
      </c>
      <c r="D735" s="63" t="s">
        <v>2479</v>
      </c>
      <c r="E735" s="95" t="str">
        <f t="shared" si="11"/>
        <v>14</v>
      </c>
    </row>
    <row r="736" spans="2:5" ht="13.5">
      <c r="B736" s="63" t="s">
        <v>2480</v>
      </c>
      <c r="C736" s="63" t="s">
        <v>2437</v>
      </c>
      <c r="D736" s="63" t="s">
        <v>2481</v>
      </c>
      <c r="E736" s="95" t="str">
        <f t="shared" si="11"/>
        <v>14</v>
      </c>
    </row>
    <row r="737" spans="2:5" ht="13.5">
      <c r="B737" s="63" t="s">
        <v>2482</v>
      </c>
      <c r="C737" s="63" t="s">
        <v>2437</v>
      </c>
      <c r="D737" s="63" t="s">
        <v>2483</v>
      </c>
      <c r="E737" s="95" t="str">
        <f t="shared" si="11"/>
        <v>14</v>
      </c>
    </row>
    <row r="738" spans="2:5" ht="13.5">
      <c r="B738" s="63" t="s">
        <v>2484</v>
      </c>
      <c r="C738" s="63" t="s">
        <v>2437</v>
      </c>
      <c r="D738" s="63" t="s">
        <v>2485</v>
      </c>
      <c r="E738" s="95" t="str">
        <f t="shared" si="11"/>
        <v>14</v>
      </c>
    </row>
    <row r="739" spans="2:5" ht="13.5">
      <c r="B739" s="63" t="s">
        <v>2486</v>
      </c>
      <c r="C739" s="63" t="s">
        <v>2437</v>
      </c>
      <c r="D739" s="63" t="s">
        <v>2487</v>
      </c>
      <c r="E739" s="95" t="str">
        <f t="shared" si="11"/>
        <v>14</v>
      </c>
    </row>
    <row r="740" spans="2:5" ht="13.5">
      <c r="B740" s="63" t="s">
        <v>2488</v>
      </c>
      <c r="C740" s="63" t="s">
        <v>2437</v>
      </c>
      <c r="D740" s="63" t="s">
        <v>2489</v>
      </c>
      <c r="E740" s="95" t="str">
        <f t="shared" si="11"/>
        <v>14</v>
      </c>
    </row>
    <row r="741" spans="2:5" ht="13.5">
      <c r="B741" s="63" t="s">
        <v>2490</v>
      </c>
      <c r="C741" s="63" t="s">
        <v>2437</v>
      </c>
      <c r="D741" s="63" t="s">
        <v>2491</v>
      </c>
      <c r="E741" s="95" t="str">
        <f t="shared" si="11"/>
        <v>14</v>
      </c>
    </row>
    <row r="742" spans="2:5" ht="13.5">
      <c r="B742" s="63" t="s">
        <v>2492</v>
      </c>
      <c r="C742" s="63" t="s">
        <v>2437</v>
      </c>
      <c r="D742" s="63" t="s">
        <v>2493</v>
      </c>
      <c r="E742" s="95" t="str">
        <f t="shared" si="11"/>
        <v>14</v>
      </c>
    </row>
    <row r="743" spans="2:5" ht="13.5">
      <c r="B743" s="63" t="s">
        <v>2494</v>
      </c>
      <c r="C743" s="63" t="s">
        <v>2437</v>
      </c>
      <c r="D743" s="63" t="s">
        <v>2495</v>
      </c>
      <c r="E743" s="95" t="str">
        <f t="shared" si="11"/>
        <v>14</v>
      </c>
    </row>
    <row r="744" spans="2:5" ht="13.5">
      <c r="B744" s="63" t="s">
        <v>2496</v>
      </c>
      <c r="C744" s="63" t="s">
        <v>2437</v>
      </c>
      <c r="D744" s="63" t="s">
        <v>2497</v>
      </c>
      <c r="E744" s="95" t="str">
        <f t="shared" si="11"/>
        <v>14</v>
      </c>
    </row>
    <row r="745" spans="2:5" ht="13.5">
      <c r="B745" s="63" t="s">
        <v>2498</v>
      </c>
      <c r="C745" s="63" t="s">
        <v>2437</v>
      </c>
      <c r="D745" s="63" t="s">
        <v>2499</v>
      </c>
      <c r="E745" s="95" t="str">
        <f t="shared" si="11"/>
        <v>14</v>
      </c>
    </row>
    <row r="746" spans="2:5" ht="13.5">
      <c r="B746" s="63" t="s">
        <v>2500</v>
      </c>
      <c r="C746" s="63" t="s">
        <v>2437</v>
      </c>
      <c r="D746" s="63" t="s">
        <v>2501</v>
      </c>
      <c r="E746" s="95" t="str">
        <f t="shared" si="11"/>
        <v>14</v>
      </c>
    </row>
    <row r="747" spans="2:5" ht="13.5">
      <c r="B747" s="63" t="s">
        <v>2502</v>
      </c>
      <c r="C747" s="63" t="s">
        <v>2437</v>
      </c>
      <c r="D747" s="63" t="s">
        <v>2503</v>
      </c>
      <c r="E747" s="95" t="str">
        <f t="shared" si="11"/>
        <v>14</v>
      </c>
    </row>
    <row r="748" spans="2:5" ht="13.5">
      <c r="B748" s="62" t="s">
        <v>6569</v>
      </c>
      <c r="C748" s="62" t="s">
        <v>6634</v>
      </c>
      <c r="D748" s="94" t="s">
        <v>6871</v>
      </c>
      <c r="E748" s="95" t="str">
        <f t="shared" si="11"/>
        <v>15</v>
      </c>
    </row>
    <row r="749" spans="2:5" ht="13.5">
      <c r="B749" s="63" t="s">
        <v>2541</v>
      </c>
      <c r="C749" s="63" t="s">
        <v>2540</v>
      </c>
      <c r="D749" s="63" t="s">
        <v>2542</v>
      </c>
      <c r="E749" s="95" t="str">
        <f t="shared" si="11"/>
        <v>15</v>
      </c>
    </row>
    <row r="750" spans="2:5" ht="13.5">
      <c r="B750" s="63" t="s">
        <v>2543</v>
      </c>
      <c r="C750" s="63" t="s">
        <v>2540</v>
      </c>
      <c r="D750" s="63" t="s">
        <v>2544</v>
      </c>
      <c r="E750" s="95" t="str">
        <f t="shared" si="11"/>
        <v>15</v>
      </c>
    </row>
    <row r="751" spans="2:5" ht="13.5">
      <c r="B751" s="63" t="s">
        <v>2545</v>
      </c>
      <c r="C751" s="63" t="s">
        <v>2540</v>
      </c>
      <c r="D751" s="63" t="s">
        <v>2546</v>
      </c>
      <c r="E751" s="95" t="str">
        <f t="shared" si="11"/>
        <v>15</v>
      </c>
    </row>
    <row r="752" spans="2:5" ht="13.5">
      <c r="B752" s="63" t="s">
        <v>2547</v>
      </c>
      <c r="C752" s="63" t="s">
        <v>2540</v>
      </c>
      <c r="D752" s="63" t="s">
        <v>2548</v>
      </c>
      <c r="E752" s="95" t="str">
        <f t="shared" si="11"/>
        <v>15</v>
      </c>
    </row>
    <row r="753" spans="2:5" ht="13.5">
      <c r="B753" s="63" t="s">
        <v>2549</v>
      </c>
      <c r="C753" s="63" t="s">
        <v>2540</v>
      </c>
      <c r="D753" s="63" t="s">
        <v>2550</v>
      </c>
      <c r="E753" s="95" t="str">
        <f t="shared" si="11"/>
        <v>15</v>
      </c>
    </row>
    <row r="754" spans="2:5" ht="13.5">
      <c r="B754" s="63" t="s">
        <v>2551</v>
      </c>
      <c r="C754" s="63" t="s">
        <v>2540</v>
      </c>
      <c r="D754" s="63" t="s">
        <v>2552</v>
      </c>
      <c r="E754" s="95" t="str">
        <f t="shared" si="11"/>
        <v>15</v>
      </c>
    </row>
    <row r="755" spans="2:5" ht="13.5">
      <c r="B755" s="63" t="s">
        <v>2553</v>
      </c>
      <c r="C755" s="63" t="s">
        <v>2540</v>
      </c>
      <c r="D755" s="63" t="s">
        <v>2554</v>
      </c>
      <c r="E755" s="95" t="str">
        <f t="shared" si="11"/>
        <v>15</v>
      </c>
    </row>
    <row r="756" spans="2:5" ht="13.5">
      <c r="B756" s="63" t="s">
        <v>2555</v>
      </c>
      <c r="C756" s="63" t="s">
        <v>2540</v>
      </c>
      <c r="D756" s="63" t="s">
        <v>2556</v>
      </c>
      <c r="E756" s="95" t="str">
        <f t="shared" si="11"/>
        <v>15</v>
      </c>
    </row>
    <row r="757" spans="2:5" ht="13.5">
      <c r="B757" s="63" t="s">
        <v>2557</v>
      </c>
      <c r="C757" s="63" t="s">
        <v>2540</v>
      </c>
      <c r="D757" s="63" t="s">
        <v>2558</v>
      </c>
      <c r="E757" s="95" t="str">
        <f t="shared" si="11"/>
        <v>15</v>
      </c>
    </row>
    <row r="758" spans="2:5" ht="13.5">
      <c r="B758" s="63" t="s">
        <v>2559</v>
      </c>
      <c r="C758" s="63" t="s">
        <v>2540</v>
      </c>
      <c r="D758" s="63" t="s">
        <v>2560</v>
      </c>
      <c r="E758" s="95" t="str">
        <f t="shared" si="11"/>
        <v>15</v>
      </c>
    </row>
    <row r="759" spans="2:5" ht="13.5">
      <c r="B759" s="63" t="s">
        <v>2561</v>
      </c>
      <c r="C759" s="63" t="s">
        <v>2540</v>
      </c>
      <c r="D759" s="63" t="s">
        <v>2562</v>
      </c>
      <c r="E759" s="95" t="str">
        <f t="shared" si="11"/>
        <v>15</v>
      </c>
    </row>
    <row r="760" spans="2:5" ht="13.5">
      <c r="B760" s="63" t="s">
        <v>2563</v>
      </c>
      <c r="C760" s="63" t="s">
        <v>2540</v>
      </c>
      <c r="D760" s="63" t="s">
        <v>2564</v>
      </c>
      <c r="E760" s="95" t="str">
        <f t="shared" si="11"/>
        <v>15</v>
      </c>
    </row>
    <row r="761" spans="2:5" ht="13.5">
      <c r="B761" s="63" t="s">
        <v>2565</v>
      </c>
      <c r="C761" s="63" t="s">
        <v>2540</v>
      </c>
      <c r="D761" s="63" t="s">
        <v>2566</v>
      </c>
      <c r="E761" s="95" t="str">
        <f t="shared" si="11"/>
        <v>15</v>
      </c>
    </row>
    <row r="762" spans="2:5" ht="13.5">
      <c r="B762" s="63" t="s">
        <v>2567</v>
      </c>
      <c r="C762" s="63" t="s">
        <v>2540</v>
      </c>
      <c r="D762" s="63" t="s">
        <v>2568</v>
      </c>
      <c r="E762" s="95" t="str">
        <f t="shared" si="11"/>
        <v>15</v>
      </c>
    </row>
    <row r="763" spans="2:5" ht="13.5">
      <c r="B763" s="63" t="s">
        <v>2569</v>
      </c>
      <c r="C763" s="63" t="s">
        <v>2540</v>
      </c>
      <c r="D763" s="63" t="s">
        <v>2570</v>
      </c>
      <c r="E763" s="95" t="str">
        <f t="shared" si="11"/>
        <v>15</v>
      </c>
    </row>
    <row r="764" spans="2:5" ht="13.5">
      <c r="B764" s="63" t="s">
        <v>2571</v>
      </c>
      <c r="C764" s="63" t="s">
        <v>2540</v>
      </c>
      <c r="D764" s="63" t="s">
        <v>2572</v>
      </c>
      <c r="E764" s="95" t="str">
        <f t="shared" si="11"/>
        <v>15</v>
      </c>
    </row>
    <row r="765" spans="2:5" ht="13.5">
      <c r="B765" s="63" t="s">
        <v>2573</v>
      </c>
      <c r="C765" s="63" t="s">
        <v>2540</v>
      </c>
      <c r="D765" s="63" t="s">
        <v>2574</v>
      </c>
      <c r="E765" s="95" t="str">
        <f t="shared" si="11"/>
        <v>15</v>
      </c>
    </row>
    <row r="766" spans="2:5" ht="13.5">
      <c r="B766" s="63" t="s">
        <v>2575</v>
      </c>
      <c r="C766" s="63" t="s">
        <v>2540</v>
      </c>
      <c r="D766" s="63" t="s">
        <v>2576</v>
      </c>
      <c r="E766" s="95" t="str">
        <f t="shared" si="11"/>
        <v>15</v>
      </c>
    </row>
    <row r="767" spans="2:5" ht="13.5">
      <c r="B767" s="63" t="s">
        <v>2577</v>
      </c>
      <c r="C767" s="63" t="s">
        <v>2540</v>
      </c>
      <c r="D767" s="63" t="s">
        <v>2578</v>
      </c>
      <c r="E767" s="95" t="str">
        <f t="shared" si="11"/>
        <v>15</v>
      </c>
    </row>
    <row r="768" spans="2:5" ht="13.5">
      <c r="B768" s="63" t="s">
        <v>2579</v>
      </c>
      <c r="C768" s="63" t="s">
        <v>2540</v>
      </c>
      <c r="D768" s="63" t="s">
        <v>2580</v>
      </c>
      <c r="E768" s="95" t="str">
        <f t="shared" si="11"/>
        <v>15</v>
      </c>
    </row>
    <row r="769" spans="2:5" ht="13.5">
      <c r="B769" s="63" t="s">
        <v>2581</v>
      </c>
      <c r="C769" s="63" t="s">
        <v>2540</v>
      </c>
      <c r="D769" s="63" t="s">
        <v>2582</v>
      </c>
      <c r="E769" s="95" t="str">
        <f t="shared" si="11"/>
        <v>15</v>
      </c>
    </row>
    <row r="770" spans="2:5" ht="13.5">
      <c r="B770" s="63" t="s">
        <v>2583</v>
      </c>
      <c r="C770" s="63" t="s">
        <v>2540</v>
      </c>
      <c r="D770" s="63" t="s">
        <v>2584</v>
      </c>
      <c r="E770" s="95" t="str">
        <f t="shared" si="11"/>
        <v>15</v>
      </c>
    </row>
    <row r="771" spans="2:5" ht="13.5">
      <c r="B771" s="63" t="s">
        <v>2585</v>
      </c>
      <c r="C771" s="63" t="s">
        <v>2540</v>
      </c>
      <c r="D771" s="63" t="s">
        <v>2586</v>
      </c>
      <c r="E771" s="95" t="str">
        <f t="shared" si="11"/>
        <v>15</v>
      </c>
    </row>
    <row r="772" spans="2:5" ht="13.5">
      <c r="B772" s="63" t="s">
        <v>2587</v>
      </c>
      <c r="C772" s="63" t="s">
        <v>2540</v>
      </c>
      <c r="D772" s="63" t="s">
        <v>2588</v>
      </c>
      <c r="E772" s="95" t="str">
        <f t="shared" si="11"/>
        <v>15</v>
      </c>
    </row>
    <row r="773" spans="2:5" ht="13.5">
      <c r="B773" s="63" t="s">
        <v>2589</v>
      </c>
      <c r="C773" s="63" t="s">
        <v>2540</v>
      </c>
      <c r="D773" s="63" t="s">
        <v>2590</v>
      </c>
      <c r="E773" s="95" t="str">
        <f t="shared" si="11"/>
        <v>15</v>
      </c>
    </row>
    <row r="774" spans="2:5" ht="13.5">
      <c r="B774" s="63" t="s">
        <v>2591</v>
      </c>
      <c r="C774" s="63" t="s">
        <v>2540</v>
      </c>
      <c r="D774" s="63" t="s">
        <v>2592</v>
      </c>
      <c r="E774" s="95" t="str">
        <f t="shared" si="11"/>
        <v>15</v>
      </c>
    </row>
    <row r="775" spans="2:5" ht="13.5">
      <c r="B775" s="63" t="s">
        <v>2593</v>
      </c>
      <c r="C775" s="63" t="s">
        <v>2540</v>
      </c>
      <c r="D775" s="63" t="s">
        <v>2594</v>
      </c>
      <c r="E775" s="95" t="str">
        <f t="shared" ref="E775:E838" si="12">LEFT(B775,2)</f>
        <v>15</v>
      </c>
    </row>
    <row r="776" spans="2:5" ht="13.5">
      <c r="B776" s="63" t="s">
        <v>2595</v>
      </c>
      <c r="C776" s="63" t="s">
        <v>2540</v>
      </c>
      <c r="D776" s="63" t="s">
        <v>2596</v>
      </c>
      <c r="E776" s="95" t="str">
        <f t="shared" si="12"/>
        <v>15</v>
      </c>
    </row>
    <row r="777" spans="2:5" ht="13.5">
      <c r="B777" s="63" t="s">
        <v>2597</v>
      </c>
      <c r="C777" s="63" t="s">
        <v>2540</v>
      </c>
      <c r="D777" s="63" t="s">
        <v>2598</v>
      </c>
      <c r="E777" s="95" t="str">
        <f t="shared" si="12"/>
        <v>15</v>
      </c>
    </row>
    <row r="778" spans="2:5" ht="13.5">
      <c r="B778" s="63" t="s">
        <v>2599</v>
      </c>
      <c r="C778" s="63" t="s">
        <v>2540</v>
      </c>
      <c r="D778" s="63" t="s">
        <v>2600</v>
      </c>
      <c r="E778" s="95" t="str">
        <f t="shared" si="12"/>
        <v>15</v>
      </c>
    </row>
    <row r="779" spans="2:5" ht="13.5">
      <c r="B779" s="62" t="s">
        <v>6570</v>
      </c>
      <c r="C779" s="62" t="s">
        <v>6635</v>
      </c>
      <c r="D779" s="94" t="s">
        <v>6872</v>
      </c>
      <c r="E779" s="95" t="str">
        <f t="shared" si="12"/>
        <v>16</v>
      </c>
    </row>
    <row r="780" spans="2:5" ht="13.5">
      <c r="B780" s="63" t="s">
        <v>2645</v>
      </c>
      <c r="C780" s="63" t="s">
        <v>2644</v>
      </c>
      <c r="D780" s="63" t="s">
        <v>2646</v>
      </c>
      <c r="E780" s="95" t="str">
        <f t="shared" si="12"/>
        <v>16</v>
      </c>
    </row>
    <row r="781" spans="2:5" ht="13.5">
      <c r="B781" s="63" t="s">
        <v>2647</v>
      </c>
      <c r="C781" s="63" t="s">
        <v>2644</v>
      </c>
      <c r="D781" s="63" t="s">
        <v>2648</v>
      </c>
      <c r="E781" s="95" t="str">
        <f t="shared" si="12"/>
        <v>16</v>
      </c>
    </row>
    <row r="782" spans="2:5" ht="13.5">
      <c r="B782" s="63" t="s">
        <v>2649</v>
      </c>
      <c r="C782" s="63" t="s">
        <v>2644</v>
      </c>
      <c r="D782" s="63" t="s">
        <v>2650</v>
      </c>
      <c r="E782" s="95" t="str">
        <f t="shared" si="12"/>
        <v>16</v>
      </c>
    </row>
    <row r="783" spans="2:5" ht="13.5">
      <c r="B783" s="63" t="s">
        <v>2651</v>
      </c>
      <c r="C783" s="63" t="s">
        <v>2644</v>
      </c>
      <c r="D783" s="63" t="s">
        <v>2652</v>
      </c>
      <c r="E783" s="95" t="str">
        <f t="shared" si="12"/>
        <v>16</v>
      </c>
    </row>
    <row r="784" spans="2:5" ht="13.5">
      <c r="B784" s="63" t="s">
        <v>2653</v>
      </c>
      <c r="C784" s="63" t="s">
        <v>2644</v>
      </c>
      <c r="D784" s="63" t="s">
        <v>2654</v>
      </c>
      <c r="E784" s="95" t="str">
        <f t="shared" si="12"/>
        <v>16</v>
      </c>
    </row>
    <row r="785" spans="2:5" ht="13.5">
      <c r="B785" s="63" t="s">
        <v>2655</v>
      </c>
      <c r="C785" s="63" t="s">
        <v>2644</v>
      </c>
      <c r="D785" s="63" t="s">
        <v>2656</v>
      </c>
      <c r="E785" s="95" t="str">
        <f t="shared" si="12"/>
        <v>16</v>
      </c>
    </row>
    <row r="786" spans="2:5" ht="13.5">
      <c r="B786" s="63" t="s">
        <v>2657</v>
      </c>
      <c r="C786" s="63" t="s">
        <v>2644</v>
      </c>
      <c r="D786" s="63" t="s">
        <v>2658</v>
      </c>
      <c r="E786" s="95" t="str">
        <f t="shared" si="12"/>
        <v>16</v>
      </c>
    </row>
    <row r="787" spans="2:5" ht="13.5">
      <c r="B787" s="63" t="s">
        <v>2659</v>
      </c>
      <c r="C787" s="63" t="s">
        <v>2644</v>
      </c>
      <c r="D787" s="63" t="s">
        <v>2660</v>
      </c>
      <c r="E787" s="95" t="str">
        <f t="shared" si="12"/>
        <v>16</v>
      </c>
    </row>
    <row r="788" spans="2:5" ht="13.5">
      <c r="B788" s="63" t="s">
        <v>2661</v>
      </c>
      <c r="C788" s="63" t="s">
        <v>2644</v>
      </c>
      <c r="D788" s="63" t="s">
        <v>2662</v>
      </c>
      <c r="E788" s="95" t="str">
        <f t="shared" si="12"/>
        <v>16</v>
      </c>
    </row>
    <row r="789" spans="2:5" ht="13.5">
      <c r="B789" s="63" t="s">
        <v>2663</v>
      </c>
      <c r="C789" s="63" t="s">
        <v>2644</v>
      </c>
      <c r="D789" s="63" t="s">
        <v>2664</v>
      </c>
      <c r="E789" s="95" t="str">
        <f t="shared" si="12"/>
        <v>16</v>
      </c>
    </row>
    <row r="790" spans="2:5" ht="13.5">
      <c r="B790" s="63" t="s">
        <v>2665</v>
      </c>
      <c r="C790" s="63" t="s">
        <v>2644</v>
      </c>
      <c r="D790" s="63" t="s">
        <v>2666</v>
      </c>
      <c r="E790" s="95" t="str">
        <f t="shared" si="12"/>
        <v>16</v>
      </c>
    </row>
    <row r="791" spans="2:5" ht="13.5">
      <c r="B791" s="63" t="s">
        <v>2667</v>
      </c>
      <c r="C791" s="63" t="s">
        <v>2644</v>
      </c>
      <c r="D791" s="63" t="s">
        <v>2668</v>
      </c>
      <c r="E791" s="95" t="str">
        <f t="shared" si="12"/>
        <v>16</v>
      </c>
    </row>
    <row r="792" spans="2:5" ht="13.5">
      <c r="B792" s="63" t="s">
        <v>2669</v>
      </c>
      <c r="C792" s="63" t="s">
        <v>2644</v>
      </c>
      <c r="D792" s="63" t="s">
        <v>2670</v>
      </c>
      <c r="E792" s="95" t="str">
        <f t="shared" si="12"/>
        <v>16</v>
      </c>
    </row>
    <row r="793" spans="2:5" ht="13.5">
      <c r="B793" s="63" t="s">
        <v>2671</v>
      </c>
      <c r="C793" s="63" t="s">
        <v>2644</v>
      </c>
      <c r="D793" s="63" t="s">
        <v>2672</v>
      </c>
      <c r="E793" s="95" t="str">
        <f t="shared" si="12"/>
        <v>16</v>
      </c>
    </row>
    <row r="794" spans="2:5" ht="13.5">
      <c r="B794" s="63" t="s">
        <v>2673</v>
      </c>
      <c r="C794" s="63" t="s">
        <v>2644</v>
      </c>
      <c r="D794" s="63" t="s">
        <v>1265</v>
      </c>
      <c r="E794" s="95" t="str">
        <f t="shared" si="12"/>
        <v>16</v>
      </c>
    </row>
    <row r="795" spans="2:5" ht="13.5">
      <c r="B795" s="62" t="s">
        <v>6571</v>
      </c>
      <c r="C795" s="62" t="s">
        <v>6636</v>
      </c>
      <c r="D795" s="94" t="s">
        <v>6873</v>
      </c>
      <c r="E795" s="95" t="str">
        <f t="shared" si="12"/>
        <v>17</v>
      </c>
    </row>
    <row r="796" spans="2:5" ht="13.5">
      <c r="B796" s="63" t="s">
        <v>2712</v>
      </c>
      <c r="C796" s="63" t="s">
        <v>2711</v>
      </c>
      <c r="D796" s="63" t="s">
        <v>2713</v>
      </c>
      <c r="E796" s="95" t="str">
        <f t="shared" si="12"/>
        <v>17</v>
      </c>
    </row>
    <row r="797" spans="2:5" ht="13.5">
      <c r="B797" s="63" t="s">
        <v>2714</v>
      </c>
      <c r="C797" s="63" t="s">
        <v>2711</v>
      </c>
      <c r="D797" s="63" t="s">
        <v>2715</v>
      </c>
      <c r="E797" s="95" t="str">
        <f t="shared" si="12"/>
        <v>17</v>
      </c>
    </row>
    <row r="798" spans="2:5" ht="13.5">
      <c r="B798" s="63" t="s">
        <v>2716</v>
      </c>
      <c r="C798" s="63" t="s">
        <v>2711</v>
      </c>
      <c r="D798" s="63" t="s">
        <v>2717</v>
      </c>
      <c r="E798" s="95" t="str">
        <f t="shared" si="12"/>
        <v>17</v>
      </c>
    </row>
    <row r="799" spans="2:5" ht="13.5">
      <c r="B799" s="63" t="s">
        <v>2718</v>
      </c>
      <c r="C799" s="63" t="s">
        <v>2711</v>
      </c>
      <c r="D799" s="63" t="s">
        <v>2719</v>
      </c>
      <c r="E799" s="95" t="str">
        <f t="shared" si="12"/>
        <v>17</v>
      </c>
    </row>
    <row r="800" spans="2:5" ht="13.5">
      <c r="B800" s="63" t="s">
        <v>2720</v>
      </c>
      <c r="C800" s="63" t="s">
        <v>2711</v>
      </c>
      <c r="D800" s="63" t="s">
        <v>2721</v>
      </c>
      <c r="E800" s="95" t="str">
        <f t="shared" si="12"/>
        <v>17</v>
      </c>
    </row>
    <row r="801" spans="2:5" ht="13.5">
      <c r="B801" s="63" t="s">
        <v>2722</v>
      </c>
      <c r="C801" s="63" t="s">
        <v>2711</v>
      </c>
      <c r="D801" s="63" t="s">
        <v>2723</v>
      </c>
      <c r="E801" s="95" t="str">
        <f t="shared" si="12"/>
        <v>17</v>
      </c>
    </row>
    <row r="802" spans="2:5" ht="13.5">
      <c r="B802" s="63" t="s">
        <v>2724</v>
      </c>
      <c r="C802" s="63" t="s">
        <v>2711</v>
      </c>
      <c r="D802" s="63" t="s">
        <v>2725</v>
      </c>
      <c r="E802" s="95" t="str">
        <f t="shared" si="12"/>
        <v>17</v>
      </c>
    </row>
    <row r="803" spans="2:5" ht="13.5">
      <c r="B803" s="63" t="s">
        <v>2726</v>
      </c>
      <c r="C803" s="63" t="s">
        <v>2711</v>
      </c>
      <c r="D803" s="63" t="s">
        <v>2727</v>
      </c>
      <c r="E803" s="95" t="str">
        <f t="shared" si="12"/>
        <v>17</v>
      </c>
    </row>
    <row r="804" spans="2:5" ht="13.5">
      <c r="B804" s="63" t="s">
        <v>2728</v>
      </c>
      <c r="C804" s="63" t="s">
        <v>2711</v>
      </c>
      <c r="D804" s="63" t="s">
        <v>2729</v>
      </c>
      <c r="E804" s="95" t="str">
        <f t="shared" si="12"/>
        <v>17</v>
      </c>
    </row>
    <row r="805" spans="2:5" ht="13.5">
      <c r="B805" s="63" t="s">
        <v>2730</v>
      </c>
      <c r="C805" s="63" t="s">
        <v>2711</v>
      </c>
      <c r="D805" s="63" t="s">
        <v>2731</v>
      </c>
      <c r="E805" s="95" t="str">
        <f t="shared" si="12"/>
        <v>17</v>
      </c>
    </row>
    <row r="806" spans="2:5" ht="13.5">
      <c r="B806" s="63" t="s">
        <v>2732</v>
      </c>
      <c r="C806" s="63" t="s">
        <v>2711</v>
      </c>
      <c r="D806" s="63" t="s">
        <v>2733</v>
      </c>
      <c r="E806" s="95" t="str">
        <f t="shared" si="12"/>
        <v>17</v>
      </c>
    </row>
    <row r="807" spans="2:5" ht="13.5">
      <c r="B807" s="63" t="s">
        <v>2734</v>
      </c>
      <c r="C807" s="63" t="s">
        <v>2711</v>
      </c>
      <c r="D807" s="63" t="s">
        <v>2735</v>
      </c>
      <c r="E807" s="95" t="str">
        <f t="shared" si="12"/>
        <v>17</v>
      </c>
    </row>
    <row r="808" spans="2:5" ht="13.5">
      <c r="B808" s="63" t="s">
        <v>2736</v>
      </c>
      <c r="C808" s="63" t="s">
        <v>2711</v>
      </c>
      <c r="D808" s="63" t="s">
        <v>2737</v>
      </c>
      <c r="E808" s="95" t="str">
        <f t="shared" si="12"/>
        <v>17</v>
      </c>
    </row>
    <row r="809" spans="2:5" ht="13.5">
      <c r="B809" s="63" t="s">
        <v>2738</v>
      </c>
      <c r="C809" s="63" t="s">
        <v>2711</v>
      </c>
      <c r="D809" s="63" t="s">
        <v>2739</v>
      </c>
      <c r="E809" s="95" t="str">
        <f t="shared" si="12"/>
        <v>17</v>
      </c>
    </row>
    <row r="810" spans="2:5" ht="13.5">
      <c r="B810" s="63" t="s">
        <v>2740</v>
      </c>
      <c r="C810" s="63" t="s">
        <v>2711</v>
      </c>
      <c r="D810" s="63" t="s">
        <v>2741</v>
      </c>
      <c r="E810" s="95" t="str">
        <f t="shared" si="12"/>
        <v>17</v>
      </c>
    </row>
    <row r="811" spans="2:5" ht="13.5">
      <c r="B811" s="63" t="s">
        <v>2742</v>
      </c>
      <c r="C811" s="63" t="s">
        <v>2711</v>
      </c>
      <c r="D811" s="63" t="s">
        <v>2743</v>
      </c>
      <c r="E811" s="95" t="str">
        <f t="shared" si="12"/>
        <v>17</v>
      </c>
    </row>
    <row r="812" spans="2:5" ht="13.5">
      <c r="B812" s="63" t="s">
        <v>2744</v>
      </c>
      <c r="C812" s="63" t="s">
        <v>2711</v>
      </c>
      <c r="D812" s="63" t="s">
        <v>2745</v>
      </c>
      <c r="E812" s="95" t="str">
        <f t="shared" si="12"/>
        <v>17</v>
      </c>
    </row>
    <row r="813" spans="2:5" ht="13.5">
      <c r="B813" s="63" t="s">
        <v>2746</v>
      </c>
      <c r="C813" s="63" t="s">
        <v>2711</v>
      </c>
      <c r="D813" s="63" t="s">
        <v>2747</v>
      </c>
      <c r="E813" s="95" t="str">
        <f t="shared" si="12"/>
        <v>17</v>
      </c>
    </row>
    <row r="814" spans="2:5" ht="13.5">
      <c r="B814" s="63" t="s">
        <v>2748</v>
      </c>
      <c r="C814" s="63" t="s">
        <v>2711</v>
      </c>
      <c r="D814" s="63" t="s">
        <v>2749</v>
      </c>
      <c r="E814" s="95" t="str">
        <f t="shared" si="12"/>
        <v>17</v>
      </c>
    </row>
    <row r="815" spans="2:5" ht="13.5">
      <c r="B815" s="62" t="s">
        <v>6572</v>
      </c>
      <c r="C815" s="62" t="s">
        <v>6637</v>
      </c>
      <c r="D815" s="94" t="s">
        <v>6874</v>
      </c>
      <c r="E815" s="95" t="str">
        <f t="shared" si="12"/>
        <v>18</v>
      </c>
    </row>
    <row r="816" spans="2:5" ht="13.5">
      <c r="B816" s="63" t="s">
        <v>2786</v>
      </c>
      <c r="C816" s="63" t="s">
        <v>2785</v>
      </c>
      <c r="D816" s="63" t="s">
        <v>2787</v>
      </c>
      <c r="E816" s="95" t="str">
        <f t="shared" si="12"/>
        <v>18</v>
      </c>
    </row>
    <row r="817" spans="2:5" ht="13.5">
      <c r="B817" s="63" t="s">
        <v>2788</v>
      </c>
      <c r="C817" s="63" t="s">
        <v>2785</v>
      </c>
      <c r="D817" s="63" t="s">
        <v>2789</v>
      </c>
      <c r="E817" s="95" t="str">
        <f t="shared" si="12"/>
        <v>18</v>
      </c>
    </row>
    <row r="818" spans="2:5" ht="13.5">
      <c r="B818" s="63" t="s">
        <v>2790</v>
      </c>
      <c r="C818" s="63" t="s">
        <v>2785</v>
      </c>
      <c r="D818" s="63" t="s">
        <v>2791</v>
      </c>
      <c r="E818" s="95" t="str">
        <f t="shared" si="12"/>
        <v>18</v>
      </c>
    </row>
    <row r="819" spans="2:5" ht="13.5">
      <c r="B819" s="63" t="s">
        <v>2792</v>
      </c>
      <c r="C819" s="63" t="s">
        <v>2785</v>
      </c>
      <c r="D819" s="63" t="s">
        <v>2793</v>
      </c>
      <c r="E819" s="95" t="str">
        <f t="shared" si="12"/>
        <v>18</v>
      </c>
    </row>
    <row r="820" spans="2:5" ht="13.5">
      <c r="B820" s="63" t="s">
        <v>2794</v>
      </c>
      <c r="C820" s="63" t="s">
        <v>2785</v>
      </c>
      <c r="D820" s="63" t="s">
        <v>2795</v>
      </c>
      <c r="E820" s="95" t="str">
        <f t="shared" si="12"/>
        <v>18</v>
      </c>
    </row>
    <row r="821" spans="2:5" ht="13.5">
      <c r="B821" s="63" t="s">
        <v>2796</v>
      </c>
      <c r="C821" s="63" t="s">
        <v>2785</v>
      </c>
      <c r="D821" s="63" t="s">
        <v>2797</v>
      </c>
      <c r="E821" s="95" t="str">
        <f t="shared" si="12"/>
        <v>18</v>
      </c>
    </row>
    <row r="822" spans="2:5" ht="13.5">
      <c r="B822" s="63" t="s">
        <v>2798</v>
      </c>
      <c r="C822" s="63" t="s">
        <v>2785</v>
      </c>
      <c r="D822" s="63" t="s">
        <v>2799</v>
      </c>
      <c r="E822" s="95" t="str">
        <f t="shared" si="12"/>
        <v>18</v>
      </c>
    </row>
    <row r="823" spans="2:5" ht="13.5">
      <c r="B823" s="63" t="s">
        <v>2800</v>
      </c>
      <c r="C823" s="63" t="s">
        <v>2785</v>
      </c>
      <c r="D823" s="63" t="s">
        <v>2801</v>
      </c>
      <c r="E823" s="95" t="str">
        <f t="shared" si="12"/>
        <v>18</v>
      </c>
    </row>
    <row r="824" spans="2:5" ht="13.5">
      <c r="B824" s="63" t="s">
        <v>2802</v>
      </c>
      <c r="C824" s="63" t="s">
        <v>2785</v>
      </c>
      <c r="D824" s="63" t="s">
        <v>2803</v>
      </c>
      <c r="E824" s="95" t="str">
        <f t="shared" si="12"/>
        <v>18</v>
      </c>
    </row>
    <row r="825" spans="2:5" ht="13.5">
      <c r="B825" s="63" t="s">
        <v>2804</v>
      </c>
      <c r="C825" s="63" t="s">
        <v>2785</v>
      </c>
      <c r="D825" s="63" t="s">
        <v>2805</v>
      </c>
      <c r="E825" s="95" t="str">
        <f t="shared" si="12"/>
        <v>18</v>
      </c>
    </row>
    <row r="826" spans="2:5" ht="13.5">
      <c r="B826" s="63" t="s">
        <v>2806</v>
      </c>
      <c r="C826" s="63" t="s">
        <v>2785</v>
      </c>
      <c r="D826" s="63" t="s">
        <v>552</v>
      </c>
      <c r="E826" s="95" t="str">
        <f t="shared" si="12"/>
        <v>18</v>
      </c>
    </row>
    <row r="827" spans="2:5" ht="13.5">
      <c r="B827" s="63" t="s">
        <v>2807</v>
      </c>
      <c r="C827" s="63" t="s">
        <v>2785</v>
      </c>
      <c r="D827" s="63" t="s">
        <v>2808</v>
      </c>
      <c r="E827" s="95" t="str">
        <f t="shared" si="12"/>
        <v>18</v>
      </c>
    </row>
    <row r="828" spans="2:5" ht="13.5">
      <c r="B828" s="63" t="s">
        <v>2809</v>
      </c>
      <c r="C828" s="63" t="s">
        <v>2785</v>
      </c>
      <c r="D828" s="63" t="s">
        <v>2810</v>
      </c>
      <c r="E828" s="95" t="str">
        <f t="shared" si="12"/>
        <v>18</v>
      </c>
    </row>
    <row r="829" spans="2:5" ht="13.5">
      <c r="B829" s="63" t="s">
        <v>2811</v>
      </c>
      <c r="C829" s="63" t="s">
        <v>2785</v>
      </c>
      <c r="D829" s="63" t="s">
        <v>2812</v>
      </c>
      <c r="E829" s="95" t="str">
        <f t="shared" si="12"/>
        <v>18</v>
      </c>
    </row>
    <row r="830" spans="2:5" ht="13.5">
      <c r="B830" s="63" t="s">
        <v>2813</v>
      </c>
      <c r="C830" s="63" t="s">
        <v>2785</v>
      </c>
      <c r="D830" s="63" t="s">
        <v>2814</v>
      </c>
      <c r="E830" s="95" t="str">
        <f t="shared" si="12"/>
        <v>18</v>
      </c>
    </row>
    <row r="831" spans="2:5" ht="13.5">
      <c r="B831" s="63" t="s">
        <v>2815</v>
      </c>
      <c r="C831" s="63" t="s">
        <v>2785</v>
      </c>
      <c r="D831" s="63" t="s">
        <v>2816</v>
      </c>
      <c r="E831" s="95" t="str">
        <f t="shared" si="12"/>
        <v>18</v>
      </c>
    </row>
    <row r="832" spans="2:5" ht="13.5">
      <c r="B832" s="63" t="s">
        <v>2817</v>
      </c>
      <c r="C832" s="63" t="s">
        <v>2785</v>
      </c>
      <c r="D832" s="63" t="s">
        <v>2818</v>
      </c>
      <c r="E832" s="95" t="str">
        <f t="shared" si="12"/>
        <v>18</v>
      </c>
    </row>
    <row r="833" spans="2:5" ht="13.5">
      <c r="B833" s="62" t="s">
        <v>6573</v>
      </c>
      <c r="C833" s="62" t="s">
        <v>6638</v>
      </c>
      <c r="D833" s="94" t="s">
        <v>6875</v>
      </c>
      <c r="E833" s="95" t="str">
        <f t="shared" si="12"/>
        <v>19</v>
      </c>
    </row>
    <row r="834" spans="2:5" ht="13.5">
      <c r="B834" s="63" t="s">
        <v>2856</v>
      </c>
      <c r="C834" s="63" t="s">
        <v>2855</v>
      </c>
      <c r="D834" s="63" t="s">
        <v>2857</v>
      </c>
      <c r="E834" s="95" t="str">
        <f t="shared" si="12"/>
        <v>19</v>
      </c>
    </row>
    <row r="835" spans="2:5" ht="13.5">
      <c r="B835" s="63" t="s">
        <v>2858</v>
      </c>
      <c r="C835" s="63" t="s">
        <v>2855</v>
      </c>
      <c r="D835" s="63" t="s">
        <v>2859</v>
      </c>
      <c r="E835" s="95" t="str">
        <f t="shared" si="12"/>
        <v>19</v>
      </c>
    </row>
    <row r="836" spans="2:5" ht="13.5">
      <c r="B836" s="63" t="s">
        <v>2860</v>
      </c>
      <c r="C836" s="63" t="s">
        <v>2855</v>
      </c>
      <c r="D836" s="63" t="s">
        <v>2861</v>
      </c>
      <c r="E836" s="95" t="str">
        <f t="shared" si="12"/>
        <v>19</v>
      </c>
    </row>
    <row r="837" spans="2:5" ht="13.5">
      <c r="B837" s="63" t="s">
        <v>2862</v>
      </c>
      <c r="C837" s="63" t="s">
        <v>2855</v>
      </c>
      <c r="D837" s="63" t="s">
        <v>2863</v>
      </c>
      <c r="E837" s="95" t="str">
        <f t="shared" si="12"/>
        <v>19</v>
      </c>
    </row>
    <row r="838" spans="2:5" ht="13.5">
      <c r="B838" s="63" t="s">
        <v>2864</v>
      </c>
      <c r="C838" s="63" t="s">
        <v>2855</v>
      </c>
      <c r="D838" s="63" t="s">
        <v>2865</v>
      </c>
      <c r="E838" s="95" t="str">
        <f t="shared" si="12"/>
        <v>19</v>
      </c>
    </row>
    <row r="839" spans="2:5" ht="13.5">
      <c r="B839" s="63" t="s">
        <v>2866</v>
      </c>
      <c r="C839" s="63" t="s">
        <v>2855</v>
      </c>
      <c r="D839" s="63" t="s">
        <v>2867</v>
      </c>
      <c r="E839" s="95" t="str">
        <f t="shared" ref="E839:E902" si="13">LEFT(B839,2)</f>
        <v>19</v>
      </c>
    </row>
    <row r="840" spans="2:5" ht="13.5">
      <c r="B840" s="63" t="s">
        <v>2868</v>
      </c>
      <c r="C840" s="63" t="s">
        <v>2855</v>
      </c>
      <c r="D840" s="63" t="s">
        <v>2869</v>
      </c>
      <c r="E840" s="95" t="str">
        <f t="shared" si="13"/>
        <v>19</v>
      </c>
    </row>
    <row r="841" spans="2:5" ht="13.5">
      <c r="B841" s="63" t="s">
        <v>2870</v>
      </c>
      <c r="C841" s="63" t="s">
        <v>2855</v>
      </c>
      <c r="D841" s="63" t="s">
        <v>2871</v>
      </c>
      <c r="E841" s="95" t="str">
        <f t="shared" si="13"/>
        <v>19</v>
      </c>
    </row>
    <row r="842" spans="2:5" ht="13.5">
      <c r="B842" s="63" t="s">
        <v>2872</v>
      </c>
      <c r="C842" s="63" t="s">
        <v>2855</v>
      </c>
      <c r="D842" s="63" t="s">
        <v>2873</v>
      </c>
      <c r="E842" s="95" t="str">
        <f t="shared" si="13"/>
        <v>19</v>
      </c>
    </row>
    <row r="843" spans="2:5" ht="13.5">
      <c r="B843" s="63" t="s">
        <v>2874</v>
      </c>
      <c r="C843" s="63" t="s">
        <v>2855</v>
      </c>
      <c r="D843" s="63" t="s">
        <v>2875</v>
      </c>
      <c r="E843" s="95" t="str">
        <f t="shared" si="13"/>
        <v>19</v>
      </c>
    </row>
    <row r="844" spans="2:5" ht="13.5">
      <c r="B844" s="63" t="s">
        <v>2876</v>
      </c>
      <c r="C844" s="63" t="s">
        <v>2855</v>
      </c>
      <c r="D844" s="63" t="s">
        <v>2877</v>
      </c>
      <c r="E844" s="95" t="str">
        <f t="shared" si="13"/>
        <v>19</v>
      </c>
    </row>
    <row r="845" spans="2:5" ht="13.5">
      <c r="B845" s="63" t="s">
        <v>2878</v>
      </c>
      <c r="C845" s="63" t="s">
        <v>2855</v>
      </c>
      <c r="D845" s="63" t="s">
        <v>2879</v>
      </c>
      <c r="E845" s="95" t="str">
        <f t="shared" si="13"/>
        <v>19</v>
      </c>
    </row>
    <row r="846" spans="2:5" ht="13.5">
      <c r="B846" s="63" t="s">
        <v>2880</v>
      </c>
      <c r="C846" s="63" t="s">
        <v>2855</v>
      </c>
      <c r="D846" s="63" t="s">
        <v>2881</v>
      </c>
      <c r="E846" s="95" t="str">
        <f t="shared" si="13"/>
        <v>19</v>
      </c>
    </row>
    <row r="847" spans="2:5" ht="13.5">
      <c r="B847" s="63" t="s">
        <v>2882</v>
      </c>
      <c r="C847" s="63" t="s">
        <v>2855</v>
      </c>
      <c r="D847" s="63" t="s">
        <v>2883</v>
      </c>
      <c r="E847" s="95" t="str">
        <f t="shared" si="13"/>
        <v>19</v>
      </c>
    </row>
    <row r="848" spans="2:5" ht="13.5">
      <c r="B848" s="63" t="s">
        <v>2884</v>
      </c>
      <c r="C848" s="63" t="s">
        <v>2855</v>
      </c>
      <c r="D848" s="63" t="s">
        <v>2885</v>
      </c>
      <c r="E848" s="95" t="str">
        <f t="shared" si="13"/>
        <v>19</v>
      </c>
    </row>
    <row r="849" spans="2:5" ht="13.5">
      <c r="B849" s="63" t="s">
        <v>2886</v>
      </c>
      <c r="C849" s="63" t="s">
        <v>2855</v>
      </c>
      <c r="D849" s="63" t="s">
        <v>2887</v>
      </c>
      <c r="E849" s="95" t="str">
        <f t="shared" si="13"/>
        <v>19</v>
      </c>
    </row>
    <row r="850" spans="2:5" ht="13.5">
      <c r="B850" s="63" t="s">
        <v>2888</v>
      </c>
      <c r="C850" s="63" t="s">
        <v>2855</v>
      </c>
      <c r="D850" s="63" t="s">
        <v>886</v>
      </c>
      <c r="E850" s="95" t="str">
        <f t="shared" si="13"/>
        <v>19</v>
      </c>
    </row>
    <row r="851" spans="2:5" ht="13.5">
      <c r="B851" s="63" t="s">
        <v>2889</v>
      </c>
      <c r="C851" s="63" t="s">
        <v>2855</v>
      </c>
      <c r="D851" s="63" t="s">
        <v>2890</v>
      </c>
      <c r="E851" s="95" t="str">
        <f t="shared" si="13"/>
        <v>19</v>
      </c>
    </row>
    <row r="852" spans="2:5" ht="13.5">
      <c r="B852" s="63" t="s">
        <v>2891</v>
      </c>
      <c r="C852" s="63" t="s">
        <v>2855</v>
      </c>
      <c r="D852" s="63" t="s">
        <v>2892</v>
      </c>
      <c r="E852" s="95" t="str">
        <f t="shared" si="13"/>
        <v>19</v>
      </c>
    </row>
    <row r="853" spans="2:5" ht="13.5">
      <c r="B853" s="63" t="s">
        <v>2893</v>
      </c>
      <c r="C853" s="63" t="s">
        <v>2855</v>
      </c>
      <c r="D853" s="63" t="s">
        <v>2894</v>
      </c>
      <c r="E853" s="95" t="str">
        <f t="shared" si="13"/>
        <v>19</v>
      </c>
    </row>
    <row r="854" spans="2:5" ht="13.5">
      <c r="B854" s="63" t="s">
        <v>2895</v>
      </c>
      <c r="C854" s="63" t="s">
        <v>2855</v>
      </c>
      <c r="D854" s="63" t="s">
        <v>2896</v>
      </c>
      <c r="E854" s="95" t="str">
        <f t="shared" si="13"/>
        <v>19</v>
      </c>
    </row>
    <row r="855" spans="2:5" ht="13.5">
      <c r="B855" s="63" t="s">
        <v>2897</v>
      </c>
      <c r="C855" s="63" t="s">
        <v>2855</v>
      </c>
      <c r="D855" s="63" t="s">
        <v>2898</v>
      </c>
      <c r="E855" s="95" t="str">
        <f t="shared" si="13"/>
        <v>19</v>
      </c>
    </row>
    <row r="856" spans="2:5" ht="13.5">
      <c r="B856" s="63" t="s">
        <v>2899</v>
      </c>
      <c r="C856" s="63" t="s">
        <v>2855</v>
      </c>
      <c r="D856" s="63" t="s">
        <v>2900</v>
      </c>
      <c r="E856" s="95" t="str">
        <f t="shared" si="13"/>
        <v>19</v>
      </c>
    </row>
    <row r="857" spans="2:5" ht="13.5">
      <c r="B857" s="63" t="s">
        <v>2901</v>
      </c>
      <c r="C857" s="63" t="s">
        <v>2855</v>
      </c>
      <c r="D857" s="63" t="s">
        <v>2902</v>
      </c>
      <c r="E857" s="95" t="str">
        <f t="shared" si="13"/>
        <v>19</v>
      </c>
    </row>
    <row r="858" spans="2:5" ht="13.5">
      <c r="B858" s="63" t="s">
        <v>2903</v>
      </c>
      <c r="C858" s="63" t="s">
        <v>2855</v>
      </c>
      <c r="D858" s="63" t="s">
        <v>2904</v>
      </c>
      <c r="E858" s="95" t="str">
        <f t="shared" si="13"/>
        <v>19</v>
      </c>
    </row>
    <row r="859" spans="2:5" ht="13.5">
      <c r="B859" s="63" t="s">
        <v>2905</v>
      </c>
      <c r="C859" s="63" t="s">
        <v>2855</v>
      </c>
      <c r="D859" s="63" t="s">
        <v>2906</v>
      </c>
      <c r="E859" s="95" t="str">
        <f t="shared" si="13"/>
        <v>19</v>
      </c>
    </row>
    <row r="860" spans="2:5" ht="13.5">
      <c r="B860" s="63" t="s">
        <v>2907</v>
      </c>
      <c r="C860" s="63" t="s">
        <v>2855</v>
      </c>
      <c r="D860" s="63" t="s">
        <v>2908</v>
      </c>
      <c r="E860" s="95" t="str">
        <f t="shared" si="13"/>
        <v>19</v>
      </c>
    </row>
    <row r="861" spans="2:5" ht="13.5">
      <c r="B861" s="62" t="s">
        <v>6574</v>
      </c>
      <c r="C861" s="62" t="s">
        <v>6639</v>
      </c>
      <c r="D861" s="94" t="s">
        <v>6876</v>
      </c>
      <c r="E861" s="95" t="str">
        <f t="shared" si="13"/>
        <v>20</v>
      </c>
    </row>
    <row r="862" spans="2:5" ht="13.5">
      <c r="B862" s="63" t="s">
        <v>3038</v>
      </c>
      <c r="C862" s="63" t="s">
        <v>3037</v>
      </c>
      <c r="D862" s="63" t="s">
        <v>3039</v>
      </c>
      <c r="E862" s="95" t="str">
        <f t="shared" si="13"/>
        <v>20</v>
      </c>
    </row>
    <row r="863" spans="2:5" ht="13.5">
      <c r="B863" s="63" t="s">
        <v>3040</v>
      </c>
      <c r="C863" s="63" t="s">
        <v>3037</v>
      </c>
      <c r="D863" s="63" t="s">
        <v>3041</v>
      </c>
      <c r="E863" s="95" t="str">
        <f t="shared" si="13"/>
        <v>20</v>
      </c>
    </row>
    <row r="864" spans="2:5" ht="13.5">
      <c r="B864" s="63" t="s">
        <v>3042</v>
      </c>
      <c r="C864" s="63" t="s">
        <v>3037</v>
      </c>
      <c r="D864" s="63" t="s">
        <v>3043</v>
      </c>
      <c r="E864" s="95" t="str">
        <f t="shared" si="13"/>
        <v>20</v>
      </c>
    </row>
    <row r="865" spans="2:5" ht="13.5">
      <c r="B865" s="63" t="s">
        <v>3044</v>
      </c>
      <c r="C865" s="63" t="s">
        <v>3037</v>
      </c>
      <c r="D865" s="63" t="s">
        <v>3045</v>
      </c>
      <c r="E865" s="95" t="str">
        <f t="shared" si="13"/>
        <v>20</v>
      </c>
    </row>
    <row r="866" spans="2:5" ht="13.5">
      <c r="B866" s="63" t="s">
        <v>3046</v>
      </c>
      <c r="C866" s="63" t="s">
        <v>3037</v>
      </c>
      <c r="D866" s="63" t="s">
        <v>3047</v>
      </c>
      <c r="E866" s="95" t="str">
        <f t="shared" si="13"/>
        <v>20</v>
      </c>
    </row>
    <row r="867" spans="2:5" ht="13.5">
      <c r="B867" s="63" t="s">
        <v>3048</v>
      </c>
      <c r="C867" s="63" t="s">
        <v>3037</v>
      </c>
      <c r="D867" s="63" t="s">
        <v>3049</v>
      </c>
      <c r="E867" s="95" t="str">
        <f t="shared" si="13"/>
        <v>20</v>
      </c>
    </row>
    <row r="868" spans="2:5" ht="13.5">
      <c r="B868" s="63" t="s">
        <v>3050</v>
      </c>
      <c r="C868" s="63" t="s">
        <v>3037</v>
      </c>
      <c r="D868" s="63" t="s">
        <v>3051</v>
      </c>
      <c r="E868" s="95" t="str">
        <f t="shared" si="13"/>
        <v>20</v>
      </c>
    </row>
    <row r="869" spans="2:5" ht="13.5">
      <c r="B869" s="63" t="s">
        <v>3052</v>
      </c>
      <c r="C869" s="63" t="s">
        <v>3037</v>
      </c>
      <c r="D869" s="63" t="s">
        <v>3053</v>
      </c>
      <c r="E869" s="95" t="str">
        <f t="shared" si="13"/>
        <v>20</v>
      </c>
    </row>
    <row r="870" spans="2:5" ht="13.5">
      <c r="B870" s="63" t="s">
        <v>3054</v>
      </c>
      <c r="C870" s="63" t="s">
        <v>3037</v>
      </c>
      <c r="D870" s="63" t="s">
        <v>3055</v>
      </c>
      <c r="E870" s="95" t="str">
        <f t="shared" si="13"/>
        <v>20</v>
      </c>
    </row>
    <row r="871" spans="2:5" ht="13.5">
      <c r="B871" s="63" t="s">
        <v>3056</v>
      </c>
      <c r="C871" s="63" t="s">
        <v>3037</v>
      </c>
      <c r="D871" s="63" t="s">
        <v>3057</v>
      </c>
      <c r="E871" s="95" t="str">
        <f t="shared" si="13"/>
        <v>20</v>
      </c>
    </row>
    <row r="872" spans="2:5" ht="13.5">
      <c r="B872" s="63" t="s">
        <v>3058</v>
      </c>
      <c r="C872" s="63" t="s">
        <v>3037</v>
      </c>
      <c r="D872" s="63" t="s">
        <v>3059</v>
      </c>
      <c r="E872" s="95" t="str">
        <f t="shared" si="13"/>
        <v>20</v>
      </c>
    </row>
    <row r="873" spans="2:5" ht="13.5">
      <c r="B873" s="63" t="s">
        <v>3060</v>
      </c>
      <c r="C873" s="63" t="s">
        <v>3037</v>
      </c>
      <c r="D873" s="63" t="s">
        <v>3061</v>
      </c>
      <c r="E873" s="95" t="str">
        <f t="shared" si="13"/>
        <v>20</v>
      </c>
    </row>
    <row r="874" spans="2:5" ht="13.5">
      <c r="B874" s="63" t="s">
        <v>3062</v>
      </c>
      <c r="C874" s="63" t="s">
        <v>3037</v>
      </c>
      <c r="D874" s="63" t="s">
        <v>3063</v>
      </c>
      <c r="E874" s="95" t="str">
        <f t="shared" si="13"/>
        <v>20</v>
      </c>
    </row>
    <row r="875" spans="2:5" ht="13.5">
      <c r="B875" s="63" t="s">
        <v>3064</v>
      </c>
      <c r="C875" s="63" t="s">
        <v>3037</v>
      </c>
      <c r="D875" s="63" t="s">
        <v>3065</v>
      </c>
      <c r="E875" s="95" t="str">
        <f t="shared" si="13"/>
        <v>20</v>
      </c>
    </row>
    <row r="876" spans="2:5" ht="13.5">
      <c r="B876" s="63" t="s">
        <v>3066</v>
      </c>
      <c r="C876" s="63" t="s">
        <v>3037</v>
      </c>
      <c r="D876" s="63" t="s">
        <v>3067</v>
      </c>
      <c r="E876" s="95" t="str">
        <f t="shared" si="13"/>
        <v>20</v>
      </c>
    </row>
    <row r="877" spans="2:5" ht="13.5">
      <c r="B877" s="63" t="s">
        <v>3068</v>
      </c>
      <c r="C877" s="63" t="s">
        <v>3037</v>
      </c>
      <c r="D877" s="63" t="s">
        <v>3069</v>
      </c>
      <c r="E877" s="95" t="str">
        <f t="shared" si="13"/>
        <v>20</v>
      </c>
    </row>
    <row r="878" spans="2:5" ht="13.5">
      <c r="B878" s="63" t="s">
        <v>3070</v>
      </c>
      <c r="C878" s="63" t="s">
        <v>3037</v>
      </c>
      <c r="D878" s="63" t="s">
        <v>3071</v>
      </c>
      <c r="E878" s="95" t="str">
        <f t="shared" si="13"/>
        <v>20</v>
      </c>
    </row>
    <row r="879" spans="2:5" ht="13.5">
      <c r="B879" s="63" t="s">
        <v>3072</v>
      </c>
      <c r="C879" s="63" t="s">
        <v>3037</v>
      </c>
      <c r="D879" s="63" t="s">
        <v>3073</v>
      </c>
      <c r="E879" s="95" t="str">
        <f t="shared" si="13"/>
        <v>20</v>
      </c>
    </row>
    <row r="880" spans="2:5" ht="13.5">
      <c r="B880" s="63" t="s">
        <v>3074</v>
      </c>
      <c r="C880" s="63" t="s">
        <v>3037</v>
      </c>
      <c r="D880" s="63" t="s">
        <v>3075</v>
      </c>
      <c r="E880" s="95" t="str">
        <f t="shared" si="13"/>
        <v>20</v>
      </c>
    </row>
    <row r="881" spans="2:5" ht="13.5">
      <c r="B881" s="63" t="s">
        <v>3076</v>
      </c>
      <c r="C881" s="63" t="s">
        <v>3037</v>
      </c>
      <c r="D881" s="63" t="s">
        <v>3077</v>
      </c>
      <c r="E881" s="95" t="str">
        <f t="shared" si="13"/>
        <v>20</v>
      </c>
    </row>
    <row r="882" spans="2:5" ht="13.5">
      <c r="B882" s="63" t="s">
        <v>3078</v>
      </c>
      <c r="C882" s="63" t="s">
        <v>3037</v>
      </c>
      <c r="D882" s="63" t="s">
        <v>3079</v>
      </c>
      <c r="E882" s="95" t="str">
        <f t="shared" si="13"/>
        <v>20</v>
      </c>
    </row>
    <row r="883" spans="2:5" ht="13.5">
      <c r="B883" s="63" t="s">
        <v>3080</v>
      </c>
      <c r="C883" s="63" t="s">
        <v>3037</v>
      </c>
      <c r="D883" s="63" t="s">
        <v>1771</v>
      </c>
      <c r="E883" s="95" t="str">
        <f t="shared" si="13"/>
        <v>20</v>
      </c>
    </row>
    <row r="884" spans="2:5" ht="13.5">
      <c r="B884" s="63" t="s">
        <v>3081</v>
      </c>
      <c r="C884" s="63" t="s">
        <v>3037</v>
      </c>
      <c r="D884" s="63" t="s">
        <v>3082</v>
      </c>
      <c r="E884" s="95" t="str">
        <f t="shared" si="13"/>
        <v>20</v>
      </c>
    </row>
    <row r="885" spans="2:5" ht="13.5">
      <c r="B885" s="63" t="s">
        <v>3083</v>
      </c>
      <c r="C885" s="63" t="s">
        <v>3037</v>
      </c>
      <c r="D885" s="63" t="s">
        <v>3084</v>
      </c>
      <c r="E885" s="95" t="str">
        <f t="shared" si="13"/>
        <v>20</v>
      </c>
    </row>
    <row r="886" spans="2:5" ht="13.5">
      <c r="B886" s="63" t="s">
        <v>3085</v>
      </c>
      <c r="C886" s="63" t="s">
        <v>3037</v>
      </c>
      <c r="D886" s="63" t="s">
        <v>3086</v>
      </c>
      <c r="E886" s="95" t="str">
        <f t="shared" si="13"/>
        <v>20</v>
      </c>
    </row>
    <row r="887" spans="2:5" ht="13.5">
      <c r="B887" s="63" t="s">
        <v>3087</v>
      </c>
      <c r="C887" s="63" t="s">
        <v>3037</v>
      </c>
      <c r="D887" s="63" t="s">
        <v>3088</v>
      </c>
      <c r="E887" s="95" t="str">
        <f t="shared" si="13"/>
        <v>20</v>
      </c>
    </row>
    <row r="888" spans="2:5" ht="13.5">
      <c r="B888" s="63" t="s">
        <v>3089</v>
      </c>
      <c r="C888" s="63" t="s">
        <v>3037</v>
      </c>
      <c r="D888" s="63" t="s">
        <v>3090</v>
      </c>
      <c r="E888" s="95" t="str">
        <f t="shared" si="13"/>
        <v>20</v>
      </c>
    </row>
    <row r="889" spans="2:5" ht="13.5">
      <c r="B889" s="63" t="s">
        <v>3091</v>
      </c>
      <c r="C889" s="63" t="s">
        <v>3037</v>
      </c>
      <c r="D889" s="63" t="s">
        <v>3092</v>
      </c>
      <c r="E889" s="95" t="str">
        <f t="shared" si="13"/>
        <v>20</v>
      </c>
    </row>
    <row r="890" spans="2:5" ht="13.5">
      <c r="B890" s="63" t="s">
        <v>3093</v>
      </c>
      <c r="C890" s="63" t="s">
        <v>3037</v>
      </c>
      <c r="D890" s="63" t="s">
        <v>3094</v>
      </c>
      <c r="E890" s="95" t="str">
        <f t="shared" si="13"/>
        <v>20</v>
      </c>
    </row>
    <row r="891" spans="2:5" ht="13.5">
      <c r="B891" s="63" t="s">
        <v>3095</v>
      </c>
      <c r="C891" s="63" t="s">
        <v>3037</v>
      </c>
      <c r="D891" s="63" t="s">
        <v>3096</v>
      </c>
      <c r="E891" s="95" t="str">
        <f t="shared" si="13"/>
        <v>20</v>
      </c>
    </row>
    <row r="892" spans="2:5" ht="13.5">
      <c r="B892" s="63" t="s">
        <v>3097</v>
      </c>
      <c r="C892" s="63" t="s">
        <v>3037</v>
      </c>
      <c r="D892" s="63" t="s">
        <v>3098</v>
      </c>
      <c r="E892" s="95" t="str">
        <f t="shared" si="13"/>
        <v>20</v>
      </c>
    </row>
    <row r="893" spans="2:5" ht="13.5">
      <c r="B893" s="63" t="s">
        <v>3099</v>
      </c>
      <c r="C893" s="63" t="s">
        <v>3037</v>
      </c>
      <c r="D893" s="63" t="s">
        <v>3100</v>
      </c>
      <c r="E893" s="95" t="str">
        <f t="shared" si="13"/>
        <v>20</v>
      </c>
    </row>
    <row r="894" spans="2:5" ht="13.5">
      <c r="B894" s="63" t="s">
        <v>3101</v>
      </c>
      <c r="C894" s="63" t="s">
        <v>3037</v>
      </c>
      <c r="D894" s="63" t="s">
        <v>3102</v>
      </c>
      <c r="E894" s="95" t="str">
        <f t="shared" si="13"/>
        <v>20</v>
      </c>
    </row>
    <row r="895" spans="2:5" ht="13.5">
      <c r="B895" s="63" t="s">
        <v>3103</v>
      </c>
      <c r="C895" s="63" t="s">
        <v>3037</v>
      </c>
      <c r="D895" s="63" t="s">
        <v>3104</v>
      </c>
      <c r="E895" s="95" t="str">
        <f t="shared" si="13"/>
        <v>20</v>
      </c>
    </row>
    <row r="896" spans="2:5" ht="13.5">
      <c r="B896" s="63" t="s">
        <v>3105</v>
      </c>
      <c r="C896" s="63" t="s">
        <v>3037</v>
      </c>
      <c r="D896" s="63" t="s">
        <v>3106</v>
      </c>
      <c r="E896" s="95" t="str">
        <f t="shared" si="13"/>
        <v>20</v>
      </c>
    </row>
    <row r="897" spans="2:5" ht="13.5">
      <c r="B897" s="63" t="s">
        <v>3107</v>
      </c>
      <c r="C897" s="63" t="s">
        <v>3037</v>
      </c>
      <c r="D897" s="63" t="s">
        <v>3108</v>
      </c>
      <c r="E897" s="95" t="str">
        <f t="shared" si="13"/>
        <v>20</v>
      </c>
    </row>
    <row r="898" spans="2:5" ht="13.5">
      <c r="B898" s="63" t="s">
        <v>3109</v>
      </c>
      <c r="C898" s="63" t="s">
        <v>3037</v>
      </c>
      <c r="D898" s="63" t="s">
        <v>3110</v>
      </c>
      <c r="E898" s="95" t="str">
        <f t="shared" si="13"/>
        <v>20</v>
      </c>
    </row>
    <row r="899" spans="2:5" ht="13.5">
      <c r="B899" s="63" t="s">
        <v>3111</v>
      </c>
      <c r="C899" s="63" t="s">
        <v>3037</v>
      </c>
      <c r="D899" s="63" t="s">
        <v>3112</v>
      </c>
      <c r="E899" s="95" t="str">
        <f t="shared" si="13"/>
        <v>20</v>
      </c>
    </row>
    <row r="900" spans="2:5" ht="13.5">
      <c r="B900" s="63" t="s">
        <v>3113</v>
      </c>
      <c r="C900" s="63" t="s">
        <v>3037</v>
      </c>
      <c r="D900" s="63" t="s">
        <v>3114</v>
      </c>
      <c r="E900" s="95" t="str">
        <f t="shared" si="13"/>
        <v>20</v>
      </c>
    </row>
    <row r="901" spans="2:5" ht="13.5">
      <c r="B901" s="63" t="s">
        <v>3115</v>
      </c>
      <c r="C901" s="63" t="s">
        <v>3037</v>
      </c>
      <c r="D901" s="63" t="s">
        <v>3116</v>
      </c>
      <c r="E901" s="95" t="str">
        <f t="shared" si="13"/>
        <v>20</v>
      </c>
    </row>
    <row r="902" spans="2:5" ht="13.5">
      <c r="B902" s="63" t="s">
        <v>3117</v>
      </c>
      <c r="C902" s="63" t="s">
        <v>3037</v>
      </c>
      <c r="D902" s="63" t="s">
        <v>3118</v>
      </c>
      <c r="E902" s="95" t="str">
        <f t="shared" si="13"/>
        <v>20</v>
      </c>
    </row>
    <row r="903" spans="2:5" ht="13.5">
      <c r="B903" s="63" t="s">
        <v>3119</v>
      </c>
      <c r="C903" s="63" t="s">
        <v>3037</v>
      </c>
      <c r="D903" s="63" t="s">
        <v>3120</v>
      </c>
      <c r="E903" s="95" t="str">
        <f t="shared" ref="E903:E966" si="14">LEFT(B903,2)</f>
        <v>20</v>
      </c>
    </row>
    <row r="904" spans="2:5" ht="13.5">
      <c r="B904" s="63" t="s">
        <v>3121</v>
      </c>
      <c r="C904" s="63" t="s">
        <v>3037</v>
      </c>
      <c r="D904" s="63" t="s">
        <v>3122</v>
      </c>
      <c r="E904" s="95" t="str">
        <f t="shared" si="14"/>
        <v>20</v>
      </c>
    </row>
    <row r="905" spans="2:5" ht="13.5">
      <c r="B905" s="63" t="s">
        <v>3123</v>
      </c>
      <c r="C905" s="63" t="s">
        <v>3037</v>
      </c>
      <c r="D905" s="63" t="s">
        <v>3124</v>
      </c>
      <c r="E905" s="95" t="str">
        <f t="shared" si="14"/>
        <v>20</v>
      </c>
    </row>
    <row r="906" spans="2:5" ht="13.5">
      <c r="B906" s="63" t="s">
        <v>3125</v>
      </c>
      <c r="C906" s="63" t="s">
        <v>3037</v>
      </c>
      <c r="D906" s="63" t="s">
        <v>3126</v>
      </c>
      <c r="E906" s="95" t="str">
        <f t="shared" si="14"/>
        <v>20</v>
      </c>
    </row>
    <row r="907" spans="2:5" ht="13.5">
      <c r="B907" s="63" t="s">
        <v>3127</v>
      </c>
      <c r="C907" s="63" t="s">
        <v>3037</v>
      </c>
      <c r="D907" s="63" t="s">
        <v>3128</v>
      </c>
      <c r="E907" s="95" t="str">
        <f t="shared" si="14"/>
        <v>20</v>
      </c>
    </row>
    <row r="908" spans="2:5" ht="13.5">
      <c r="B908" s="63" t="s">
        <v>3129</v>
      </c>
      <c r="C908" s="63" t="s">
        <v>3037</v>
      </c>
      <c r="D908" s="63" t="s">
        <v>3130</v>
      </c>
      <c r="E908" s="95" t="str">
        <f t="shared" si="14"/>
        <v>20</v>
      </c>
    </row>
    <row r="909" spans="2:5" ht="13.5">
      <c r="B909" s="63" t="s">
        <v>3131</v>
      </c>
      <c r="C909" s="63" t="s">
        <v>3037</v>
      </c>
      <c r="D909" s="63" t="s">
        <v>3132</v>
      </c>
      <c r="E909" s="95" t="str">
        <f t="shared" si="14"/>
        <v>20</v>
      </c>
    </row>
    <row r="910" spans="2:5" ht="13.5">
      <c r="B910" s="63" t="s">
        <v>3133</v>
      </c>
      <c r="C910" s="63" t="s">
        <v>3037</v>
      </c>
      <c r="D910" s="63" t="s">
        <v>3134</v>
      </c>
      <c r="E910" s="95" t="str">
        <f t="shared" si="14"/>
        <v>20</v>
      </c>
    </row>
    <row r="911" spans="2:5" ht="13.5">
      <c r="B911" s="63" t="s">
        <v>3135</v>
      </c>
      <c r="C911" s="63" t="s">
        <v>3037</v>
      </c>
      <c r="D911" s="63" t="s">
        <v>3136</v>
      </c>
      <c r="E911" s="95" t="str">
        <f t="shared" si="14"/>
        <v>20</v>
      </c>
    </row>
    <row r="912" spans="2:5" ht="13.5">
      <c r="B912" s="63" t="s">
        <v>3137</v>
      </c>
      <c r="C912" s="63" t="s">
        <v>3037</v>
      </c>
      <c r="D912" s="63" t="s">
        <v>3138</v>
      </c>
      <c r="E912" s="95" t="str">
        <f t="shared" si="14"/>
        <v>20</v>
      </c>
    </row>
    <row r="913" spans="2:5" ht="13.5">
      <c r="B913" s="63" t="s">
        <v>3139</v>
      </c>
      <c r="C913" s="63" t="s">
        <v>3037</v>
      </c>
      <c r="D913" s="63" t="s">
        <v>3140</v>
      </c>
      <c r="E913" s="95" t="str">
        <f t="shared" si="14"/>
        <v>20</v>
      </c>
    </row>
    <row r="914" spans="2:5" ht="13.5">
      <c r="B914" s="63" t="s">
        <v>3141</v>
      </c>
      <c r="C914" s="63" t="s">
        <v>3037</v>
      </c>
      <c r="D914" s="63" t="s">
        <v>3142</v>
      </c>
      <c r="E914" s="95" t="str">
        <f t="shared" si="14"/>
        <v>20</v>
      </c>
    </row>
    <row r="915" spans="2:5" ht="13.5">
      <c r="B915" s="63" t="s">
        <v>3143</v>
      </c>
      <c r="C915" s="63" t="s">
        <v>3037</v>
      </c>
      <c r="D915" s="63" t="s">
        <v>3144</v>
      </c>
      <c r="E915" s="95" t="str">
        <f t="shared" si="14"/>
        <v>20</v>
      </c>
    </row>
    <row r="916" spans="2:5" ht="13.5">
      <c r="B916" s="63" t="s">
        <v>3145</v>
      </c>
      <c r="C916" s="63" t="s">
        <v>3037</v>
      </c>
      <c r="D916" s="63" t="s">
        <v>3146</v>
      </c>
      <c r="E916" s="95" t="str">
        <f t="shared" si="14"/>
        <v>20</v>
      </c>
    </row>
    <row r="917" spans="2:5" ht="13.5">
      <c r="B917" s="63" t="s">
        <v>3147</v>
      </c>
      <c r="C917" s="63" t="s">
        <v>3037</v>
      </c>
      <c r="D917" s="63" t="s">
        <v>3148</v>
      </c>
      <c r="E917" s="95" t="str">
        <f t="shared" si="14"/>
        <v>20</v>
      </c>
    </row>
    <row r="918" spans="2:5" ht="13.5">
      <c r="B918" s="63" t="s">
        <v>3149</v>
      </c>
      <c r="C918" s="63" t="s">
        <v>3037</v>
      </c>
      <c r="D918" s="63" t="s">
        <v>3150</v>
      </c>
      <c r="E918" s="95" t="str">
        <f t="shared" si="14"/>
        <v>20</v>
      </c>
    </row>
    <row r="919" spans="2:5" ht="13.5">
      <c r="B919" s="63" t="s">
        <v>3151</v>
      </c>
      <c r="C919" s="63" t="s">
        <v>3037</v>
      </c>
      <c r="D919" s="63" t="s">
        <v>3152</v>
      </c>
      <c r="E919" s="95" t="str">
        <f t="shared" si="14"/>
        <v>20</v>
      </c>
    </row>
    <row r="920" spans="2:5" ht="13.5">
      <c r="B920" s="63" t="s">
        <v>3153</v>
      </c>
      <c r="C920" s="63" t="s">
        <v>3037</v>
      </c>
      <c r="D920" s="63" t="s">
        <v>3154</v>
      </c>
      <c r="E920" s="95" t="str">
        <f t="shared" si="14"/>
        <v>20</v>
      </c>
    </row>
    <row r="921" spans="2:5" ht="13.5">
      <c r="B921" s="63" t="s">
        <v>3155</v>
      </c>
      <c r="C921" s="63" t="s">
        <v>3037</v>
      </c>
      <c r="D921" s="63" t="s">
        <v>3156</v>
      </c>
      <c r="E921" s="95" t="str">
        <f t="shared" si="14"/>
        <v>20</v>
      </c>
    </row>
    <row r="922" spans="2:5" ht="13.5">
      <c r="B922" s="63" t="s">
        <v>3157</v>
      </c>
      <c r="C922" s="63" t="s">
        <v>3037</v>
      </c>
      <c r="D922" s="63" t="s">
        <v>3158</v>
      </c>
      <c r="E922" s="95" t="str">
        <f t="shared" si="14"/>
        <v>20</v>
      </c>
    </row>
    <row r="923" spans="2:5" ht="13.5">
      <c r="B923" s="63" t="s">
        <v>3159</v>
      </c>
      <c r="C923" s="63" t="s">
        <v>3037</v>
      </c>
      <c r="D923" s="63" t="s">
        <v>3160</v>
      </c>
      <c r="E923" s="95" t="str">
        <f t="shared" si="14"/>
        <v>20</v>
      </c>
    </row>
    <row r="924" spans="2:5" ht="13.5">
      <c r="B924" s="63" t="s">
        <v>3161</v>
      </c>
      <c r="C924" s="63" t="s">
        <v>3037</v>
      </c>
      <c r="D924" s="63" t="s">
        <v>3162</v>
      </c>
      <c r="E924" s="95" t="str">
        <f t="shared" si="14"/>
        <v>20</v>
      </c>
    </row>
    <row r="925" spans="2:5" ht="13.5">
      <c r="B925" s="63" t="s">
        <v>3163</v>
      </c>
      <c r="C925" s="63" t="s">
        <v>3037</v>
      </c>
      <c r="D925" s="63" t="s">
        <v>552</v>
      </c>
      <c r="E925" s="95" t="str">
        <f t="shared" si="14"/>
        <v>20</v>
      </c>
    </row>
    <row r="926" spans="2:5" ht="13.5">
      <c r="B926" s="63" t="s">
        <v>3164</v>
      </c>
      <c r="C926" s="63" t="s">
        <v>3037</v>
      </c>
      <c r="D926" s="63" t="s">
        <v>3165</v>
      </c>
      <c r="E926" s="95" t="str">
        <f t="shared" si="14"/>
        <v>20</v>
      </c>
    </row>
    <row r="927" spans="2:5" ht="13.5">
      <c r="B927" s="63" t="s">
        <v>3166</v>
      </c>
      <c r="C927" s="63" t="s">
        <v>3037</v>
      </c>
      <c r="D927" s="63" t="s">
        <v>3167</v>
      </c>
      <c r="E927" s="95" t="str">
        <f t="shared" si="14"/>
        <v>20</v>
      </c>
    </row>
    <row r="928" spans="2:5" ht="13.5">
      <c r="B928" s="63" t="s">
        <v>3168</v>
      </c>
      <c r="C928" s="63" t="s">
        <v>3037</v>
      </c>
      <c r="D928" s="63" t="s">
        <v>3169</v>
      </c>
      <c r="E928" s="95" t="str">
        <f t="shared" si="14"/>
        <v>20</v>
      </c>
    </row>
    <row r="929" spans="2:5" ht="13.5">
      <c r="B929" s="63" t="s">
        <v>3170</v>
      </c>
      <c r="C929" s="63" t="s">
        <v>3037</v>
      </c>
      <c r="D929" s="63" t="s">
        <v>3171</v>
      </c>
      <c r="E929" s="95" t="str">
        <f t="shared" si="14"/>
        <v>20</v>
      </c>
    </row>
    <row r="930" spans="2:5" ht="13.5">
      <c r="B930" s="63" t="s">
        <v>3172</v>
      </c>
      <c r="C930" s="63" t="s">
        <v>3037</v>
      </c>
      <c r="D930" s="63" t="s">
        <v>3173</v>
      </c>
      <c r="E930" s="95" t="str">
        <f t="shared" si="14"/>
        <v>20</v>
      </c>
    </row>
    <row r="931" spans="2:5" ht="13.5">
      <c r="B931" s="63" t="s">
        <v>3174</v>
      </c>
      <c r="C931" s="63" t="s">
        <v>3037</v>
      </c>
      <c r="D931" s="63" t="s">
        <v>1783</v>
      </c>
      <c r="E931" s="95" t="str">
        <f t="shared" si="14"/>
        <v>20</v>
      </c>
    </row>
    <row r="932" spans="2:5" ht="13.5">
      <c r="B932" s="63" t="s">
        <v>3175</v>
      </c>
      <c r="C932" s="63" t="s">
        <v>3037</v>
      </c>
      <c r="D932" s="63" t="s">
        <v>3176</v>
      </c>
      <c r="E932" s="95" t="str">
        <f t="shared" si="14"/>
        <v>20</v>
      </c>
    </row>
    <row r="933" spans="2:5" ht="13.5">
      <c r="B933" s="63" t="s">
        <v>3177</v>
      </c>
      <c r="C933" s="63" t="s">
        <v>3037</v>
      </c>
      <c r="D933" s="63" t="s">
        <v>3178</v>
      </c>
      <c r="E933" s="95" t="str">
        <f t="shared" si="14"/>
        <v>20</v>
      </c>
    </row>
    <row r="934" spans="2:5" ht="13.5">
      <c r="B934" s="63" t="s">
        <v>3179</v>
      </c>
      <c r="C934" s="63" t="s">
        <v>3037</v>
      </c>
      <c r="D934" s="63" t="s">
        <v>3180</v>
      </c>
      <c r="E934" s="95" t="str">
        <f t="shared" si="14"/>
        <v>20</v>
      </c>
    </row>
    <row r="935" spans="2:5" ht="13.5">
      <c r="B935" s="63" t="s">
        <v>3181</v>
      </c>
      <c r="C935" s="63" t="s">
        <v>3037</v>
      </c>
      <c r="D935" s="63" t="s">
        <v>3182</v>
      </c>
      <c r="E935" s="95" t="str">
        <f t="shared" si="14"/>
        <v>20</v>
      </c>
    </row>
    <row r="936" spans="2:5" ht="13.5">
      <c r="B936" s="63" t="s">
        <v>3183</v>
      </c>
      <c r="C936" s="63" t="s">
        <v>3037</v>
      </c>
      <c r="D936" s="63" t="s">
        <v>3184</v>
      </c>
      <c r="E936" s="95" t="str">
        <f t="shared" si="14"/>
        <v>20</v>
      </c>
    </row>
    <row r="937" spans="2:5" ht="13.5">
      <c r="B937" s="63" t="s">
        <v>3185</v>
      </c>
      <c r="C937" s="63" t="s">
        <v>3037</v>
      </c>
      <c r="D937" s="63" t="s">
        <v>3186</v>
      </c>
      <c r="E937" s="95" t="str">
        <f t="shared" si="14"/>
        <v>20</v>
      </c>
    </row>
    <row r="938" spans="2:5" ht="13.5">
      <c r="B938" s="63" t="s">
        <v>3187</v>
      </c>
      <c r="C938" s="63" t="s">
        <v>3037</v>
      </c>
      <c r="D938" s="63" t="s">
        <v>3188</v>
      </c>
      <c r="E938" s="95" t="str">
        <f t="shared" si="14"/>
        <v>20</v>
      </c>
    </row>
    <row r="939" spans="2:5" ht="13.5">
      <c r="B939" s="62" t="s">
        <v>6575</v>
      </c>
      <c r="C939" s="62" t="s">
        <v>6640</v>
      </c>
      <c r="D939" s="94" t="s">
        <v>6877</v>
      </c>
      <c r="E939" s="95" t="str">
        <f t="shared" si="14"/>
        <v>21</v>
      </c>
    </row>
    <row r="940" spans="2:5" ht="13.5">
      <c r="B940" s="63" t="s">
        <v>3315</v>
      </c>
      <c r="C940" s="63" t="s">
        <v>3314</v>
      </c>
      <c r="D940" s="63" t="s">
        <v>3316</v>
      </c>
      <c r="E940" s="95" t="str">
        <f t="shared" si="14"/>
        <v>21</v>
      </c>
    </row>
    <row r="941" spans="2:5" ht="13.5">
      <c r="B941" s="63" t="s">
        <v>3317</v>
      </c>
      <c r="C941" s="63" t="s">
        <v>3314</v>
      </c>
      <c r="D941" s="63" t="s">
        <v>3318</v>
      </c>
      <c r="E941" s="95" t="str">
        <f t="shared" si="14"/>
        <v>21</v>
      </c>
    </row>
    <row r="942" spans="2:5" ht="13.5">
      <c r="B942" s="63" t="s">
        <v>3319</v>
      </c>
      <c r="C942" s="63" t="s">
        <v>3314</v>
      </c>
      <c r="D942" s="63" t="s">
        <v>3320</v>
      </c>
      <c r="E942" s="95" t="str">
        <f t="shared" si="14"/>
        <v>21</v>
      </c>
    </row>
    <row r="943" spans="2:5" ht="13.5">
      <c r="B943" s="63" t="s">
        <v>3321</v>
      </c>
      <c r="C943" s="63" t="s">
        <v>3314</v>
      </c>
      <c r="D943" s="63" t="s">
        <v>3322</v>
      </c>
      <c r="E943" s="95" t="str">
        <f t="shared" si="14"/>
        <v>21</v>
      </c>
    </row>
    <row r="944" spans="2:5" ht="13.5">
      <c r="B944" s="63" t="s">
        <v>3323</v>
      </c>
      <c r="C944" s="63" t="s">
        <v>3314</v>
      </c>
      <c r="D944" s="63" t="s">
        <v>3324</v>
      </c>
      <c r="E944" s="95" t="str">
        <f t="shared" si="14"/>
        <v>21</v>
      </c>
    </row>
    <row r="945" spans="2:5" ht="13.5">
      <c r="B945" s="63" t="s">
        <v>3325</v>
      </c>
      <c r="C945" s="63" t="s">
        <v>3314</v>
      </c>
      <c r="D945" s="63" t="s">
        <v>3326</v>
      </c>
      <c r="E945" s="95" t="str">
        <f t="shared" si="14"/>
        <v>21</v>
      </c>
    </row>
    <row r="946" spans="2:5" ht="13.5">
      <c r="B946" s="63" t="s">
        <v>3327</v>
      </c>
      <c r="C946" s="63" t="s">
        <v>3314</v>
      </c>
      <c r="D946" s="63" t="s">
        <v>3328</v>
      </c>
      <c r="E946" s="95" t="str">
        <f t="shared" si="14"/>
        <v>21</v>
      </c>
    </row>
    <row r="947" spans="2:5" ht="13.5">
      <c r="B947" s="63" t="s">
        <v>3329</v>
      </c>
      <c r="C947" s="63" t="s">
        <v>3314</v>
      </c>
      <c r="D947" s="63" t="s">
        <v>3330</v>
      </c>
      <c r="E947" s="95" t="str">
        <f t="shared" si="14"/>
        <v>21</v>
      </c>
    </row>
    <row r="948" spans="2:5" ht="13.5">
      <c r="B948" s="63" t="s">
        <v>3331</v>
      </c>
      <c r="C948" s="63" t="s">
        <v>3314</v>
      </c>
      <c r="D948" s="63" t="s">
        <v>3332</v>
      </c>
      <c r="E948" s="95" t="str">
        <f t="shared" si="14"/>
        <v>21</v>
      </c>
    </row>
    <row r="949" spans="2:5" ht="13.5">
      <c r="B949" s="63" t="s">
        <v>3333</v>
      </c>
      <c r="C949" s="63" t="s">
        <v>3314</v>
      </c>
      <c r="D949" s="63" t="s">
        <v>3334</v>
      </c>
      <c r="E949" s="95" t="str">
        <f t="shared" si="14"/>
        <v>21</v>
      </c>
    </row>
    <row r="950" spans="2:5" ht="13.5">
      <c r="B950" s="63" t="s">
        <v>3335</v>
      </c>
      <c r="C950" s="63" t="s">
        <v>3314</v>
      </c>
      <c r="D950" s="63" t="s">
        <v>3336</v>
      </c>
      <c r="E950" s="95" t="str">
        <f t="shared" si="14"/>
        <v>21</v>
      </c>
    </row>
    <row r="951" spans="2:5" ht="13.5">
      <c r="B951" s="63" t="s">
        <v>3337</v>
      </c>
      <c r="C951" s="63" t="s">
        <v>3314</v>
      </c>
      <c r="D951" s="63" t="s">
        <v>3338</v>
      </c>
      <c r="E951" s="95" t="str">
        <f t="shared" si="14"/>
        <v>21</v>
      </c>
    </row>
    <row r="952" spans="2:5" ht="13.5">
      <c r="B952" s="63" t="s">
        <v>3339</v>
      </c>
      <c r="C952" s="63" t="s">
        <v>3314</v>
      </c>
      <c r="D952" s="63" t="s">
        <v>3340</v>
      </c>
      <c r="E952" s="95" t="str">
        <f t="shared" si="14"/>
        <v>21</v>
      </c>
    </row>
    <row r="953" spans="2:5" ht="13.5">
      <c r="B953" s="63" t="s">
        <v>3341</v>
      </c>
      <c r="C953" s="63" t="s">
        <v>3314</v>
      </c>
      <c r="D953" s="63" t="s">
        <v>3342</v>
      </c>
      <c r="E953" s="95" t="str">
        <f t="shared" si="14"/>
        <v>21</v>
      </c>
    </row>
    <row r="954" spans="2:5" ht="13.5">
      <c r="B954" s="63" t="s">
        <v>3343</v>
      </c>
      <c r="C954" s="63" t="s">
        <v>3314</v>
      </c>
      <c r="D954" s="63" t="s">
        <v>3344</v>
      </c>
      <c r="E954" s="95" t="str">
        <f t="shared" si="14"/>
        <v>21</v>
      </c>
    </row>
    <row r="955" spans="2:5" ht="13.5">
      <c r="B955" s="63" t="s">
        <v>3345</v>
      </c>
      <c r="C955" s="63" t="s">
        <v>3314</v>
      </c>
      <c r="D955" s="63" t="s">
        <v>3346</v>
      </c>
      <c r="E955" s="95" t="str">
        <f t="shared" si="14"/>
        <v>21</v>
      </c>
    </row>
    <row r="956" spans="2:5" ht="13.5">
      <c r="B956" s="63" t="s">
        <v>3347</v>
      </c>
      <c r="C956" s="63" t="s">
        <v>3314</v>
      </c>
      <c r="D956" s="63" t="s">
        <v>3348</v>
      </c>
      <c r="E956" s="95" t="str">
        <f t="shared" si="14"/>
        <v>21</v>
      </c>
    </row>
    <row r="957" spans="2:5" ht="13.5">
      <c r="B957" s="63" t="s">
        <v>3349</v>
      </c>
      <c r="C957" s="63" t="s">
        <v>3314</v>
      </c>
      <c r="D957" s="63" t="s">
        <v>3350</v>
      </c>
      <c r="E957" s="95" t="str">
        <f t="shared" si="14"/>
        <v>21</v>
      </c>
    </row>
    <row r="958" spans="2:5" ht="13.5">
      <c r="B958" s="63" t="s">
        <v>3351</v>
      </c>
      <c r="C958" s="63" t="s">
        <v>3314</v>
      </c>
      <c r="D958" s="63" t="s">
        <v>3352</v>
      </c>
      <c r="E958" s="95" t="str">
        <f t="shared" si="14"/>
        <v>21</v>
      </c>
    </row>
    <row r="959" spans="2:5" ht="13.5">
      <c r="B959" s="63" t="s">
        <v>3353</v>
      </c>
      <c r="C959" s="63" t="s">
        <v>3314</v>
      </c>
      <c r="D959" s="63" t="s">
        <v>3354</v>
      </c>
      <c r="E959" s="95" t="str">
        <f t="shared" si="14"/>
        <v>21</v>
      </c>
    </row>
    <row r="960" spans="2:5" ht="13.5">
      <c r="B960" s="63" t="s">
        <v>3355</v>
      </c>
      <c r="C960" s="63" t="s">
        <v>3314</v>
      </c>
      <c r="D960" s="63" t="s">
        <v>3356</v>
      </c>
      <c r="E960" s="95" t="str">
        <f t="shared" si="14"/>
        <v>21</v>
      </c>
    </row>
    <row r="961" spans="2:5" ht="13.5">
      <c r="B961" s="63" t="s">
        <v>3357</v>
      </c>
      <c r="C961" s="63" t="s">
        <v>3314</v>
      </c>
      <c r="D961" s="63" t="s">
        <v>3358</v>
      </c>
      <c r="E961" s="95" t="str">
        <f t="shared" si="14"/>
        <v>21</v>
      </c>
    </row>
    <row r="962" spans="2:5" ht="13.5">
      <c r="B962" s="63" t="s">
        <v>3359</v>
      </c>
      <c r="C962" s="63" t="s">
        <v>3314</v>
      </c>
      <c r="D962" s="63" t="s">
        <v>3360</v>
      </c>
      <c r="E962" s="95" t="str">
        <f t="shared" si="14"/>
        <v>21</v>
      </c>
    </row>
    <row r="963" spans="2:5" ht="13.5">
      <c r="B963" s="63" t="s">
        <v>3361</v>
      </c>
      <c r="C963" s="63" t="s">
        <v>3314</v>
      </c>
      <c r="D963" s="63" t="s">
        <v>3362</v>
      </c>
      <c r="E963" s="95" t="str">
        <f t="shared" si="14"/>
        <v>21</v>
      </c>
    </row>
    <row r="964" spans="2:5" ht="13.5">
      <c r="B964" s="63" t="s">
        <v>3363</v>
      </c>
      <c r="C964" s="63" t="s">
        <v>3314</v>
      </c>
      <c r="D964" s="63" t="s">
        <v>3364</v>
      </c>
      <c r="E964" s="95" t="str">
        <f t="shared" si="14"/>
        <v>21</v>
      </c>
    </row>
    <row r="965" spans="2:5" ht="13.5">
      <c r="B965" s="63" t="s">
        <v>3365</v>
      </c>
      <c r="C965" s="63" t="s">
        <v>3314</v>
      </c>
      <c r="D965" s="63" t="s">
        <v>3366</v>
      </c>
      <c r="E965" s="95" t="str">
        <f t="shared" si="14"/>
        <v>21</v>
      </c>
    </row>
    <row r="966" spans="2:5" ht="13.5">
      <c r="B966" s="63" t="s">
        <v>3367</v>
      </c>
      <c r="C966" s="63" t="s">
        <v>3314</v>
      </c>
      <c r="D966" s="63" t="s">
        <v>3368</v>
      </c>
      <c r="E966" s="95" t="str">
        <f t="shared" si="14"/>
        <v>21</v>
      </c>
    </row>
    <row r="967" spans="2:5" ht="13.5">
      <c r="B967" s="63" t="s">
        <v>3369</v>
      </c>
      <c r="C967" s="63" t="s">
        <v>3314</v>
      </c>
      <c r="D967" s="63" t="s">
        <v>3370</v>
      </c>
      <c r="E967" s="95" t="str">
        <f t="shared" ref="E967:E1030" si="15">LEFT(B967,2)</f>
        <v>21</v>
      </c>
    </row>
    <row r="968" spans="2:5" ht="13.5">
      <c r="B968" s="63" t="s">
        <v>3371</v>
      </c>
      <c r="C968" s="63" t="s">
        <v>3314</v>
      </c>
      <c r="D968" s="63" t="s">
        <v>3372</v>
      </c>
      <c r="E968" s="95" t="str">
        <f t="shared" si="15"/>
        <v>21</v>
      </c>
    </row>
    <row r="969" spans="2:5" ht="13.5">
      <c r="B969" s="63" t="s">
        <v>3373</v>
      </c>
      <c r="C969" s="63" t="s">
        <v>3314</v>
      </c>
      <c r="D969" s="63" t="s">
        <v>3374</v>
      </c>
      <c r="E969" s="95" t="str">
        <f t="shared" si="15"/>
        <v>21</v>
      </c>
    </row>
    <row r="970" spans="2:5" ht="13.5">
      <c r="B970" s="63" t="s">
        <v>3375</v>
      </c>
      <c r="C970" s="63" t="s">
        <v>3314</v>
      </c>
      <c r="D970" s="63" t="s">
        <v>3376</v>
      </c>
      <c r="E970" s="95" t="str">
        <f t="shared" si="15"/>
        <v>21</v>
      </c>
    </row>
    <row r="971" spans="2:5" ht="13.5">
      <c r="B971" s="63" t="s">
        <v>3377</v>
      </c>
      <c r="C971" s="63" t="s">
        <v>3314</v>
      </c>
      <c r="D971" s="63" t="s">
        <v>552</v>
      </c>
      <c r="E971" s="95" t="str">
        <f t="shared" si="15"/>
        <v>21</v>
      </c>
    </row>
    <row r="972" spans="2:5" ht="13.5">
      <c r="B972" s="63" t="s">
        <v>3378</v>
      </c>
      <c r="C972" s="63" t="s">
        <v>3314</v>
      </c>
      <c r="D972" s="63" t="s">
        <v>3379</v>
      </c>
      <c r="E972" s="95" t="str">
        <f t="shared" si="15"/>
        <v>21</v>
      </c>
    </row>
    <row r="973" spans="2:5" ht="13.5">
      <c r="B973" s="63" t="s">
        <v>3380</v>
      </c>
      <c r="C973" s="63" t="s">
        <v>3314</v>
      </c>
      <c r="D973" s="63" t="s">
        <v>3381</v>
      </c>
      <c r="E973" s="95" t="str">
        <f t="shared" si="15"/>
        <v>21</v>
      </c>
    </row>
    <row r="974" spans="2:5" ht="13.5">
      <c r="B974" s="63" t="s">
        <v>3382</v>
      </c>
      <c r="C974" s="63" t="s">
        <v>3314</v>
      </c>
      <c r="D974" s="63" t="s">
        <v>3383</v>
      </c>
      <c r="E974" s="95" t="str">
        <f t="shared" si="15"/>
        <v>21</v>
      </c>
    </row>
    <row r="975" spans="2:5" ht="13.5">
      <c r="B975" s="63" t="s">
        <v>3384</v>
      </c>
      <c r="C975" s="63" t="s">
        <v>3314</v>
      </c>
      <c r="D975" s="63" t="s">
        <v>3385</v>
      </c>
      <c r="E975" s="95" t="str">
        <f t="shared" si="15"/>
        <v>21</v>
      </c>
    </row>
    <row r="976" spans="2:5" ht="13.5">
      <c r="B976" s="63" t="s">
        <v>3386</v>
      </c>
      <c r="C976" s="63" t="s">
        <v>3314</v>
      </c>
      <c r="D976" s="63" t="s">
        <v>3387</v>
      </c>
      <c r="E976" s="95" t="str">
        <f t="shared" si="15"/>
        <v>21</v>
      </c>
    </row>
    <row r="977" spans="2:5" ht="13.5">
      <c r="B977" s="63" t="s">
        <v>3388</v>
      </c>
      <c r="C977" s="63" t="s">
        <v>3314</v>
      </c>
      <c r="D977" s="63" t="s">
        <v>3389</v>
      </c>
      <c r="E977" s="95" t="str">
        <f t="shared" si="15"/>
        <v>21</v>
      </c>
    </row>
    <row r="978" spans="2:5" ht="13.5">
      <c r="B978" s="63" t="s">
        <v>3390</v>
      </c>
      <c r="C978" s="63" t="s">
        <v>3314</v>
      </c>
      <c r="D978" s="63" t="s">
        <v>3391</v>
      </c>
      <c r="E978" s="95" t="str">
        <f t="shared" si="15"/>
        <v>21</v>
      </c>
    </row>
    <row r="979" spans="2:5" ht="13.5">
      <c r="B979" s="63" t="s">
        <v>3392</v>
      </c>
      <c r="C979" s="63" t="s">
        <v>3314</v>
      </c>
      <c r="D979" s="63" t="s">
        <v>3393</v>
      </c>
      <c r="E979" s="95" t="str">
        <f t="shared" si="15"/>
        <v>21</v>
      </c>
    </row>
    <row r="980" spans="2:5" ht="13.5">
      <c r="B980" s="63" t="s">
        <v>3394</v>
      </c>
      <c r="C980" s="63" t="s">
        <v>3314</v>
      </c>
      <c r="D980" s="63" t="s">
        <v>3395</v>
      </c>
      <c r="E980" s="95" t="str">
        <f t="shared" si="15"/>
        <v>21</v>
      </c>
    </row>
    <row r="981" spans="2:5" ht="13.5">
      <c r="B981" s="63" t="s">
        <v>3396</v>
      </c>
      <c r="C981" s="63" t="s">
        <v>3314</v>
      </c>
      <c r="D981" s="63" t="s">
        <v>3397</v>
      </c>
      <c r="E981" s="95" t="str">
        <f t="shared" si="15"/>
        <v>21</v>
      </c>
    </row>
    <row r="982" spans="2:5" ht="13.5">
      <c r="B982" s="62" t="s">
        <v>6576</v>
      </c>
      <c r="C982" s="62" t="s">
        <v>6641</v>
      </c>
      <c r="D982" s="94" t="s">
        <v>6878</v>
      </c>
      <c r="E982" s="95" t="str">
        <f t="shared" si="15"/>
        <v>22</v>
      </c>
    </row>
    <row r="983" spans="2:5" ht="13.5">
      <c r="B983" s="63" t="s">
        <v>3468</v>
      </c>
      <c r="C983" s="63" t="s">
        <v>3467</v>
      </c>
      <c r="D983" s="63" t="s">
        <v>3469</v>
      </c>
      <c r="E983" s="95" t="str">
        <f t="shared" si="15"/>
        <v>22</v>
      </c>
    </row>
    <row r="984" spans="2:5" ht="13.5">
      <c r="B984" s="63" t="s">
        <v>3470</v>
      </c>
      <c r="C984" s="63" t="s">
        <v>3467</v>
      </c>
      <c r="D984" s="63" t="s">
        <v>3471</v>
      </c>
      <c r="E984" s="95" t="str">
        <f t="shared" si="15"/>
        <v>22</v>
      </c>
    </row>
    <row r="985" spans="2:5" ht="13.5">
      <c r="B985" s="63" t="s">
        <v>3472</v>
      </c>
      <c r="C985" s="63" t="s">
        <v>3467</v>
      </c>
      <c r="D985" s="63" t="s">
        <v>3473</v>
      </c>
      <c r="E985" s="95" t="str">
        <f t="shared" si="15"/>
        <v>22</v>
      </c>
    </row>
    <row r="986" spans="2:5" ht="13.5">
      <c r="B986" s="63" t="s">
        <v>3474</v>
      </c>
      <c r="C986" s="63" t="s">
        <v>3467</v>
      </c>
      <c r="D986" s="63" t="s">
        <v>3475</v>
      </c>
      <c r="E986" s="95" t="str">
        <f t="shared" si="15"/>
        <v>22</v>
      </c>
    </row>
    <row r="987" spans="2:5" ht="13.5">
      <c r="B987" s="63" t="s">
        <v>3476</v>
      </c>
      <c r="C987" s="63" t="s">
        <v>3467</v>
      </c>
      <c r="D987" s="63" t="s">
        <v>3477</v>
      </c>
      <c r="E987" s="95" t="str">
        <f t="shared" si="15"/>
        <v>22</v>
      </c>
    </row>
    <row r="988" spans="2:5" ht="13.5">
      <c r="B988" s="63" t="s">
        <v>3478</v>
      </c>
      <c r="C988" s="63" t="s">
        <v>3467</v>
      </c>
      <c r="D988" s="63" t="s">
        <v>3479</v>
      </c>
      <c r="E988" s="95" t="str">
        <f t="shared" si="15"/>
        <v>22</v>
      </c>
    </row>
    <row r="989" spans="2:5" ht="13.5">
      <c r="B989" s="63" t="s">
        <v>3480</v>
      </c>
      <c r="C989" s="63" t="s">
        <v>3467</v>
      </c>
      <c r="D989" s="63" t="s">
        <v>3481</v>
      </c>
      <c r="E989" s="95" t="str">
        <f t="shared" si="15"/>
        <v>22</v>
      </c>
    </row>
    <row r="990" spans="2:5" ht="13.5">
      <c r="B990" s="63" t="s">
        <v>3482</v>
      </c>
      <c r="C990" s="63" t="s">
        <v>3467</v>
      </c>
      <c r="D990" s="63" t="s">
        <v>3483</v>
      </c>
      <c r="E990" s="95" t="str">
        <f t="shared" si="15"/>
        <v>22</v>
      </c>
    </row>
    <row r="991" spans="2:5" ht="13.5">
      <c r="B991" s="63" t="s">
        <v>3484</v>
      </c>
      <c r="C991" s="63" t="s">
        <v>3467</v>
      </c>
      <c r="D991" s="63" t="s">
        <v>3485</v>
      </c>
      <c r="E991" s="95" t="str">
        <f t="shared" si="15"/>
        <v>22</v>
      </c>
    </row>
    <row r="992" spans="2:5" ht="13.5">
      <c r="B992" s="63" t="s">
        <v>3486</v>
      </c>
      <c r="C992" s="63" t="s">
        <v>3467</v>
      </c>
      <c r="D992" s="63" t="s">
        <v>3487</v>
      </c>
      <c r="E992" s="95" t="str">
        <f t="shared" si="15"/>
        <v>22</v>
      </c>
    </row>
    <row r="993" spans="2:5" ht="13.5">
      <c r="B993" s="63" t="s">
        <v>3488</v>
      </c>
      <c r="C993" s="63" t="s">
        <v>3467</v>
      </c>
      <c r="D993" s="63" t="s">
        <v>3489</v>
      </c>
      <c r="E993" s="95" t="str">
        <f t="shared" si="15"/>
        <v>22</v>
      </c>
    </row>
    <row r="994" spans="2:5" ht="13.5">
      <c r="B994" s="63" t="s">
        <v>3490</v>
      </c>
      <c r="C994" s="63" t="s">
        <v>3467</v>
      </c>
      <c r="D994" s="63" t="s">
        <v>3491</v>
      </c>
      <c r="E994" s="95" t="str">
        <f t="shared" si="15"/>
        <v>22</v>
      </c>
    </row>
    <row r="995" spans="2:5" ht="13.5">
      <c r="B995" s="63" t="s">
        <v>3492</v>
      </c>
      <c r="C995" s="63" t="s">
        <v>3467</v>
      </c>
      <c r="D995" s="63" t="s">
        <v>3493</v>
      </c>
      <c r="E995" s="95" t="str">
        <f t="shared" si="15"/>
        <v>22</v>
      </c>
    </row>
    <row r="996" spans="2:5" ht="13.5">
      <c r="B996" s="63" t="s">
        <v>3494</v>
      </c>
      <c r="C996" s="63" t="s">
        <v>3467</v>
      </c>
      <c r="D996" s="63" t="s">
        <v>3495</v>
      </c>
      <c r="E996" s="95" t="str">
        <f t="shared" si="15"/>
        <v>22</v>
      </c>
    </row>
    <row r="997" spans="2:5" ht="13.5">
      <c r="B997" s="63" t="s">
        <v>3496</v>
      </c>
      <c r="C997" s="63" t="s">
        <v>3467</v>
      </c>
      <c r="D997" s="63" t="s">
        <v>3497</v>
      </c>
      <c r="E997" s="95" t="str">
        <f t="shared" si="15"/>
        <v>22</v>
      </c>
    </row>
    <row r="998" spans="2:5" ht="13.5">
      <c r="B998" s="63" t="s">
        <v>3498</v>
      </c>
      <c r="C998" s="63" t="s">
        <v>3467</v>
      </c>
      <c r="D998" s="63" t="s">
        <v>3499</v>
      </c>
      <c r="E998" s="95" t="str">
        <f t="shared" si="15"/>
        <v>22</v>
      </c>
    </row>
    <row r="999" spans="2:5" ht="13.5">
      <c r="B999" s="63" t="s">
        <v>3500</v>
      </c>
      <c r="C999" s="63" t="s">
        <v>3467</v>
      </c>
      <c r="D999" s="63" t="s">
        <v>3501</v>
      </c>
      <c r="E999" s="95" t="str">
        <f t="shared" si="15"/>
        <v>22</v>
      </c>
    </row>
    <row r="1000" spans="2:5" ht="13.5">
      <c r="B1000" s="63" t="s">
        <v>3502</v>
      </c>
      <c r="C1000" s="63" t="s">
        <v>3467</v>
      </c>
      <c r="D1000" s="63" t="s">
        <v>3503</v>
      </c>
      <c r="E1000" s="95" t="str">
        <f t="shared" si="15"/>
        <v>22</v>
      </c>
    </row>
    <row r="1001" spans="2:5" ht="13.5">
      <c r="B1001" s="63" t="s">
        <v>3504</v>
      </c>
      <c r="C1001" s="63" t="s">
        <v>3467</v>
      </c>
      <c r="D1001" s="63" t="s">
        <v>3505</v>
      </c>
      <c r="E1001" s="95" t="str">
        <f t="shared" si="15"/>
        <v>22</v>
      </c>
    </row>
    <row r="1002" spans="2:5" ht="13.5">
      <c r="B1002" s="63" t="s">
        <v>3506</v>
      </c>
      <c r="C1002" s="63" t="s">
        <v>3467</v>
      </c>
      <c r="D1002" s="63" t="s">
        <v>3507</v>
      </c>
      <c r="E1002" s="95" t="str">
        <f t="shared" si="15"/>
        <v>22</v>
      </c>
    </row>
    <row r="1003" spans="2:5" ht="13.5">
      <c r="B1003" s="63" t="s">
        <v>3508</v>
      </c>
      <c r="C1003" s="63" t="s">
        <v>3467</v>
      </c>
      <c r="D1003" s="63" t="s">
        <v>3509</v>
      </c>
      <c r="E1003" s="95" t="str">
        <f t="shared" si="15"/>
        <v>22</v>
      </c>
    </row>
    <row r="1004" spans="2:5" ht="13.5">
      <c r="B1004" s="63" t="s">
        <v>3510</v>
      </c>
      <c r="C1004" s="63" t="s">
        <v>3467</v>
      </c>
      <c r="D1004" s="63" t="s">
        <v>3511</v>
      </c>
      <c r="E1004" s="95" t="str">
        <f t="shared" si="15"/>
        <v>22</v>
      </c>
    </row>
    <row r="1005" spans="2:5" ht="13.5">
      <c r="B1005" s="63" t="s">
        <v>3512</v>
      </c>
      <c r="C1005" s="63" t="s">
        <v>3467</v>
      </c>
      <c r="D1005" s="63" t="s">
        <v>3513</v>
      </c>
      <c r="E1005" s="95" t="str">
        <f t="shared" si="15"/>
        <v>22</v>
      </c>
    </row>
    <row r="1006" spans="2:5" ht="13.5">
      <c r="B1006" s="63" t="s">
        <v>3514</v>
      </c>
      <c r="C1006" s="63" t="s">
        <v>3467</v>
      </c>
      <c r="D1006" s="63" t="s">
        <v>3515</v>
      </c>
      <c r="E1006" s="95" t="str">
        <f t="shared" si="15"/>
        <v>22</v>
      </c>
    </row>
    <row r="1007" spans="2:5" ht="13.5">
      <c r="B1007" s="63" t="s">
        <v>3516</v>
      </c>
      <c r="C1007" s="63" t="s">
        <v>3467</v>
      </c>
      <c r="D1007" s="63" t="s">
        <v>3517</v>
      </c>
      <c r="E1007" s="95" t="str">
        <f t="shared" si="15"/>
        <v>22</v>
      </c>
    </row>
    <row r="1008" spans="2:5" ht="13.5">
      <c r="B1008" s="63" t="s">
        <v>3518</v>
      </c>
      <c r="C1008" s="63" t="s">
        <v>3467</v>
      </c>
      <c r="D1008" s="63" t="s">
        <v>3519</v>
      </c>
      <c r="E1008" s="95" t="str">
        <f t="shared" si="15"/>
        <v>22</v>
      </c>
    </row>
    <row r="1009" spans="2:5" ht="13.5">
      <c r="B1009" s="63" t="s">
        <v>3520</v>
      </c>
      <c r="C1009" s="63" t="s">
        <v>3467</v>
      </c>
      <c r="D1009" s="63" t="s">
        <v>3521</v>
      </c>
      <c r="E1009" s="95" t="str">
        <f t="shared" si="15"/>
        <v>22</v>
      </c>
    </row>
    <row r="1010" spans="2:5" ht="13.5">
      <c r="B1010" s="63" t="s">
        <v>3522</v>
      </c>
      <c r="C1010" s="63" t="s">
        <v>3467</v>
      </c>
      <c r="D1010" s="63" t="s">
        <v>3523</v>
      </c>
      <c r="E1010" s="95" t="str">
        <f t="shared" si="15"/>
        <v>22</v>
      </c>
    </row>
    <row r="1011" spans="2:5" ht="13.5">
      <c r="B1011" s="63" t="s">
        <v>3524</v>
      </c>
      <c r="C1011" s="63" t="s">
        <v>3467</v>
      </c>
      <c r="D1011" s="63" t="s">
        <v>3525</v>
      </c>
      <c r="E1011" s="95" t="str">
        <f t="shared" si="15"/>
        <v>22</v>
      </c>
    </row>
    <row r="1012" spans="2:5" ht="13.5">
      <c r="B1012" s="63" t="s">
        <v>3526</v>
      </c>
      <c r="C1012" s="63" t="s">
        <v>3467</v>
      </c>
      <c r="D1012" s="63" t="s">
        <v>538</v>
      </c>
      <c r="E1012" s="95" t="str">
        <f t="shared" si="15"/>
        <v>22</v>
      </c>
    </row>
    <row r="1013" spans="2:5" ht="13.5">
      <c r="B1013" s="63" t="s">
        <v>3527</v>
      </c>
      <c r="C1013" s="63" t="s">
        <v>3467</v>
      </c>
      <c r="D1013" s="63" t="s">
        <v>3528</v>
      </c>
      <c r="E1013" s="95" t="str">
        <f t="shared" si="15"/>
        <v>22</v>
      </c>
    </row>
    <row r="1014" spans="2:5" ht="13.5">
      <c r="B1014" s="63" t="s">
        <v>3529</v>
      </c>
      <c r="C1014" s="63" t="s">
        <v>3467</v>
      </c>
      <c r="D1014" s="63" t="s">
        <v>3530</v>
      </c>
      <c r="E1014" s="95" t="str">
        <f t="shared" si="15"/>
        <v>22</v>
      </c>
    </row>
    <row r="1015" spans="2:5" ht="13.5">
      <c r="B1015" s="63" t="s">
        <v>3531</v>
      </c>
      <c r="C1015" s="63" t="s">
        <v>3467</v>
      </c>
      <c r="D1015" s="63" t="s">
        <v>3532</v>
      </c>
      <c r="E1015" s="95" t="str">
        <f t="shared" si="15"/>
        <v>22</v>
      </c>
    </row>
    <row r="1016" spans="2:5" ht="13.5">
      <c r="B1016" s="63" t="s">
        <v>3533</v>
      </c>
      <c r="C1016" s="63" t="s">
        <v>3467</v>
      </c>
      <c r="D1016" s="63" t="s">
        <v>3534</v>
      </c>
      <c r="E1016" s="95" t="str">
        <f t="shared" si="15"/>
        <v>22</v>
      </c>
    </row>
    <row r="1017" spans="2:5" ht="13.5">
      <c r="B1017" s="63" t="s">
        <v>3535</v>
      </c>
      <c r="C1017" s="63" t="s">
        <v>3467</v>
      </c>
      <c r="D1017" s="63" t="s">
        <v>314</v>
      </c>
      <c r="E1017" s="95" t="str">
        <f t="shared" si="15"/>
        <v>22</v>
      </c>
    </row>
    <row r="1018" spans="2:5" ht="13.5">
      <c r="B1018" s="62" t="s">
        <v>6577</v>
      </c>
      <c r="C1018" s="62" t="s">
        <v>6642</v>
      </c>
      <c r="D1018" s="94" t="s">
        <v>6879</v>
      </c>
      <c r="E1018" s="95" t="str">
        <f t="shared" si="15"/>
        <v>23</v>
      </c>
    </row>
    <row r="1019" spans="2:5" ht="13.5">
      <c r="B1019" s="63" t="s">
        <v>3618</v>
      </c>
      <c r="C1019" s="63" t="s">
        <v>3617</v>
      </c>
      <c r="D1019" s="63" t="s">
        <v>3619</v>
      </c>
      <c r="E1019" s="95" t="str">
        <f t="shared" si="15"/>
        <v>23</v>
      </c>
    </row>
    <row r="1020" spans="2:5" ht="13.5">
      <c r="B1020" s="63" t="s">
        <v>3620</v>
      </c>
      <c r="C1020" s="63" t="s">
        <v>3617</v>
      </c>
      <c r="D1020" s="63" t="s">
        <v>3621</v>
      </c>
      <c r="E1020" s="95" t="str">
        <f t="shared" si="15"/>
        <v>23</v>
      </c>
    </row>
    <row r="1021" spans="2:5" ht="13.5">
      <c r="B1021" s="63" t="s">
        <v>3622</v>
      </c>
      <c r="C1021" s="63" t="s">
        <v>3617</v>
      </c>
      <c r="D1021" s="63" t="s">
        <v>3623</v>
      </c>
      <c r="E1021" s="95" t="str">
        <f t="shared" si="15"/>
        <v>23</v>
      </c>
    </row>
    <row r="1022" spans="2:5" ht="13.5">
      <c r="B1022" s="63" t="s">
        <v>3624</v>
      </c>
      <c r="C1022" s="63" t="s">
        <v>3617</v>
      </c>
      <c r="D1022" s="63" t="s">
        <v>3625</v>
      </c>
      <c r="E1022" s="95" t="str">
        <f t="shared" si="15"/>
        <v>23</v>
      </c>
    </row>
    <row r="1023" spans="2:5" ht="13.5">
      <c r="B1023" s="63" t="s">
        <v>3626</v>
      </c>
      <c r="C1023" s="63" t="s">
        <v>3617</v>
      </c>
      <c r="D1023" s="63" t="s">
        <v>3627</v>
      </c>
      <c r="E1023" s="95" t="str">
        <f t="shared" si="15"/>
        <v>23</v>
      </c>
    </row>
    <row r="1024" spans="2:5" ht="13.5">
      <c r="B1024" s="63" t="s">
        <v>3628</v>
      </c>
      <c r="C1024" s="63" t="s">
        <v>3617</v>
      </c>
      <c r="D1024" s="63" t="s">
        <v>3629</v>
      </c>
      <c r="E1024" s="95" t="str">
        <f t="shared" si="15"/>
        <v>23</v>
      </c>
    </row>
    <row r="1025" spans="2:5" ht="13.5">
      <c r="B1025" s="63" t="s">
        <v>3630</v>
      </c>
      <c r="C1025" s="63" t="s">
        <v>3617</v>
      </c>
      <c r="D1025" s="63" t="s">
        <v>3631</v>
      </c>
      <c r="E1025" s="95" t="str">
        <f t="shared" si="15"/>
        <v>23</v>
      </c>
    </row>
    <row r="1026" spans="2:5" ht="13.5">
      <c r="B1026" s="63" t="s">
        <v>3632</v>
      </c>
      <c r="C1026" s="63" t="s">
        <v>3617</v>
      </c>
      <c r="D1026" s="63" t="s">
        <v>3633</v>
      </c>
      <c r="E1026" s="95" t="str">
        <f t="shared" si="15"/>
        <v>23</v>
      </c>
    </row>
    <row r="1027" spans="2:5" ht="13.5">
      <c r="B1027" s="63" t="s">
        <v>3634</v>
      </c>
      <c r="C1027" s="63" t="s">
        <v>3617</v>
      </c>
      <c r="D1027" s="63" t="s">
        <v>3635</v>
      </c>
      <c r="E1027" s="95" t="str">
        <f t="shared" si="15"/>
        <v>23</v>
      </c>
    </row>
    <row r="1028" spans="2:5" ht="13.5">
      <c r="B1028" s="63" t="s">
        <v>3636</v>
      </c>
      <c r="C1028" s="63" t="s">
        <v>3617</v>
      </c>
      <c r="D1028" s="63" t="s">
        <v>3637</v>
      </c>
      <c r="E1028" s="95" t="str">
        <f t="shared" si="15"/>
        <v>23</v>
      </c>
    </row>
    <row r="1029" spans="2:5" ht="13.5">
      <c r="B1029" s="63" t="s">
        <v>3638</v>
      </c>
      <c r="C1029" s="63" t="s">
        <v>3617</v>
      </c>
      <c r="D1029" s="63" t="s">
        <v>3639</v>
      </c>
      <c r="E1029" s="95" t="str">
        <f t="shared" si="15"/>
        <v>23</v>
      </c>
    </row>
    <row r="1030" spans="2:5" ht="13.5">
      <c r="B1030" s="63" t="s">
        <v>3640</v>
      </c>
      <c r="C1030" s="63" t="s">
        <v>3617</v>
      </c>
      <c r="D1030" s="63" t="s">
        <v>3641</v>
      </c>
      <c r="E1030" s="95" t="str">
        <f t="shared" si="15"/>
        <v>23</v>
      </c>
    </row>
    <row r="1031" spans="2:5" ht="13.5">
      <c r="B1031" s="63" t="s">
        <v>3642</v>
      </c>
      <c r="C1031" s="63" t="s">
        <v>3617</v>
      </c>
      <c r="D1031" s="63" t="s">
        <v>3643</v>
      </c>
      <c r="E1031" s="95" t="str">
        <f t="shared" ref="E1031:E1094" si="16">LEFT(B1031,2)</f>
        <v>23</v>
      </c>
    </row>
    <row r="1032" spans="2:5" ht="13.5">
      <c r="B1032" s="63" t="s">
        <v>3644</v>
      </c>
      <c r="C1032" s="63" t="s">
        <v>3617</v>
      </c>
      <c r="D1032" s="63" t="s">
        <v>3645</v>
      </c>
      <c r="E1032" s="95" t="str">
        <f t="shared" si="16"/>
        <v>23</v>
      </c>
    </row>
    <row r="1033" spans="2:5" ht="13.5">
      <c r="B1033" s="63" t="s">
        <v>3646</v>
      </c>
      <c r="C1033" s="63" t="s">
        <v>3617</v>
      </c>
      <c r="D1033" s="63" t="s">
        <v>3647</v>
      </c>
      <c r="E1033" s="95" t="str">
        <f t="shared" si="16"/>
        <v>23</v>
      </c>
    </row>
    <row r="1034" spans="2:5" ht="13.5">
      <c r="B1034" s="63" t="s">
        <v>3648</v>
      </c>
      <c r="C1034" s="63" t="s">
        <v>3617</v>
      </c>
      <c r="D1034" s="63" t="s">
        <v>3649</v>
      </c>
      <c r="E1034" s="95" t="str">
        <f t="shared" si="16"/>
        <v>23</v>
      </c>
    </row>
    <row r="1035" spans="2:5" ht="13.5">
      <c r="B1035" s="63" t="s">
        <v>3650</v>
      </c>
      <c r="C1035" s="63" t="s">
        <v>3617</v>
      </c>
      <c r="D1035" s="63" t="s">
        <v>3651</v>
      </c>
      <c r="E1035" s="95" t="str">
        <f t="shared" si="16"/>
        <v>23</v>
      </c>
    </row>
    <row r="1036" spans="2:5" ht="13.5">
      <c r="B1036" s="63" t="s">
        <v>3652</v>
      </c>
      <c r="C1036" s="63" t="s">
        <v>3617</v>
      </c>
      <c r="D1036" s="63" t="s">
        <v>3653</v>
      </c>
      <c r="E1036" s="95" t="str">
        <f t="shared" si="16"/>
        <v>23</v>
      </c>
    </row>
    <row r="1037" spans="2:5" ht="13.5">
      <c r="B1037" s="63" t="s">
        <v>3654</v>
      </c>
      <c r="C1037" s="63" t="s">
        <v>3617</v>
      </c>
      <c r="D1037" s="63" t="s">
        <v>3655</v>
      </c>
      <c r="E1037" s="95" t="str">
        <f t="shared" si="16"/>
        <v>23</v>
      </c>
    </row>
    <row r="1038" spans="2:5" ht="13.5">
      <c r="B1038" s="63" t="s">
        <v>3656</v>
      </c>
      <c r="C1038" s="63" t="s">
        <v>3617</v>
      </c>
      <c r="D1038" s="63" t="s">
        <v>3657</v>
      </c>
      <c r="E1038" s="95" t="str">
        <f t="shared" si="16"/>
        <v>23</v>
      </c>
    </row>
    <row r="1039" spans="2:5" ht="13.5">
      <c r="B1039" s="63" t="s">
        <v>3658</v>
      </c>
      <c r="C1039" s="63" t="s">
        <v>3617</v>
      </c>
      <c r="D1039" s="63" t="s">
        <v>3659</v>
      </c>
      <c r="E1039" s="95" t="str">
        <f t="shared" si="16"/>
        <v>23</v>
      </c>
    </row>
    <row r="1040" spans="2:5" ht="13.5">
      <c r="B1040" s="63" t="s">
        <v>3660</v>
      </c>
      <c r="C1040" s="63" t="s">
        <v>3617</v>
      </c>
      <c r="D1040" s="63" t="s">
        <v>3661</v>
      </c>
      <c r="E1040" s="95" t="str">
        <f t="shared" si="16"/>
        <v>23</v>
      </c>
    </row>
    <row r="1041" spans="2:5" ht="13.5">
      <c r="B1041" s="63" t="s">
        <v>3662</v>
      </c>
      <c r="C1041" s="63" t="s">
        <v>3617</v>
      </c>
      <c r="D1041" s="63" t="s">
        <v>3663</v>
      </c>
      <c r="E1041" s="95" t="str">
        <f t="shared" si="16"/>
        <v>23</v>
      </c>
    </row>
    <row r="1042" spans="2:5" ht="13.5">
      <c r="B1042" s="63" t="s">
        <v>3664</v>
      </c>
      <c r="C1042" s="63" t="s">
        <v>3617</v>
      </c>
      <c r="D1042" s="63" t="s">
        <v>3665</v>
      </c>
      <c r="E1042" s="95" t="str">
        <f t="shared" si="16"/>
        <v>23</v>
      </c>
    </row>
    <row r="1043" spans="2:5" ht="13.5">
      <c r="B1043" s="63" t="s">
        <v>3666</v>
      </c>
      <c r="C1043" s="63" t="s">
        <v>3617</v>
      </c>
      <c r="D1043" s="63" t="s">
        <v>3667</v>
      </c>
      <c r="E1043" s="95" t="str">
        <f t="shared" si="16"/>
        <v>23</v>
      </c>
    </row>
    <row r="1044" spans="2:5" ht="13.5">
      <c r="B1044" s="63" t="s">
        <v>3668</v>
      </c>
      <c r="C1044" s="63" t="s">
        <v>3617</v>
      </c>
      <c r="D1044" s="63" t="s">
        <v>3669</v>
      </c>
      <c r="E1044" s="95" t="str">
        <f t="shared" si="16"/>
        <v>23</v>
      </c>
    </row>
    <row r="1045" spans="2:5" ht="13.5">
      <c r="B1045" s="63" t="s">
        <v>3670</v>
      </c>
      <c r="C1045" s="63" t="s">
        <v>3617</v>
      </c>
      <c r="D1045" s="63" t="s">
        <v>3671</v>
      </c>
      <c r="E1045" s="95" t="str">
        <f t="shared" si="16"/>
        <v>23</v>
      </c>
    </row>
    <row r="1046" spans="2:5" ht="13.5">
      <c r="B1046" s="63" t="s">
        <v>3672</v>
      </c>
      <c r="C1046" s="63" t="s">
        <v>3617</v>
      </c>
      <c r="D1046" s="63" t="s">
        <v>3673</v>
      </c>
      <c r="E1046" s="95" t="str">
        <f t="shared" si="16"/>
        <v>23</v>
      </c>
    </row>
    <row r="1047" spans="2:5" ht="13.5">
      <c r="B1047" s="63" t="s">
        <v>3674</v>
      </c>
      <c r="C1047" s="63" t="s">
        <v>3617</v>
      </c>
      <c r="D1047" s="63" t="s">
        <v>3675</v>
      </c>
      <c r="E1047" s="95" t="str">
        <f t="shared" si="16"/>
        <v>23</v>
      </c>
    </row>
    <row r="1048" spans="2:5" ht="13.5">
      <c r="B1048" s="63" t="s">
        <v>3676</v>
      </c>
      <c r="C1048" s="63" t="s">
        <v>3617</v>
      </c>
      <c r="D1048" s="63" t="s">
        <v>3677</v>
      </c>
      <c r="E1048" s="95" t="str">
        <f t="shared" si="16"/>
        <v>23</v>
      </c>
    </row>
    <row r="1049" spans="2:5" ht="13.5">
      <c r="B1049" s="63" t="s">
        <v>3678</v>
      </c>
      <c r="C1049" s="63" t="s">
        <v>3617</v>
      </c>
      <c r="D1049" s="63" t="s">
        <v>3679</v>
      </c>
      <c r="E1049" s="95" t="str">
        <f t="shared" si="16"/>
        <v>23</v>
      </c>
    </row>
    <row r="1050" spans="2:5" ht="13.5">
      <c r="B1050" s="63" t="s">
        <v>3680</v>
      </c>
      <c r="C1050" s="63" t="s">
        <v>3617</v>
      </c>
      <c r="D1050" s="63" t="s">
        <v>3681</v>
      </c>
      <c r="E1050" s="95" t="str">
        <f t="shared" si="16"/>
        <v>23</v>
      </c>
    </row>
    <row r="1051" spans="2:5" ht="13.5">
      <c r="B1051" s="63" t="s">
        <v>3682</v>
      </c>
      <c r="C1051" s="63" t="s">
        <v>3617</v>
      </c>
      <c r="D1051" s="63" t="s">
        <v>3683</v>
      </c>
      <c r="E1051" s="95" t="str">
        <f t="shared" si="16"/>
        <v>23</v>
      </c>
    </row>
    <row r="1052" spans="2:5" ht="13.5">
      <c r="B1052" s="63" t="s">
        <v>3684</v>
      </c>
      <c r="C1052" s="63" t="s">
        <v>3617</v>
      </c>
      <c r="D1052" s="63" t="s">
        <v>3685</v>
      </c>
      <c r="E1052" s="95" t="str">
        <f t="shared" si="16"/>
        <v>23</v>
      </c>
    </row>
    <row r="1053" spans="2:5" ht="13.5">
      <c r="B1053" s="63" t="s">
        <v>3686</v>
      </c>
      <c r="C1053" s="63" t="s">
        <v>3617</v>
      </c>
      <c r="D1053" s="63" t="s">
        <v>3687</v>
      </c>
      <c r="E1053" s="95" t="str">
        <f t="shared" si="16"/>
        <v>23</v>
      </c>
    </row>
    <row r="1054" spans="2:5" ht="13.5">
      <c r="B1054" s="63" t="s">
        <v>3688</v>
      </c>
      <c r="C1054" s="63" t="s">
        <v>3617</v>
      </c>
      <c r="D1054" s="63" t="s">
        <v>3689</v>
      </c>
      <c r="E1054" s="95" t="str">
        <f t="shared" si="16"/>
        <v>23</v>
      </c>
    </row>
    <row r="1055" spans="2:5" ht="13.5">
      <c r="B1055" s="63" t="s">
        <v>3690</v>
      </c>
      <c r="C1055" s="63" t="s">
        <v>3617</v>
      </c>
      <c r="D1055" s="63" t="s">
        <v>3691</v>
      </c>
      <c r="E1055" s="95" t="str">
        <f t="shared" si="16"/>
        <v>23</v>
      </c>
    </row>
    <row r="1056" spans="2:5" ht="13.5">
      <c r="B1056" s="63" t="s">
        <v>3692</v>
      </c>
      <c r="C1056" s="63" t="s">
        <v>3617</v>
      </c>
      <c r="D1056" s="63" t="s">
        <v>3693</v>
      </c>
      <c r="E1056" s="95" t="str">
        <f t="shared" si="16"/>
        <v>23</v>
      </c>
    </row>
    <row r="1057" spans="2:5" ht="13.5">
      <c r="B1057" s="63" t="s">
        <v>3694</v>
      </c>
      <c r="C1057" s="63" t="s">
        <v>3617</v>
      </c>
      <c r="D1057" s="63" t="s">
        <v>3695</v>
      </c>
      <c r="E1057" s="95" t="str">
        <f t="shared" si="16"/>
        <v>23</v>
      </c>
    </row>
    <row r="1058" spans="2:5" ht="13.5">
      <c r="B1058" s="63" t="s">
        <v>3696</v>
      </c>
      <c r="C1058" s="63" t="s">
        <v>3617</v>
      </c>
      <c r="D1058" s="63" t="s">
        <v>3697</v>
      </c>
      <c r="E1058" s="95" t="str">
        <f t="shared" si="16"/>
        <v>23</v>
      </c>
    </row>
    <row r="1059" spans="2:5" ht="13.5">
      <c r="B1059" s="63" t="s">
        <v>3698</v>
      </c>
      <c r="C1059" s="63" t="s">
        <v>3617</v>
      </c>
      <c r="D1059" s="63" t="s">
        <v>3699</v>
      </c>
      <c r="E1059" s="95" t="str">
        <f t="shared" si="16"/>
        <v>23</v>
      </c>
    </row>
    <row r="1060" spans="2:5" ht="13.5">
      <c r="B1060" s="63" t="s">
        <v>3700</v>
      </c>
      <c r="C1060" s="63" t="s">
        <v>3617</v>
      </c>
      <c r="D1060" s="63" t="s">
        <v>3701</v>
      </c>
      <c r="E1060" s="95" t="str">
        <f t="shared" si="16"/>
        <v>23</v>
      </c>
    </row>
    <row r="1061" spans="2:5" ht="13.5">
      <c r="B1061" s="63" t="s">
        <v>3702</v>
      </c>
      <c r="C1061" s="63" t="s">
        <v>3617</v>
      </c>
      <c r="D1061" s="63" t="s">
        <v>3703</v>
      </c>
      <c r="E1061" s="95" t="str">
        <f t="shared" si="16"/>
        <v>23</v>
      </c>
    </row>
    <row r="1062" spans="2:5" ht="13.5">
      <c r="B1062" s="63" t="s">
        <v>3704</v>
      </c>
      <c r="C1062" s="63" t="s">
        <v>3617</v>
      </c>
      <c r="D1062" s="63" t="s">
        <v>3705</v>
      </c>
      <c r="E1062" s="95" t="str">
        <f t="shared" si="16"/>
        <v>23</v>
      </c>
    </row>
    <row r="1063" spans="2:5" ht="13.5">
      <c r="B1063" s="63" t="s">
        <v>3706</v>
      </c>
      <c r="C1063" s="63" t="s">
        <v>3617</v>
      </c>
      <c r="D1063" s="63" t="s">
        <v>3707</v>
      </c>
      <c r="E1063" s="95" t="str">
        <f t="shared" si="16"/>
        <v>23</v>
      </c>
    </row>
    <row r="1064" spans="2:5" ht="13.5">
      <c r="B1064" s="63" t="s">
        <v>3708</v>
      </c>
      <c r="C1064" s="63" t="s">
        <v>3617</v>
      </c>
      <c r="D1064" s="63" t="s">
        <v>3709</v>
      </c>
      <c r="E1064" s="95" t="str">
        <f t="shared" si="16"/>
        <v>23</v>
      </c>
    </row>
    <row r="1065" spans="2:5" ht="13.5">
      <c r="B1065" s="63" t="s">
        <v>3710</v>
      </c>
      <c r="C1065" s="63" t="s">
        <v>3617</v>
      </c>
      <c r="D1065" s="63" t="s">
        <v>3711</v>
      </c>
      <c r="E1065" s="95" t="str">
        <f t="shared" si="16"/>
        <v>23</v>
      </c>
    </row>
    <row r="1066" spans="2:5" ht="13.5">
      <c r="B1066" s="63" t="s">
        <v>3712</v>
      </c>
      <c r="C1066" s="63" t="s">
        <v>3617</v>
      </c>
      <c r="D1066" s="63" t="s">
        <v>3713</v>
      </c>
      <c r="E1066" s="95" t="str">
        <f t="shared" si="16"/>
        <v>23</v>
      </c>
    </row>
    <row r="1067" spans="2:5" ht="13.5">
      <c r="B1067" s="63" t="s">
        <v>3714</v>
      </c>
      <c r="C1067" s="63" t="s">
        <v>3617</v>
      </c>
      <c r="D1067" s="63" t="s">
        <v>2812</v>
      </c>
      <c r="E1067" s="95" t="str">
        <f t="shared" si="16"/>
        <v>23</v>
      </c>
    </row>
    <row r="1068" spans="2:5" ht="13.5">
      <c r="B1068" s="63" t="s">
        <v>3715</v>
      </c>
      <c r="C1068" s="63" t="s">
        <v>3617</v>
      </c>
      <c r="D1068" s="63" t="s">
        <v>3716</v>
      </c>
      <c r="E1068" s="95" t="str">
        <f t="shared" si="16"/>
        <v>23</v>
      </c>
    </row>
    <row r="1069" spans="2:5" ht="13.5">
      <c r="B1069" s="63" t="s">
        <v>3717</v>
      </c>
      <c r="C1069" s="63" t="s">
        <v>3617</v>
      </c>
      <c r="D1069" s="63" t="s">
        <v>3718</v>
      </c>
      <c r="E1069" s="95" t="str">
        <f t="shared" si="16"/>
        <v>23</v>
      </c>
    </row>
    <row r="1070" spans="2:5" ht="13.5">
      <c r="B1070" s="63" t="s">
        <v>3719</v>
      </c>
      <c r="C1070" s="63" t="s">
        <v>3617</v>
      </c>
      <c r="D1070" s="63" t="s">
        <v>3720</v>
      </c>
      <c r="E1070" s="95" t="str">
        <f t="shared" si="16"/>
        <v>23</v>
      </c>
    </row>
    <row r="1071" spans="2:5" ht="13.5">
      <c r="B1071" s="63" t="s">
        <v>3721</v>
      </c>
      <c r="C1071" s="63" t="s">
        <v>3617</v>
      </c>
      <c r="D1071" s="63" t="s">
        <v>3722</v>
      </c>
      <c r="E1071" s="95" t="str">
        <f t="shared" si="16"/>
        <v>23</v>
      </c>
    </row>
    <row r="1072" spans="2:5" ht="13.5">
      <c r="B1072" s="63" t="s">
        <v>3723</v>
      </c>
      <c r="C1072" s="63" t="s">
        <v>3617</v>
      </c>
      <c r="D1072" s="63" t="s">
        <v>3724</v>
      </c>
      <c r="E1072" s="95" t="str">
        <f t="shared" si="16"/>
        <v>23</v>
      </c>
    </row>
    <row r="1073" spans="2:5" ht="13.5">
      <c r="B1073" s="62" t="s">
        <v>6578</v>
      </c>
      <c r="C1073" s="62" t="s">
        <v>6643</v>
      </c>
      <c r="D1073" s="94" t="s">
        <v>6880</v>
      </c>
      <c r="E1073" s="95" t="str">
        <f t="shared" si="16"/>
        <v>24</v>
      </c>
    </row>
    <row r="1074" spans="2:5" ht="13.5">
      <c r="B1074" s="63" t="s">
        <v>3813</v>
      </c>
      <c r="C1074" s="63" t="s">
        <v>3812</v>
      </c>
      <c r="D1074" s="63" t="s">
        <v>3814</v>
      </c>
      <c r="E1074" s="95" t="str">
        <f t="shared" si="16"/>
        <v>24</v>
      </c>
    </row>
    <row r="1075" spans="2:5" ht="13.5">
      <c r="B1075" s="63" t="s">
        <v>3815</v>
      </c>
      <c r="C1075" s="63" t="s">
        <v>3812</v>
      </c>
      <c r="D1075" s="63" t="s">
        <v>3816</v>
      </c>
      <c r="E1075" s="95" t="str">
        <f t="shared" si="16"/>
        <v>24</v>
      </c>
    </row>
    <row r="1076" spans="2:5" ht="13.5">
      <c r="B1076" s="63" t="s">
        <v>3817</v>
      </c>
      <c r="C1076" s="63" t="s">
        <v>3812</v>
      </c>
      <c r="D1076" s="63" t="s">
        <v>3818</v>
      </c>
      <c r="E1076" s="95" t="str">
        <f t="shared" si="16"/>
        <v>24</v>
      </c>
    </row>
    <row r="1077" spans="2:5" ht="13.5">
      <c r="B1077" s="63" t="s">
        <v>3819</v>
      </c>
      <c r="C1077" s="63" t="s">
        <v>3812</v>
      </c>
      <c r="D1077" s="63" t="s">
        <v>3820</v>
      </c>
      <c r="E1077" s="95" t="str">
        <f t="shared" si="16"/>
        <v>24</v>
      </c>
    </row>
    <row r="1078" spans="2:5" ht="13.5">
      <c r="B1078" s="63" t="s">
        <v>3821</v>
      </c>
      <c r="C1078" s="63" t="s">
        <v>3812</v>
      </c>
      <c r="D1078" s="63" t="s">
        <v>3822</v>
      </c>
      <c r="E1078" s="95" t="str">
        <f t="shared" si="16"/>
        <v>24</v>
      </c>
    </row>
    <row r="1079" spans="2:5" ht="13.5">
      <c r="B1079" s="63" t="s">
        <v>3823</v>
      </c>
      <c r="C1079" s="63" t="s">
        <v>3812</v>
      </c>
      <c r="D1079" s="63" t="s">
        <v>3824</v>
      </c>
      <c r="E1079" s="95" t="str">
        <f t="shared" si="16"/>
        <v>24</v>
      </c>
    </row>
    <row r="1080" spans="2:5" ht="13.5">
      <c r="B1080" s="63" t="s">
        <v>3825</v>
      </c>
      <c r="C1080" s="63" t="s">
        <v>3812</v>
      </c>
      <c r="D1080" s="63" t="s">
        <v>3826</v>
      </c>
      <c r="E1080" s="95" t="str">
        <f t="shared" si="16"/>
        <v>24</v>
      </c>
    </row>
    <row r="1081" spans="2:5" ht="13.5">
      <c r="B1081" s="63" t="s">
        <v>3827</v>
      </c>
      <c r="C1081" s="63" t="s">
        <v>3812</v>
      </c>
      <c r="D1081" s="63" t="s">
        <v>3828</v>
      </c>
      <c r="E1081" s="95" t="str">
        <f t="shared" si="16"/>
        <v>24</v>
      </c>
    </row>
    <row r="1082" spans="2:5" ht="13.5">
      <c r="B1082" s="63" t="s">
        <v>3829</v>
      </c>
      <c r="C1082" s="63" t="s">
        <v>3812</v>
      </c>
      <c r="D1082" s="63" t="s">
        <v>3830</v>
      </c>
      <c r="E1082" s="95" t="str">
        <f t="shared" si="16"/>
        <v>24</v>
      </c>
    </row>
    <row r="1083" spans="2:5" ht="13.5">
      <c r="B1083" s="63" t="s">
        <v>3831</v>
      </c>
      <c r="C1083" s="63" t="s">
        <v>3812</v>
      </c>
      <c r="D1083" s="63" t="s">
        <v>3832</v>
      </c>
      <c r="E1083" s="95" t="str">
        <f t="shared" si="16"/>
        <v>24</v>
      </c>
    </row>
    <row r="1084" spans="2:5" ht="13.5">
      <c r="B1084" s="63" t="s">
        <v>3833</v>
      </c>
      <c r="C1084" s="63" t="s">
        <v>3812</v>
      </c>
      <c r="D1084" s="63" t="s">
        <v>3834</v>
      </c>
      <c r="E1084" s="95" t="str">
        <f t="shared" si="16"/>
        <v>24</v>
      </c>
    </row>
    <row r="1085" spans="2:5" ht="13.5">
      <c r="B1085" s="63" t="s">
        <v>3835</v>
      </c>
      <c r="C1085" s="63" t="s">
        <v>3812</v>
      </c>
      <c r="D1085" s="63" t="s">
        <v>3836</v>
      </c>
      <c r="E1085" s="95" t="str">
        <f t="shared" si="16"/>
        <v>24</v>
      </c>
    </row>
    <row r="1086" spans="2:5" ht="13.5">
      <c r="B1086" s="63" t="s">
        <v>3837</v>
      </c>
      <c r="C1086" s="63" t="s">
        <v>3812</v>
      </c>
      <c r="D1086" s="63" t="s">
        <v>3838</v>
      </c>
      <c r="E1086" s="95" t="str">
        <f t="shared" si="16"/>
        <v>24</v>
      </c>
    </row>
    <row r="1087" spans="2:5" ht="13.5">
      <c r="B1087" s="63" t="s">
        <v>3839</v>
      </c>
      <c r="C1087" s="63" t="s">
        <v>3812</v>
      </c>
      <c r="D1087" s="63" t="s">
        <v>3840</v>
      </c>
      <c r="E1087" s="95" t="str">
        <f t="shared" si="16"/>
        <v>24</v>
      </c>
    </row>
    <row r="1088" spans="2:5" ht="13.5">
      <c r="B1088" s="63" t="s">
        <v>3841</v>
      </c>
      <c r="C1088" s="63" t="s">
        <v>3812</v>
      </c>
      <c r="D1088" s="63" t="s">
        <v>3842</v>
      </c>
      <c r="E1088" s="95" t="str">
        <f t="shared" si="16"/>
        <v>24</v>
      </c>
    </row>
    <row r="1089" spans="2:5" ht="13.5">
      <c r="B1089" s="63" t="s">
        <v>3843</v>
      </c>
      <c r="C1089" s="63" t="s">
        <v>3812</v>
      </c>
      <c r="D1089" s="63" t="s">
        <v>3844</v>
      </c>
      <c r="E1089" s="95" t="str">
        <f t="shared" si="16"/>
        <v>24</v>
      </c>
    </row>
    <row r="1090" spans="2:5" ht="13.5">
      <c r="B1090" s="63" t="s">
        <v>3845</v>
      </c>
      <c r="C1090" s="63" t="s">
        <v>3812</v>
      </c>
      <c r="D1090" s="63" t="s">
        <v>3846</v>
      </c>
      <c r="E1090" s="95" t="str">
        <f t="shared" si="16"/>
        <v>24</v>
      </c>
    </row>
    <row r="1091" spans="2:5" ht="13.5">
      <c r="B1091" s="63" t="s">
        <v>3847</v>
      </c>
      <c r="C1091" s="63" t="s">
        <v>3812</v>
      </c>
      <c r="D1091" s="63" t="s">
        <v>1265</v>
      </c>
      <c r="E1091" s="95" t="str">
        <f t="shared" si="16"/>
        <v>24</v>
      </c>
    </row>
    <row r="1092" spans="2:5" ht="13.5">
      <c r="B1092" s="63" t="s">
        <v>3848</v>
      </c>
      <c r="C1092" s="63" t="s">
        <v>3812</v>
      </c>
      <c r="D1092" s="63" t="s">
        <v>3849</v>
      </c>
      <c r="E1092" s="95" t="str">
        <f t="shared" si="16"/>
        <v>24</v>
      </c>
    </row>
    <row r="1093" spans="2:5" ht="13.5">
      <c r="B1093" s="63" t="s">
        <v>3850</v>
      </c>
      <c r="C1093" s="63" t="s">
        <v>3812</v>
      </c>
      <c r="D1093" s="63" t="s">
        <v>3851</v>
      </c>
      <c r="E1093" s="95" t="str">
        <f t="shared" si="16"/>
        <v>24</v>
      </c>
    </row>
    <row r="1094" spans="2:5" ht="13.5">
      <c r="B1094" s="63" t="s">
        <v>3852</v>
      </c>
      <c r="C1094" s="63" t="s">
        <v>3812</v>
      </c>
      <c r="D1094" s="63" t="s">
        <v>1798</v>
      </c>
      <c r="E1094" s="95" t="str">
        <f t="shared" si="16"/>
        <v>24</v>
      </c>
    </row>
    <row r="1095" spans="2:5" ht="13.5">
      <c r="B1095" s="63" t="s">
        <v>3853</v>
      </c>
      <c r="C1095" s="63" t="s">
        <v>3812</v>
      </c>
      <c r="D1095" s="63" t="s">
        <v>3854</v>
      </c>
      <c r="E1095" s="95" t="str">
        <f t="shared" ref="E1095:E1158" si="17">LEFT(B1095,2)</f>
        <v>24</v>
      </c>
    </row>
    <row r="1096" spans="2:5" ht="13.5">
      <c r="B1096" s="63" t="s">
        <v>3855</v>
      </c>
      <c r="C1096" s="63" t="s">
        <v>3812</v>
      </c>
      <c r="D1096" s="63" t="s">
        <v>3856</v>
      </c>
      <c r="E1096" s="95" t="str">
        <f t="shared" si="17"/>
        <v>24</v>
      </c>
    </row>
    <row r="1097" spans="2:5" ht="13.5">
      <c r="B1097" s="63" t="s">
        <v>3857</v>
      </c>
      <c r="C1097" s="63" t="s">
        <v>3812</v>
      </c>
      <c r="D1097" s="63" t="s">
        <v>3858</v>
      </c>
      <c r="E1097" s="95" t="str">
        <f t="shared" si="17"/>
        <v>24</v>
      </c>
    </row>
    <row r="1098" spans="2:5" ht="13.5">
      <c r="B1098" s="63" t="s">
        <v>3859</v>
      </c>
      <c r="C1098" s="63" t="s">
        <v>3812</v>
      </c>
      <c r="D1098" s="63" t="s">
        <v>3860</v>
      </c>
      <c r="E1098" s="95" t="str">
        <f t="shared" si="17"/>
        <v>24</v>
      </c>
    </row>
    <row r="1099" spans="2:5" ht="13.5">
      <c r="B1099" s="63" t="s">
        <v>3861</v>
      </c>
      <c r="C1099" s="63" t="s">
        <v>3812</v>
      </c>
      <c r="D1099" s="63" t="s">
        <v>3862</v>
      </c>
      <c r="E1099" s="95" t="str">
        <f t="shared" si="17"/>
        <v>24</v>
      </c>
    </row>
    <row r="1100" spans="2:5" ht="13.5">
      <c r="B1100" s="63" t="s">
        <v>3863</v>
      </c>
      <c r="C1100" s="63" t="s">
        <v>3812</v>
      </c>
      <c r="D1100" s="63" t="s">
        <v>3864</v>
      </c>
      <c r="E1100" s="95" t="str">
        <f t="shared" si="17"/>
        <v>24</v>
      </c>
    </row>
    <row r="1101" spans="2:5" ht="13.5">
      <c r="B1101" s="63" t="s">
        <v>3865</v>
      </c>
      <c r="C1101" s="63" t="s">
        <v>3812</v>
      </c>
      <c r="D1101" s="63" t="s">
        <v>3866</v>
      </c>
      <c r="E1101" s="95" t="str">
        <f t="shared" si="17"/>
        <v>24</v>
      </c>
    </row>
    <row r="1102" spans="2:5" ht="13.5">
      <c r="B1102" s="63" t="s">
        <v>3867</v>
      </c>
      <c r="C1102" s="63" t="s">
        <v>3812</v>
      </c>
      <c r="D1102" s="63" t="s">
        <v>3868</v>
      </c>
      <c r="E1102" s="95" t="str">
        <f t="shared" si="17"/>
        <v>24</v>
      </c>
    </row>
    <row r="1103" spans="2:5" ht="13.5">
      <c r="B1103" s="62" t="s">
        <v>6579</v>
      </c>
      <c r="C1103" s="62" t="s">
        <v>6644</v>
      </c>
      <c r="D1103" s="94" t="s">
        <v>6881</v>
      </c>
      <c r="E1103" s="95" t="str">
        <f t="shared" si="17"/>
        <v>25</v>
      </c>
    </row>
    <row r="1104" spans="2:5" ht="13.5">
      <c r="B1104" s="63" t="s">
        <v>3925</v>
      </c>
      <c r="C1104" s="63" t="s">
        <v>3924</v>
      </c>
      <c r="D1104" s="63" t="s">
        <v>3926</v>
      </c>
      <c r="E1104" s="95" t="str">
        <f t="shared" si="17"/>
        <v>25</v>
      </c>
    </row>
    <row r="1105" spans="2:5" ht="13.5">
      <c r="B1105" s="63" t="s">
        <v>3927</v>
      </c>
      <c r="C1105" s="63" t="s">
        <v>3924</v>
      </c>
      <c r="D1105" s="63" t="s">
        <v>3928</v>
      </c>
      <c r="E1105" s="95" t="str">
        <f t="shared" si="17"/>
        <v>25</v>
      </c>
    </row>
    <row r="1106" spans="2:5" ht="13.5">
      <c r="B1106" s="63" t="s">
        <v>3929</v>
      </c>
      <c r="C1106" s="63" t="s">
        <v>3924</v>
      </c>
      <c r="D1106" s="63" t="s">
        <v>3930</v>
      </c>
      <c r="E1106" s="95" t="str">
        <f t="shared" si="17"/>
        <v>25</v>
      </c>
    </row>
    <row r="1107" spans="2:5" ht="13.5">
      <c r="B1107" s="63" t="s">
        <v>3931</v>
      </c>
      <c r="C1107" s="63" t="s">
        <v>3924</v>
      </c>
      <c r="D1107" s="63" t="s">
        <v>3932</v>
      </c>
      <c r="E1107" s="95" t="str">
        <f t="shared" si="17"/>
        <v>25</v>
      </c>
    </row>
    <row r="1108" spans="2:5" ht="13.5">
      <c r="B1108" s="63" t="s">
        <v>3933</v>
      </c>
      <c r="C1108" s="63" t="s">
        <v>3924</v>
      </c>
      <c r="D1108" s="63" t="s">
        <v>3934</v>
      </c>
      <c r="E1108" s="95" t="str">
        <f t="shared" si="17"/>
        <v>25</v>
      </c>
    </row>
    <row r="1109" spans="2:5" ht="13.5">
      <c r="B1109" s="63" t="s">
        <v>3935</v>
      </c>
      <c r="C1109" s="63" t="s">
        <v>3924</v>
      </c>
      <c r="D1109" s="63" t="s">
        <v>3936</v>
      </c>
      <c r="E1109" s="95" t="str">
        <f t="shared" si="17"/>
        <v>25</v>
      </c>
    </row>
    <row r="1110" spans="2:5" ht="13.5">
      <c r="B1110" s="63" t="s">
        <v>3937</v>
      </c>
      <c r="C1110" s="63" t="s">
        <v>3924</v>
      </c>
      <c r="D1110" s="63" t="s">
        <v>3938</v>
      </c>
      <c r="E1110" s="95" t="str">
        <f t="shared" si="17"/>
        <v>25</v>
      </c>
    </row>
    <row r="1111" spans="2:5" ht="13.5">
      <c r="B1111" s="63" t="s">
        <v>3939</v>
      </c>
      <c r="C1111" s="63" t="s">
        <v>3924</v>
      </c>
      <c r="D1111" s="63" t="s">
        <v>3940</v>
      </c>
      <c r="E1111" s="95" t="str">
        <f t="shared" si="17"/>
        <v>25</v>
      </c>
    </row>
    <row r="1112" spans="2:5" ht="13.5">
      <c r="B1112" s="63" t="s">
        <v>3941</v>
      </c>
      <c r="C1112" s="63" t="s">
        <v>3924</v>
      </c>
      <c r="D1112" s="63" t="s">
        <v>3942</v>
      </c>
      <c r="E1112" s="95" t="str">
        <f t="shared" si="17"/>
        <v>25</v>
      </c>
    </row>
    <row r="1113" spans="2:5" ht="13.5">
      <c r="B1113" s="63" t="s">
        <v>3943</v>
      </c>
      <c r="C1113" s="63" t="s">
        <v>3924</v>
      </c>
      <c r="D1113" s="63" t="s">
        <v>3944</v>
      </c>
      <c r="E1113" s="95" t="str">
        <f t="shared" si="17"/>
        <v>25</v>
      </c>
    </row>
    <row r="1114" spans="2:5" ht="13.5">
      <c r="B1114" s="63" t="s">
        <v>3945</v>
      </c>
      <c r="C1114" s="63" t="s">
        <v>3924</v>
      </c>
      <c r="D1114" s="63" t="s">
        <v>3946</v>
      </c>
      <c r="E1114" s="95" t="str">
        <f t="shared" si="17"/>
        <v>25</v>
      </c>
    </row>
    <row r="1115" spans="2:5" ht="13.5">
      <c r="B1115" s="63" t="s">
        <v>3947</v>
      </c>
      <c r="C1115" s="63" t="s">
        <v>3924</v>
      </c>
      <c r="D1115" s="63" t="s">
        <v>3948</v>
      </c>
      <c r="E1115" s="95" t="str">
        <f t="shared" si="17"/>
        <v>25</v>
      </c>
    </row>
    <row r="1116" spans="2:5" ht="13.5">
      <c r="B1116" s="63" t="s">
        <v>3949</v>
      </c>
      <c r="C1116" s="63" t="s">
        <v>3924</v>
      </c>
      <c r="D1116" s="63" t="s">
        <v>3950</v>
      </c>
      <c r="E1116" s="95" t="str">
        <f t="shared" si="17"/>
        <v>25</v>
      </c>
    </row>
    <row r="1117" spans="2:5" ht="13.5">
      <c r="B1117" s="63" t="s">
        <v>3951</v>
      </c>
      <c r="C1117" s="63" t="s">
        <v>3924</v>
      </c>
      <c r="D1117" s="63" t="s">
        <v>3952</v>
      </c>
      <c r="E1117" s="95" t="str">
        <f t="shared" si="17"/>
        <v>25</v>
      </c>
    </row>
    <row r="1118" spans="2:5" ht="13.5">
      <c r="B1118" s="63" t="s">
        <v>3953</v>
      </c>
      <c r="C1118" s="63" t="s">
        <v>3924</v>
      </c>
      <c r="D1118" s="63" t="s">
        <v>3954</v>
      </c>
      <c r="E1118" s="95" t="str">
        <f t="shared" si="17"/>
        <v>25</v>
      </c>
    </row>
    <row r="1119" spans="2:5" ht="13.5">
      <c r="B1119" s="63" t="s">
        <v>3955</v>
      </c>
      <c r="C1119" s="63" t="s">
        <v>3924</v>
      </c>
      <c r="D1119" s="63" t="s">
        <v>3956</v>
      </c>
      <c r="E1119" s="95" t="str">
        <f t="shared" si="17"/>
        <v>25</v>
      </c>
    </row>
    <row r="1120" spans="2:5" ht="13.5">
      <c r="B1120" s="63" t="s">
        <v>3957</v>
      </c>
      <c r="C1120" s="63" t="s">
        <v>3924</v>
      </c>
      <c r="D1120" s="63" t="s">
        <v>3958</v>
      </c>
      <c r="E1120" s="95" t="str">
        <f t="shared" si="17"/>
        <v>25</v>
      </c>
    </row>
    <row r="1121" spans="2:5" ht="13.5">
      <c r="B1121" s="63" t="s">
        <v>3959</v>
      </c>
      <c r="C1121" s="63" t="s">
        <v>3924</v>
      </c>
      <c r="D1121" s="63" t="s">
        <v>3960</v>
      </c>
      <c r="E1121" s="95" t="str">
        <f t="shared" si="17"/>
        <v>25</v>
      </c>
    </row>
    <row r="1122" spans="2:5" ht="13.5">
      <c r="B1122" s="63" t="s">
        <v>3961</v>
      </c>
      <c r="C1122" s="63" t="s">
        <v>3924</v>
      </c>
      <c r="D1122" s="63" t="s">
        <v>3962</v>
      </c>
      <c r="E1122" s="95" t="str">
        <f t="shared" si="17"/>
        <v>25</v>
      </c>
    </row>
    <row r="1123" spans="2:5" ht="13.5">
      <c r="B1123" s="62" t="s">
        <v>6580</v>
      </c>
      <c r="C1123" s="62" t="s">
        <v>6645</v>
      </c>
      <c r="D1123" s="94" t="s">
        <v>6882</v>
      </c>
      <c r="E1123" s="95" t="str">
        <f t="shared" si="17"/>
        <v>26</v>
      </c>
    </row>
    <row r="1124" spans="2:5" ht="13.5">
      <c r="B1124" s="63" t="s">
        <v>3997</v>
      </c>
      <c r="C1124" s="63" t="s">
        <v>3996</v>
      </c>
      <c r="D1124" s="63" t="s">
        <v>3998</v>
      </c>
      <c r="E1124" s="95" t="str">
        <f t="shared" si="17"/>
        <v>26</v>
      </c>
    </row>
    <row r="1125" spans="2:5" ht="13.5">
      <c r="B1125" s="63" t="s">
        <v>3999</v>
      </c>
      <c r="C1125" s="63" t="s">
        <v>3996</v>
      </c>
      <c r="D1125" s="63" t="s">
        <v>4000</v>
      </c>
      <c r="E1125" s="95" t="str">
        <f t="shared" si="17"/>
        <v>26</v>
      </c>
    </row>
    <row r="1126" spans="2:5" ht="13.5">
      <c r="B1126" s="63" t="s">
        <v>4001</v>
      </c>
      <c r="C1126" s="63" t="s">
        <v>3996</v>
      </c>
      <c r="D1126" s="63" t="s">
        <v>4002</v>
      </c>
      <c r="E1126" s="95" t="str">
        <f t="shared" si="17"/>
        <v>26</v>
      </c>
    </row>
    <row r="1127" spans="2:5" ht="13.5">
      <c r="B1127" s="63" t="s">
        <v>4003</v>
      </c>
      <c r="C1127" s="63" t="s">
        <v>3996</v>
      </c>
      <c r="D1127" s="63" t="s">
        <v>4004</v>
      </c>
      <c r="E1127" s="95" t="str">
        <f t="shared" si="17"/>
        <v>26</v>
      </c>
    </row>
    <row r="1128" spans="2:5" ht="13.5">
      <c r="B1128" s="63" t="s">
        <v>4005</v>
      </c>
      <c r="C1128" s="63" t="s">
        <v>3996</v>
      </c>
      <c r="D1128" s="63" t="s">
        <v>4006</v>
      </c>
      <c r="E1128" s="95" t="str">
        <f t="shared" si="17"/>
        <v>26</v>
      </c>
    </row>
    <row r="1129" spans="2:5" ht="13.5">
      <c r="B1129" s="63" t="s">
        <v>4007</v>
      </c>
      <c r="C1129" s="63" t="s">
        <v>3996</v>
      </c>
      <c r="D1129" s="63" t="s">
        <v>4008</v>
      </c>
      <c r="E1129" s="95" t="str">
        <f t="shared" si="17"/>
        <v>26</v>
      </c>
    </row>
    <row r="1130" spans="2:5" ht="13.5">
      <c r="B1130" s="63" t="s">
        <v>4009</v>
      </c>
      <c r="C1130" s="63" t="s">
        <v>3996</v>
      </c>
      <c r="D1130" s="63" t="s">
        <v>4010</v>
      </c>
      <c r="E1130" s="95" t="str">
        <f t="shared" si="17"/>
        <v>26</v>
      </c>
    </row>
    <row r="1131" spans="2:5" ht="13.5">
      <c r="B1131" s="63" t="s">
        <v>4011</v>
      </c>
      <c r="C1131" s="63" t="s">
        <v>3996</v>
      </c>
      <c r="D1131" s="63" t="s">
        <v>4012</v>
      </c>
      <c r="E1131" s="95" t="str">
        <f t="shared" si="17"/>
        <v>26</v>
      </c>
    </row>
    <row r="1132" spans="2:5" ht="13.5">
      <c r="B1132" s="63" t="s">
        <v>4013</v>
      </c>
      <c r="C1132" s="63" t="s">
        <v>3996</v>
      </c>
      <c r="D1132" s="63" t="s">
        <v>4014</v>
      </c>
      <c r="E1132" s="95" t="str">
        <f t="shared" si="17"/>
        <v>26</v>
      </c>
    </row>
    <row r="1133" spans="2:5" ht="13.5">
      <c r="B1133" s="63" t="s">
        <v>4015</v>
      </c>
      <c r="C1133" s="63" t="s">
        <v>3996</v>
      </c>
      <c r="D1133" s="63" t="s">
        <v>4016</v>
      </c>
      <c r="E1133" s="95" t="str">
        <f t="shared" si="17"/>
        <v>26</v>
      </c>
    </row>
    <row r="1134" spans="2:5" ht="13.5">
      <c r="B1134" s="63" t="s">
        <v>4017</v>
      </c>
      <c r="C1134" s="63" t="s">
        <v>3996</v>
      </c>
      <c r="D1134" s="63" t="s">
        <v>4018</v>
      </c>
      <c r="E1134" s="95" t="str">
        <f t="shared" si="17"/>
        <v>26</v>
      </c>
    </row>
    <row r="1135" spans="2:5" ht="13.5">
      <c r="B1135" s="63" t="s">
        <v>4019</v>
      </c>
      <c r="C1135" s="63" t="s">
        <v>3996</v>
      </c>
      <c r="D1135" s="63" t="s">
        <v>4020</v>
      </c>
      <c r="E1135" s="95" t="str">
        <f t="shared" si="17"/>
        <v>26</v>
      </c>
    </row>
    <row r="1136" spans="2:5" ht="13.5">
      <c r="B1136" s="63" t="s">
        <v>4021</v>
      </c>
      <c r="C1136" s="63" t="s">
        <v>3996</v>
      </c>
      <c r="D1136" s="63" t="s">
        <v>4022</v>
      </c>
      <c r="E1136" s="95" t="str">
        <f t="shared" si="17"/>
        <v>26</v>
      </c>
    </row>
    <row r="1137" spans="2:5" ht="13.5">
      <c r="B1137" s="63" t="s">
        <v>4023</v>
      </c>
      <c r="C1137" s="63" t="s">
        <v>3996</v>
      </c>
      <c r="D1137" s="63" t="s">
        <v>4024</v>
      </c>
      <c r="E1137" s="95" t="str">
        <f t="shared" si="17"/>
        <v>26</v>
      </c>
    </row>
    <row r="1138" spans="2:5" ht="13.5">
      <c r="B1138" s="63" t="s">
        <v>4025</v>
      </c>
      <c r="C1138" s="63" t="s">
        <v>3996</v>
      </c>
      <c r="D1138" s="63" t="s">
        <v>4026</v>
      </c>
      <c r="E1138" s="95" t="str">
        <f t="shared" si="17"/>
        <v>26</v>
      </c>
    </row>
    <row r="1139" spans="2:5" ht="13.5">
      <c r="B1139" s="63" t="s">
        <v>4027</v>
      </c>
      <c r="C1139" s="63" t="s">
        <v>3996</v>
      </c>
      <c r="D1139" s="63" t="s">
        <v>4028</v>
      </c>
      <c r="E1139" s="95" t="str">
        <f t="shared" si="17"/>
        <v>26</v>
      </c>
    </row>
    <row r="1140" spans="2:5" ht="13.5">
      <c r="B1140" s="63" t="s">
        <v>4029</v>
      </c>
      <c r="C1140" s="63" t="s">
        <v>3996</v>
      </c>
      <c r="D1140" s="63" t="s">
        <v>4030</v>
      </c>
      <c r="E1140" s="95" t="str">
        <f t="shared" si="17"/>
        <v>26</v>
      </c>
    </row>
    <row r="1141" spans="2:5" ht="13.5">
      <c r="B1141" s="63" t="s">
        <v>4031</v>
      </c>
      <c r="C1141" s="63" t="s">
        <v>3996</v>
      </c>
      <c r="D1141" s="63" t="s">
        <v>4032</v>
      </c>
      <c r="E1141" s="95" t="str">
        <f t="shared" si="17"/>
        <v>26</v>
      </c>
    </row>
    <row r="1142" spans="2:5" ht="13.5">
      <c r="B1142" s="63" t="s">
        <v>4033</v>
      </c>
      <c r="C1142" s="63" t="s">
        <v>3996</v>
      </c>
      <c r="D1142" s="63" t="s">
        <v>4034</v>
      </c>
      <c r="E1142" s="95" t="str">
        <f t="shared" si="17"/>
        <v>26</v>
      </c>
    </row>
    <row r="1143" spans="2:5" ht="13.5">
      <c r="B1143" s="63" t="s">
        <v>4035</v>
      </c>
      <c r="C1143" s="63" t="s">
        <v>3996</v>
      </c>
      <c r="D1143" s="63" t="s">
        <v>4036</v>
      </c>
      <c r="E1143" s="95" t="str">
        <f t="shared" si="17"/>
        <v>26</v>
      </c>
    </row>
    <row r="1144" spans="2:5" ht="13.5">
      <c r="B1144" s="63" t="s">
        <v>4037</v>
      </c>
      <c r="C1144" s="63" t="s">
        <v>3996</v>
      </c>
      <c r="D1144" s="63" t="s">
        <v>4038</v>
      </c>
      <c r="E1144" s="95" t="str">
        <f t="shared" si="17"/>
        <v>26</v>
      </c>
    </row>
    <row r="1145" spans="2:5" ht="13.5">
      <c r="B1145" s="63" t="s">
        <v>4039</v>
      </c>
      <c r="C1145" s="63" t="s">
        <v>3996</v>
      </c>
      <c r="D1145" s="63" t="s">
        <v>4040</v>
      </c>
      <c r="E1145" s="95" t="str">
        <f t="shared" si="17"/>
        <v>26</v>
      </c>
    </row>
    <row r="1146" spans="2:5" ht="13.5">
      <c r="B1146" s="63" t="s">
        <v>4041</v>
      </c>
      <c r="C1146" s="63" t="s">
        <v>3996</v>
      </c>
      <c r="D1146" s="63" t="s">
        <v>4042</v>
      </c>
      <c r="E1146" s="95" t="str">
        <f t="shared" si="17"/>
        <v>26</v>
      </c>
    </row>
    <row r="1147" spans="2:5" ht="13.5">
      <c r="B1147" s="63" t="s">
        <v>4043</v>
      </c>
      <c r="C1147" s="63" t="s">
        <v>3996</v>
      </c>
      <c r="D1147" s="63" t="s">
        <v>4044</v>
      </c>
      <c r="E1147" s="95" t="str">
        <f t="shared" si="17"/>
        <v>26</v>
      </c>
    </row>
    <row r="1148" spans="2:5" ht="13.5">
      <c r="B1148" s="63" t="s">
        <v>4045</v>
      </c>
      <c r="C1148" s="63" t="s">
        <v>3996</v>
      </c>
      <c r="D1148" s="63" t="s">
        <v>4046</v>
      </c>
      <c r="E1148" s="95" t="str">
        <f t="shared" si="17"/>
        <v>26</v>
      </c>
    </row>
    <row r="1149" spans="2:5" ht="13.5">
      <c r="B1149" s="63" t="s">
        <v>4047</v>
      </c>
      <c r="C1149" s="63" t="s">
        <v>3996</v>
      </c>
      <c r="D1149" s="63" t="s">
        <v>4048</v>
      </c>
      <c r="E1149" s="95" t="str">
        <f t="shared" si="17"/>
        <v>26</v>
      </c>
    </row>
    <row r="1150" spans="2:5" ht="13.5">
      <c r="B1150" s="62" t="s">
        <v>6581</v>
      </c>
      <c r="C1150" s="62" t="s">
        <v>6646</v>
      </c>
      <c r="D1150" s="94" t="s">
        <v>6883</v>
      </c>
      <c r="E1150" s="95" t="str">
        <f t="shared" si="17"/>
        <v>27</v>
      </c>
    </row>
    <row r="1151" spans="2:5" ht="13.5">
      <c r="B1151" s="63" t="s">
        <v>4094</v>
      </c>
      <c r="C1151" s="63" t="s">
        <v>4093</v>
      </c>
      <c r="D1151" s="63" t="s">
        <v>4095</v>
      </c>
      <c r="E1151" s="95" t="str">
        <f t="shared" si="17"/>
        <v>27</v>
      </c>
    </row>
    <row r="1152" spans="2:5" ht="13.5">
      <c r="B1152" s="63" t="s">
        <v>4096</v>
      </c>
      <c r="C1152" s="63" t="s">
        <v>4093</v>
      </c>
      <c r="D1152" s="63" t="s">
        <v>4097</v>
      </c>
      <c r="E1152" s="95" t="str">
        <f t="shared" si="17"/>
        <v>27</v>
      </c>
    </row>
    <row r="1153" spans="2:5" ht="13.5">
      <c r="B1153" s="63" t="s">
        <v>4098</v>
      </c>
      <c r="C1153" s="63" t="s">
        <v>4093</v>
      </c>
      <c r="D1153" s="63" t="s">
        <v>4099</v>
      </c>
      <c r="E1153" s="95" t="str">
        <f t="shared" si="17"/>
        <v>27</v>
      </c>
    </row>
    <row r="1154" spans="2:5" ht="13.5">
      <c r="B1154" s="63" t="s">
        <v>4100</v>
      </c>
      <c r="C1154" s="63" t="s">
        <v>4093</v>
      </c>
      <c r="D1154" s="63" t="s">
        <v>4101</v>
      </c>
      <c r="E1154" s="95" t="str">
        <f t="shared" si="17"/>
        <v>27</v>
      </c>
    </row>
    <row r="1155" spans="2:5" ht="13.5">
      <c r="B1155" s="63" t="s">
        <v>4102</v>
      </c>
      <c r="C1155" s="63" t="s">
        <v>4093</v>
      </c>
      <c r="D1155" s="63" t="s">
        <v>4103</v>
      </c>
      <c r="E1155" s="95" t="str">
        <f t="shared" si="17"/>
        <v>27</v>
      </c>
    </row>
    <row r="1156" spans="2:5" ht="13.5">
      <c r="B1156" s="63" t="s">
        <v>4104</v>
      </c>
      <c r="C1156" s="63" t="s">
        <v>4093</v>
      </c>
      <c r="D1156" s="63" t="s">
        <v>4105</v>
      </c>
      <c r="E1156" s="95" t="str">
        <f t="shared" si="17"/>
        <v>27</v>
      </c>
    </row>
    <row r="1157" spans="2:5" ht="13.5">
      <c r="B1157" s="63" t="s">
        <v>4106</v>
      </c>
      <c r="C1157" s="63" t="s">
        <v>4093</v>
      </c>
      <c r="D1157" s="63" t="s">
        <v>4107</v>
      </c>
      <c r="E1157" s="95" t="str">
        <f t="shared" si="17"/>
        <v>27</v>
      </c>
    </row>
    <row r="1158" spans="2:5" ht="13.5">
      <c r="B1158" s="63" t="s">
        <v>4108</v>
      </c>
      <c r="C1158" s="63" t="s">
        <v>4093</v>
      </c>
      <c r="D1158" s="63" t="s">
        <v>4109</v>
      </c>
      <c r="E1158" s="95" t="str">
        <f t="shared" si="17"/>
        <v>27</v>
      </c>
    </row>
    <row r="1159" spans="2:5" ht="13.5">
      <c r="B1159" s="63" t="s">
        <v>4110</v>
      </c>
      <c r="C1159" s="63" t="s">
        <v>4093</v>
      </c>
      <c r="D1159" s="63" t="s">
        <v>4111</v>
      </c>
      <c r="E1159" s="95" t="str">
        <f t="shared" ref="E1159:E1222" si="18">LEFT(B1159,2)</f>
        <v>27</v>
      </c>
    </row>
    <row r="1160" spans="2:5" ht="13.5">
      <c r="B1160" s="63" t="s">
        <v>4112</v>
      </c>
      <c r="C1160" s="63" t="s">
        <v>4093</v>
      </c>
      <c r="D1160" s="63" t="s">
        <v>4113</v>
      </c>
      <c r="E1160" s="95" t="str">
        <f t="shared" si="18"/>
        <v>27</v>
      </c>
    </row>
    <row r="1161" spans="2:5" ht="13.5">
      <c r="B1161" s="63" t="s">
        <v>4114</v>
      </c>
      <c r="C1161" s="63" t="s">
        <v>4093</v>
      </c>
      <c r="D1161" s="63" t="s">
        <v>4115</v>
      </c>
      <c r="E1161" s="95" t="str">
        <f t="shared" si="18"/>
        <v>27</v>
      </c>
    </row>
    <row r="1162" spans="2:5" ht="13.5">
      <c r="B1162" s="63" t="s">
        <v>4116</v>
      </c>
      <c r="C1162" s="63" t="s">
        <v>4093</v>
      </c>
      <c r="D1162" s="63" t="s">
        <v>4117</v>
      </c>
      <c r="E1162" s="95" t="str">
        <f t="shared" si="18"/>
        <v>27</v>
      </c>
    </row>
    <row r="1163" spans="2:5" ht="13.5">
      <c r="B1163" s="63" t="s">
        <v>4118</v>
      </c>
      <c r="C1163" s="63" t="s">
        <v>4093</v>
      </c>
      <c r="D1163" s="63" t="s">
        <v>4119</v>
      </c>
      <c r="E1163" s="95" t="str">
        <f t="shared" si="18"/>
        <v>27</v>
      </c>
    </row>
    <row r="1164" spans="2:5" ht="13.5">
      <c r="B1164" s="63" t="s">
        <v>4120</v>
      </c>
      <c r="C1164" s="63" t="s">
        <v>4093</v>
      </c>
      <c r="D1164" s="63" t="s">
        <v>4121</v>
      </c>
      <c r="E1164" s="95" t="str">
        <f t="shared" si="18"/>
        <v>27</v>
      </c>
    </row>
    <row r="1165" spans="2:5" ht="13.5">
      <c r="B1165" s="63" t="s">
        <v>4122</v>
      </c>
      <c r="C1165" s="63" t="s">
        <v>4093</v>
      </c>
      <c r="D1165" s="63" t="s">
        <v>4123</v>
      </c>
      <c r="E1165" s="95" t="str">
        <f t="shared" si="18"/>
        <v>27</v>
      </c>
    </row>
    <row r="1166" spans="2:5" ht="13.5">
      <c r="B1166" s="63" t="s">
        <v>4124</v>
      </c>
      <c r="C1166" s="63" t="s">
        <v>4093</v>
      </c>
      <c r="D1166" s="63" t="s">
        <v>4125</v>
      </c>
      <c r="E1166" s="95" t="str">
        <f t="shared" si="18"/>
        <v>27</v>
      </c>
    </row>
    <row r="1167" spans="2:5" ht="13.5">
      <c r="B1167" s="63" t="s">
        <v>4126</v>
      </c>
      <c r="C1167" s="63" t="s">
        <v>4093</v>
      </c>
      <c r="D1167" s="63" t="s">
        <v>4127</v>
      </c>
      <c r="E1167" s="95" t="str">
        <f t="shared" si="18"/>
        <v>27</v>
      </c>
    </row>
    <row r="1168" spans="2:5" ht="13.5">
      <c r="B1168" s="63" t="s">
        <v>4128</v>
      </c>
      <c r="C1168" s="63" t="s">
        <v>4093</v>
      </c>
      <c r="D1168" s="63" t="s">
        <v>4129</v>
      </c>
      <c r="E1168" s="95" t="str">
        <f t="shared" si="18"/>
        <v>27</v>
      </c>
    </row>
    <row r="1169" spans="2:5" ht="13.5">
      <c r="B1169" s="63" t="s">
        <v>4130</v>
      </c>
      <c r="C1169" s="63" t="s">
        <v>4093</v>
      </c>
      <c r="D1169" s="63" t="s">
        <v>4131</v>
      </c>
      <c r="E1169" s="95" t="str">
        <f t="shared" si="18"/>
        <v>27</v>
      </c>
    </row>
    <row r="1170" spans="2:5" ht="13.5">
      <c r="B1170" s="63" t="s">
        <v>4132</v>
      </c>
      <c r="C1170" s="63" t="s">
        <v>4093</v>
      </c>
      <c r="D1170" s="63" t="s">
        <v>4133</v>
      </c>
      <c r="E1170" s="95" t="str">
        <f t="shared" si="18"/>
        <v>27</v>
      </c>
    </row>
    <row r="1171" spans="2:5" ht="13.5">
      <c r="B1171" s="63" t="s">
        <v>4134</v>
      </c>
      <c r="C1171" s="63" t="s">
        <v>4093</v>
      </c>
      <c r="D1171" s="63" t="s">
        <v>4135</v>
      </c>
      <c r="E1171" s="95" t="str">
        <f t="shared" si="18"/>
        <v>27</v>
      </c>
    </row>
    <row r="1172" spans="2:5" ht="13.5">
      <c r="B1172" s="63" t="s">
        <v>4136</v>
      </c>
      <c r="C1172" s="63" t="s">
        <v>4093</v>
      </c>
      <c r="D1172" s="63" t="s">
        <v>4137</v>
      </c>
      <c r="E1172" s="95" t="str">
        <f t="shared" si="18"/>
        <v>27</v>
      </c>
    </row>
    <row r="1173" spans="2:5" ht="13.5">
      <c r="B1173" s="63" t="s">
        <v>4138</v>
      </c>
      <c r="C1173" s="63" t="s">
        <v>4093</v>
      </c>
      <c r="D1173" s="63" t="s">
        <v>4139</v>
      </c>
      <c r="E1173" s="95" t="str">
        <f t="shared" si="18"/>
        <v>27</v>
      </c>
    </row>
    <row r="1174" spans="2:5" ht="13.5">
      <c r="B1174" s="63" t="s">
        <v>4140</v>
      </c>
      <c r="C1174" s="63" t="s">
        <v>4093</v>
      </c>
      <c r="D1174" s="63" t="s">
        <v>4141</v>
      </c>
      <c r="E1174" s="95" t="str">
        <f t="shared" si="18"/>
        <v>27</v>
      </c>
    </row>
    <row r="1175" spans="2:5" ht="13.5">
      <c r="B1175" s="63" t="s">
        <v>4142</v>
      </c>
      <c r="C1175" s="63" t="s">
        <v>4093</v>
      </c>
      <c r="D1175" s="63" t="s">
        <v>4143</v>
      </c>
      <c r="E1175" s="95" t="str">
        <f t="shared" si="18"/>
        <v>27</v>
      </c>
    </row>
    <row r="1176" spans="2:5" ht="13.5">
      <c r="B1176" s="63" t="s">
        <v>4144</v>
      </c>
      <c r="C1176" s="63" t="s">
        <v>4093</v>
      </c>
      <c r="D1176" s="63" t="s">
        <v>4145</v>
      </c>
      <c r="E1176" s="95" t="str">
        <f t="shared" si="18"/>
        <v>27</v>
      </c>
    </row>
    <row r="1177" spans="2:5" ht="13.5">
      <c r="B1177" s="63" t="s">
        <v>4146</v>
      </c>
      <c r="C1177" s="63" t="s">
        <v>4093</v>
      </c>
      <c r="D1177" s="63" t="s">
        <v>4147</v>
      </c>
      <c r="E1177" s="95" t="str">
        <f t="shared" si="18"/>
        <v>27</v>
      </c>
    </row>
    <row r="1178" spans="2:5" ht="13.5">
      <c r="B1178" s="63" t="s">
        <v>4148</v>
      </c>
      <c r="C1178" s="63" t="s">
        <v>4093</v>
      </c>
      <c r="D1178" s="63" t="s">
        <v>4149</v>
      </c>
      <c r="E1178" s="95" t="str">
        <f t="shared" si="18"/>
        <v>27</v>
      </c>
    </row>
    <row r="1179" spans="2:5" ht="13.5">
      <c r="B1179" s="63" t="s">
        <v>4150</v>
      </c>
      <c r="C1179" s="63" t="s">
        <v>4093</v>
      </c>
      <c r="D1179" s="63" t="s">
        <v>4151</v>
      </c>
      <c r="E1179" s="95" t="str">
        <f t="shared" si="18"/>
        <v>27</v>
      </c>
    </row>
    <row r="1180" spans="2:5" ht="13.5">
      <c r="B1180" s="63" t="s">
        <v>4152</v>
      </c>
      <c r="C1180" s="63" t="s">
        <v>4093</v>
      </c>
      <c r="D1180" s="63" t="s">
        <v>4153</v>
      </c>
      <c r="E1180" s="95" t="str">
        <f t="shared" si="18"/>
        <v>27</v>
      </c>
    </row>
    <row r="1181" spans="2:5" ht="13.5">
      <c r="B1181" s="63" t="s">
        <v>4154</v>
      </c>
      <c r="C1181" s="63" t="s">
        <v>4093</v>
      </c>
      <c r="D1181" s="63" t="s">
        <v>4155</v>
      </c>
      <c r="E1181" s="95" t="str">
        <f t="shared" si="18"/>
        <v>27</v>
      </c>
    </row>
    <row r="1182" spans="2:5" ht="13.5">
      <c r="B1182" s="63" t="s">
        <v>4156</v>
      </c>
      <c r="C1182" s="63" t="s">
        <v>4093</v>
      </c>
      <c r="D1182" s="63" t="s">
        <v>4157</v>
      </c>
      <c r="E1182" s="95" t="str">
        <f t="shared" si="18"/>
        <v>27</v>
      </c>
    </row>
    <row r="1183" spans="2:5" ht="13.5">
      <c r="B1183" s="63" t="s">
        <v>4158</v>
      </c>
      <c r="C1183" s="63" t="s">
        <v>4093</v>
      </c>
      <c r="D1183" s="63" t="s">
        <v>4159</v>
      </c>
      <c r="E1183" s="95" t="str">
        <f t="shared" si="18"/>
        <v>27</v>
      </c>
    </row>
    <row r="1184" spans="2:5" ht="13.5">
      <c r="B1184" s="63" t="s">
        <v>4160</v>
      </c>
      <c r="C1184" s="63" t="s">
        <v>4093</v>
      </c>
      <c r="D1184" s="63" t="s">
        <v>4161</v>
      </c>
      <c r="E1184" s="95" t="str">
        <f t="shared" si="18"/>
        <v>27</v>
      </c>
    </row>
    <row r="1185" spans="2:5" ht="13.5">
      <c r="B1185" s="63" t="s">
        <v>4162</v>
      </c>
      <c r="C1185" s="63" t="s">
        <v>4093</v>
      </c>
      <c r="D1185" s="63" t="s">
        <v>4163</v>
      </c>
      <c r="E1185" s="95" t="str">
        <f t="shared" si="18"/>
        <v>27</v>
      </c>
    </row>
    <row r="1186" spans="2:5" ht="13.5">
      <c r="B1186" s="63" t="s">
        <v>4164</v>
      </c>
      <c r="C1186" s="63" t="s">
        <v>4093</v>
      </c>
      <c r="D1186" s="63" t="s">
        <v>4165</v>
      </c>
      <c r="E1186" s="95" t="str">
        <f t="shared" si="18"/>
        <v>27</v>
      </c>
    </row>
    <row r="1187" spans="2:5" ht="13.5">
      <c r="B1187" s="63" t="s">
        <v>4166</v>
      </c>
      <c r="C1187" s="63" t="s">
        <v>4093</v>
      </c>
      <c r="D1187" s="63" t="s">
        <v>4167</v>
      </c>
      <c r="E1187" s="95" t="str">
        <f t="shared" si="18"/>
        <v>27</v>
      </c>
    </row>
    <row r="1188" spans="2:5" ht="13.5">
      <c r="B1188" s="63" t="s">
        <v>4168</v>
      </c>
      <c r="C1188" s="63" t="s">
        <v>4093</v>
      </c>
      <c r="D1188" s="63" t="s">
        <v>4169</v>
      </c>
      <c r="E1188" s="95" t="str">
        <f t="shared" si="18"/>
        <v>27</v>
      </c>
    </row>
    <row r="1189" spans="2:5" ht="13.5">
      <c r="B1189" s="63" t="s">
        <v>4170</v>
      </c>
      <c r="C1189" s="63" t="s">
        <v>4093</v>
      </c>
      <c r="D1189" s="63" t="s">
        <v>4171</v>
      </c>
      <c r="E1189" s="95" t="str">
        <f t="shared" si="18"/>
        <v>27</v>
      </c>
    </row>
    <row r="1190" spans="2:5" ht="13.5">
      <c r="B1190" s="63" t="s">
        <v>4172</v>
      </c>
      <c r="C1190" s="63" t="s">
        <v>4093</v>
      </c>
      <c r="D1190" s="63" t="s">
        <v>4173</v>
      </c>
      <c r="E1190" s="95" t="str">
        <f t="shared" si="18"/>
        <v>27</v>
      </c>
    </row>
    <row r="1191" spans="2:5" ht="13.5">
      <c r="B1191" s="63" t="s">
        <v>4174</v>
      </c>
      <c r="C1191" s="63" t="s">
        <v>4093</v>
      </c>
      <c r="D1191" s="63" t="s">
        <v>4175</v>
      </c>
      <c r="E1191" s="95" t="str">
        <f t="shared" si="18"/>
        <v>27</v>
      </c>
    </row>
    <row r="1192" spans="2:5" ht="13.5">
      <c r="B1192" s="63" t="s">
        <v>4176</v>
      </c>
      <c r="C1192" s="63" t="s">
        <v>4093</v>
      </c>
      <c r="D1192" s="63" t="s">
        <v>4177</v>
      </c>
      <c r="E1192" s="95" t="str">
        <f t="shared" si="18"/>
        <v>27</v>
      </c>
    </row>
    <row r="1193" spans="2:5" ht="13.5">
      <c r="B1193" s="63" t="s">
        <v>4178</v>
      </c>
      <c r="C1193" s="63" t="s">
        <v>4093</v>
      </c>
      <c r="D1193" s="63" t="s">
        <v>4179</v>
      </c>
      <c r="E1193" s="95" t="str">
        <f t="shared" si="18"/>
        <v>27</v>
      </c>
    </row>
    <row r="1194" spans="2:5" ht="13.5">
      <c r="B1194" s="62" t="s">
        <v>6582</v>
      </c>
      <c r="C1194" s="62" t="s">
        <v>6647</v>
      </c>
      <c r="D1194" s="94" t="s">
        <v>6884</v>
      </c>
      <c r="E1194" s="95" t="str">
        <f t="shared" si="18"/>
        <v>28</v>
      </c>
    </row>
    <row r="1195" spans="2:5" ht="13.5">
      <c r="B1195" s="63" t="s">
        <v>4233</v>
      </c>
      <c r="C1195" s="63" t="s">
        <v>4232</v>
      </c>
      <c r="D1195" s="63" t="s">
        <v>4234</v>
      </c>
      <c r="E1195" s="95" t="str">
        <f t="shared" si="18"/>
        <v>28</v>
      </c>
    </row>
    <row r="1196" spans="2:5" ht="13.5">
      <c r="B1196" s="63" t="s">
        <v>4235</v>
      </c>
      <c r="C1196" s="63" t="s">
        <v>4232</v>
      </c>
      <c r="D1196" s="63" t="s">
        <v>4236</v>
      </c>
      <c r="E1196" s="95" t="str">
        <f t="shared" si="18"/>
        <v>28</v>
      </c>
    </row>
    <row r="1197" spans="2:5" ht="13.5">
      <c r="B1197" s="63" t="s">
        <v>4237</v>
      </c>
      <c r="C1197" s="63" t="s">
        <v>4232</v>
      </c>
      <c r="D1197" s="63" t="s">
        <v>4238</v>
      </c>
      <c r="E1197" s="95" t="str">
        <f t="shared" si="18"/>
        <v>28</v>
      </c>
    </row>
    <row r="1198" spans="2:5" ht="13.5">
      <c r="B1198" s="63" t="s">
        <v>4239</v>
      </c>
      <c r="C1198" s="63" t="s">
        <v>4232</v>
      </c>
      <c r="D1198" s="63" t="s">
        <v>4240</v>
      </c>
      <c r="E1198" s="95" t="str">
        <f t="shared" si="18"/>
        <v>28</v>
      </c>
    </row>
    <row r="1199" spans="2:5" ht="13.5">
      <c r="B1199" s="63" t="s">
        <v>4241</v>
      </c>
      <c r="C1199" s="63" t="s">
        <v>4232</v>
      </c>
      <c r="D1199" s="63" t="s">
        <v>4242</v>
      </c>
      <c r="E1199" s="95" t="str">
        <f t="shared" si="18"/>
        <v>28</v>
      </c>
    </row>
    <row r="1200" spans="2:5" ht="13.5">
      <c r="B1200" s="63" t="s">
        <v>4243</v>
      </c>
      <c r="C1200" s="63" t="s">
        <v>4232</v>
      </c>
      <c r="D1200" s="63" t="s">
        <v>4244</v>
      </c>
      <c r="E1200" s="95" t="str">
        <f t="shared" si="18"/>
        <v>28</v>
      </c>
    </row>
    <row r="1201" spans="2:5" ht="13.5">
      <c r="B1201" s="63" t="s">
        <v>4245</v>
      </c>
      <c r="C1201" s="63" t="s">
        <v>4232</v>
      </c>
      <c r="D1201" s="63" t="s">
        <v>4246</v>
      </c>
      <c r="E1201" s="95" t="str">
        <f t="shared" si="18"/>
        <v>28</v>
      </c>
    </row>
    <row r="1202" spans="2:5" ht="13.5">
      <c r="B1202" s="63" t="s">
        <v>4247</v>
      </c>
      <c r="C1202" s="63" t="s">
        <v>4232</v>
      </c>
      <c r="D1202" s="63" t="s">
        <v>4248</v>
      </c>
      <c r="E1202" s="95" t="str">
        <f t="shared" si="18"/>
        <v>28</v>
      </c>
    </row>
    <row r="1203" spans="2:5" ht="13.5">
      <c r="B1203" s="63" t="s">
        <v>4249</v>
      </c>
      <c r="C1203" s="63" t="s">
        <v>4232</v>
      </c>
      <c r="D1203" s="63" t="s">
        <v>4250</v>
      </c>
      <c r="E1203" s="95" t="str">
        <f t="shared" si="18"/>
        <v>28</v>
      </c>
    </row>
    <row r="1204" spans="2:5" ht="13.5">
      <c r="B1204" s="63" t="s">
        <v>4251</v>
      </c>
      <c r="C1204" s="63" t="s">
        <v>4232</v>
      </c>
      <c r="D1204" s="63" t="s">
        <v>4252</v>
      </c>
      <c r="E1204" s="95" t="str">
        <f t="shared" si="18"/>
        <v>28</v>
      </c>
    </row>
    <row r="1205" spans="2:5" ht="13.5">
      <c r="B1205" s="63" t="s">
        <v>4253</v>
      </c>
      <c r="C1205" s="63" t="s">
        <v>4232</v>
      </c>
      <c r="D1205" s="63" t="s">
        <v>4254</v>
      </c>
      <c r="E1205" s="95" t="str">
        <f t="shared" si="18"/>
        <v>28</v>
      </c>
    </row>
    <row r="1206" spans="2:5" ht="13.5">
      <c r="B1206" s="63" t="s">
        <v>4255</v>
      </c>
      <c r="C1206" s="63" t="s">
        <v>4232</v>
      </c>
      <c r="D1206" s="63" t="s">
        <v>4256</v>
      </c>
      <c r="E1206" s="95" t="str">
        <f t="shared" si="18"/>
        <v>28</v>
      </c>
    </row>
    <row r="1207" spans="2:5" ht="13.5">
      <c r="B1207" s="63" t="s">
        <v>4257</v>
      </c>
      <c r="C1207" s="63" t="s">
        <v>4232</v>
      </c>
      <c r="D1207" s="63" t="s">
        <v>4258</v>
      </c>
      <c r="E1207" s="95" t="str">
        <f t="shared" si="18"/>
        <v>28</v>
      </c>
    </row>
    <row r="1208" spans="2:5" ht="13.5">
      <c r="B1208" s="63" t="s">
        <v>4259</v>
      </c>
      <c r="C1208" s="63" t="s">
        <v>4232</v>
      </c>
      <c r="D1208" s="63" t="s">
        <v>4260</v>
      </c>
      <c r="E1208" s="95" t="str">
        <f t="shared" si="18"/>
        <v>28</v>
      </c>
    </row>
    <row r="1209" spans="2:5" ht="13.5">
      <c r="B1209" s="63" t="s">
        <v>4261</v>
      </c>
      <c r="C1209" s="63" t="s">
        <v>4232</v>
      </c>
      <c r="D1209" s="63" t="s">
        <v>4262</v>
      </c>
      <c r="E1209" s="95" t="str">
        <f t="shared" si="18"/>
        <v>28</v>
      </c>
    </row>
    <row r="1210" spans="2:5" ht="13.5">
      <c r="B1210" s="63" t="s">
        <v>4263</v>
      </c>
      <c r="C1210" s="63" t="s">
        <v>4232</v>
      </c>
      <c r="D1210" s="63" t="s">
        <v>4264</v>
      </c>
      <c r="E1210" s="95" t="str">
        <f t="shared" si="18"/>
        <v>28</v>
      </c>
    </row>
    <row r="1211" spans="2:5" ht="13.5">
      <c r="B1211" s="63" t="s">
        <v>4265</v>
      </c>
      <c r="C1211" s="63" t="s">
        <v>4232</v>
      </c>
      <c r="D1211" s="63" t="s">
        <v>4266</v>
      </c>
      <c r="E1211" s="95" t="str">
        <f t="shared" si="18"/>
        <v>28</v>
      </c>
    </row>
    <row r="1212" spans="2:5" ht="13.5">
      <c r="B1212" s="63" t="s">
        <v>4267</v>
      </c>
      <c r="C1212" s="63" t="s">
        <v>4232</v>
      </c>
      <c r="D1212" s="63" t="s">
        <v>4268</v>
      </c>
      <c r="E1212" s="95" t="str">
        <f t="shared" si="18"/>
        <v>28</v>
      </c>
    </row>
    <row r="1213" spans="2:5" ht="13.5">
      <c r="B1213" s="63" t="s">
        <v>4269</v>
      </c>
      <c r="C1213" s="63" t="s">
        <v>4232</v>
      </c>
      <c r="D1213" s="63" t="s">
        <v>4270</v>
      </c>
      <c r="E1213" s="95" t="str">
        <f t="shared" si="18"/>
        <v>28</v>
      </c>
    </row>
    <row r="1214" spans="2:5" ht="13.5">
      <c r="B1214" s="63" t="s">
        <v>4271</v>
      </c>
      <c r="C1214" s="63" t="s">
        <v>4232</v>
      </c>
      <c r="D1214" s="63" t="s">
        <v>4272</v>
      </c>
      <c r="E1214" s="95" t="str">
        <f t="shared" si="18"/>
        <v>28</v>
      </c>
    </row>
    <row r="1215" spans="2:5" ht="13.5">
      <c r="B1215" s="63" t="s">
        <v>4273</v>
      </c>
      <c r="C1215" s="63" t="s">
        <v>4232</v>
      </c>
      <c r="D1215" s="63" t="s">
        <v>6355</v>
      </c>
      <c r="E1215" s="95" t="str">
        <f t="shared" si="18"/>
        <v>28</v>
      </c>
    </row>
    <row r="1216" spans="2:5" ht="13.5">
      <c r="B1216" s="63" t="s">
        <v>4274</v>
      </c>
      <c r="C1216" s="63" t="s">
        <v>4232</v>
      </c>
      <c r="D1216" s="63" t="s">
        <v>4275</v>
      </c>
      <c r="E1216" s="95" t="str">
        <f t="shared" si="18"/>
        <v>28</v>
      </c>
    </row>
    <row r="1217" spans="2:5" ht="13.5">
      <c r="B1217" s="63" t="s">
        <v>4276</v>
      </c>
      <c r="C1217" s="63" t="s">
        <v>4232</v>
      </c>
      <c r="D1217" s="63" t="s">
        <v>4277</v>
      </c>
      <c r="E1217" s="95" t="str">
        <f t="shared" si="18"/>
        <v>28</v>
      </c>
    </row>
    <row r="1218" spans="2:5" ht="13.5">
      <c r="B1218" s="63" t="s">
        <v>4278</v>
      </c>
      <c r="C1218" s="63" t="s">
        <v>4232</v>
      </c>
      <c r="D1218" s="63" t="s">
        <v>4279</v>
      </c>
      <c r="E1218" s="95" t="str">
        <f t="shared" si="18"/>
        <v>28</v>
      </c>
    </row>
    <row r="1219" spans="2:5" ht="13.5">
      <c r="B1219" s="63" t="s">
        <v>4280</v>
      </c>
      <c r="C1219" s="63" t="s">
        <v>4232</v>
      </c>
      <c r="D1219" s="63" t="s">
        <v>4281</v>
      </c>
      <c r="E1219" s="95" t="str">
        <f t="shared" si="18"/>
        <v>28</v>
      </c>
    </row>
    <row r="1220" spans="2:5" ht="13.5">
      <c r="B1220" s="63" t="s">
        <v>4282</v>
      </c>
      <c r="C1220" s="63" t="s">
        <v>4232</v>
      </c>
      <c r="D1220" s="63" t="s">
        <v>4283</v>
      </c>
      <c r="E1220" s="95" t="str">
        <f t="shared" si="18"/>
        <v>28</v>
      </c>
    </row>
    <row r="1221" spans="2:5" ht="13.5">
      <c r="B1221" s="63" t="s">
        <v>4284</v>
      </c>
      <c r="C1221" s="63" t="s">
        <v>4232</v>
      </c>
      <c r="D1221" s="63" t="s">
        <v>4285</v>
      </c>
      <c r="E1221" s="95" t="str">
        <f t="shared" si="18"/>
        <v>28</v>
      </c>
    </row>
    <row r="1222" spans="2:5" ht="13.5">
      <c r="B1222" s="63" t="s">
        <v>4286</v>
      </c>
      <c r="C1222" s="63" t="s">
        <v>4232</v>
      </c>
      <c r="D1222" s="63" t="s">
        <v>4287</v>
      </c>
      <c r="E1222" s="95" t="str">
        <f t="shared" si="18"/>
        <v>28</v>
      </c>
    </row>
    <row r="1223" spans="2:5" ht="13.5">
      <c r="B1223" s="63" t="s">
        <v>4288</v>
      </c>
      <c r="C1223" s="63" t="s">
        <v>4232</v>
      </c>
      <c r="D1223" s="63" t="s">
        <v>4289</v>
      </c>
      <c r="E1223" s="95" t="str">
        <f t="shared" ref="E1223:E1286" si="19">LEFT(B1223,2)</f>
        <v>28</v>
      </c>
    </row>
    <row r="1224" spans="2:5" ht="13.5">
      <c r="B1224" s="63" t="s">
        <v>4290</v>
      </c>
      <c r="C1224" s="63" t="s">
        <v>4232</v>
      </c>
      <c r="D1224" s="63" t="s">
        <v>4291</v>
      </c>
      <c r="E1224" s="95" t="str">
        <f t="shared" si="19"/>
        <v>28</v>
      </c>
    </row>
    <row r="1225" spans="2:5" ht="13.5">
      <c r="B1225" s="63" t="s">
        <v>4292</v>
      </c>
      <c r="C1225" s="63" t="s">
        <v>4232</v>
      </c>
      <c r="D1225" s="63" t="s">
        <v>4293</v>
      </c>
      <c r="E1225" s="95" t="str">
        <f t="shared" si="19"/>
        <v>28</v>
      </c>
    </row>
    <row r="1226" spans="2:5" ht="13.5">
      <c r="B1226" s="63" t="s">
        <v>4294</v>
      </c>
      <c r="C1226" s="63" t="s">
        <v>4232</v>
      </c>
      <c r="D1226" s="63" t="s">
        <v>4295</v>
      </c>
      <c r="E1226" s="95" t="str">
        <f t="shared" si="19"/>
        <v>28</v>
      </c>
    </row>
    <row r="1227" spans="2:5" ht="13.5">
      <c r="B1227" s="63" t="s">
        <v>4296</v>
      </c>
      <c r="C1227" s="63" t="s">
        <v>4232</v>
      </c>
      <c r="D1227" s="63" t="s">
        <v>4297</v>
      </c>
      <c r="E1227" s="95" t="str">
        <f t="shared" si="19"/>
        <v>28</v>
      </c>
    </row>
    <row r="1228" spans="2:5" ht="13.5">
      <c r="B1228" s="63" t="s">
        <v>4298</v>
      </c>
      <c r="C1228" s="63" t="s">
        <v>4232</v>
      </c>
      <c r="D1228" s="63" t="s">
        <v>4299</v>
      </c>
      <c r="E1228" s="95" t="str">
        <f t="shared" si="19"/>
        <v>28</v>
      </c>
    </row>
    <row r="1229" spans="2:5" ht="13.5">
      <c r="B1229" s="63" t="s">
        <v>4300</v>
      </c>
      <c r="C1229" s="63" t="s">
        <v>4232</v>
      </c>
      <c r="D1229" s="63" t="s">
        <v>4301</v>
      </c>
      <c r="E1229" s="95" t="str">
        <f t="shared" si="19"/>
        <v>28</v>
      </c>
    </row>
    <row r="1230" spans="2:5" ht="13.5">
      <c r="B1230" s="63" t="s">
        <v>4302</v>
      </c>
      <c r="C1230" s="63" t="s">
        <v>4232</v>
      </c>
      <c r="D1230" s="63" t="s">
        <v>4303</v>
      </c>
      <c r="E1230" s="95" t="str">
        <f t="shared" si="19"/>
        <v>28</v>
      </c>
    </row>
    <row r="1231" spans="2:5" ht="13.5">
      <c r="B1231" s="63" t="s">
        <v>4304</v>
      </c>
      <c r="C1231" s="63" t="s">
        <v>4232</v>
      </c>
      <c r="D1231" s="63" t="s">
        <v>4175</v>
      </c>
      <c r="E1231" s="95" t="str">
        <f t="shared" si="19"/>
        <v>28</v>
      </c>
    </row>
    <row r="1232" spans="2:5" ht="13.5">
      <c r="B1232" s="63" t="s">
        <v>4305</v>
      </c>
      <c r="C1232" s="63" t="s">
        <v>4232</v>
      </c>
      <c r="D1232" s="63" t="s">
        <v>4306</v>
      </c>
      <c r="E1232" s="95" t="str">
        <f t="shared" si="19"/>
        <v>28</v>
      </c>
    </row>
    <row r="1233" spans="2:5" ht="13.5">
      <c r="B1233" s="63" t="s">
        <v>4307</v>
      </c>
      <c r="C1233" s="63" t="s">
        <v>4232</v>
      </c>
      <c r="D1233" s="63" t="s">
        <v>4308</v>
      </c>
      <c r="E1233" s="95" t="str">
        <f t="shared" si="19"/>
        <v>28</v>
      </c>
    </row>
    <row r="1234" spans="2:5" ht="13.5">
      <c r="B1234" s="63" t="s">
        <v>4309</v>
      </c>
      <c r="C1234" s="63" t="s">
        <v>4232</v>
      </c>
      <c r="D1234" s="63" t="s">
        <v>4310</v>
      </c>
      <c r="E1234" s="95" t="str">
        <f t="shared" si="19"/>
        <v>28</v>
      </c>
    </row>
    <row r="1235" spans="2:5" ht="13.5">
      <c r="B1235" s="63" t="s">
        <v>4311</v>
      </c>
      <c r="C1235" s="63" t="s">
        <v>4232</v>
      </c>
      <c r="D1235" s="63" t="s">
        <v>4312</v>
      </c>
      <c r="E1235" s="95" t="str">
        <f t="shared" si="19"/>
        <v>28</v>
      </c>
    </row>
    <row r="1236" spans="2:5" ht="13.5">
      <c r="B1236" s="62" t="s">
        <v>6583</v>
      </c>
      <c r="C1236" s="62" t="s">
        <v>6648</v>
      </c>
      <c r="D1236" s="94" t="s">
        <v>6885</v>
      </c>
      <c r="E1236" s="95" t="str">
        <f t="shared" si="19"/>
        <v>29</v>
      </c>
    </row>
    <row r="1237" spans="2:5" ht="13.5">
      <c r="B1237" s="63" t="s">
        <v>4383</v>
      </c>
      <c r="C1237" s="63" t="s">
        <v>4382</v>
      </c>
      <c r="D1237" s="63" t="s">
        <v>4384</v>
      </c>
      <c r="E1237" s="95" t="str">
        <f t="shared" si="19"/>
        <v>29</v>
      </c>
    </row>
    <row r="1238" spans="2:5" ht="13.5">
      <c r="B1238" s="63" t="s">
        <v>4385</v>
      </c>
      <c r="C1238" s="63" t="s">
        <v>4382</v>
      </c>
      <c r="D1238" s="63" t="s">
        <v>4386</v>
      </c>
      <c r="E1238" s="95" t="str">
        <f t="shared" si="19"/>
        <v>29</v>
      </c>
    </row>
    <row r="1239" spans="2:5" ht="13.5">
      <c r="B1239" s="63" t="s">
        <v>4387</v>
      </c>
      <c r="C1239" s="63" t="s">
        <v>4382</v>
      </c>
      <c r="D1239" s="63" t="s">
        <v>4388</v>
      </c>
      <c r="E1239" s="95" t="str">
        <f t="shared" si="19"/>
        <v>29</v>
      </c>
    </row>
    <row r="1240" spans="2:5" ht="13.5">
      <c r="B1240" s="63" t="s">
        <v>4389</v>
      </c>
      <c r="C1240" s="63" t="s">
        <v>4382</v>
      </c>
      <c r="D1240" s="63" t="s">
        <v>4390</v>
      </c>
      <c r="E1240" s="95" t="str">
        <f t="shared" si="19"/>
        <v>29</v>
      </c>
    </row>
    <row r="1241" spans="2:5" ht="13.5">
      <c r="B1241" s="63" t="s">
        <v>4391</v>
      </c>
      <c r="C1241" s="63" t="s">
        <v>4382</v>
      </c>
      <c r="D1241" s="63" t="s">
        <v>4392</v>
      </c>
      <c r="E1241" s="95" t="str">
        <f t="shared" si="19"/>
        <v>29</v>
      </c>
    </row>
    <row r="1242" spans="2:5" ht="13.5">
      <c r="B1242" s="63" t="s">
        <v>4393</v>
      </c>
      <c r="C1242" s="63" t="s">
        <v>4382</v>
      </c>
      <c r="D1242" s="63" t="s">
        <v>4394</v>
      </c>
      <c r="E1242" s="95" t="str">
        <f t="shared" si="19"/>
        <v>29</v>
      </c>
    </row>
    <row r="1243" spans="2:5" ht="13.5">
      <c r="B1243" s="63" t="s">
        <v>4395</v>
      </c>
      <c r="C1243" s="63" t="s">
        <v>4382</v>
      </c>
      <c r="D1243" s="63" t="s">
        <v>4396</v>
      </c>
      <c r="E1243" s="95" t="str">
        <f t="shared" si="19"/>
        <v>29</v>
      </c>
    </row>
    <row r="1244" spans="2:5" ht="13.5">
      <c r="B1244" s="63" t="s">
        <v>4397</v>
      </c>
      <c r="C1244" s="63" t="s">
        <v>4382</v>
      </c>
      <c r="D1244" s="63" t="s">
        <v>4398</v>
      </c>
      <c r="E1244" s="95" t="str">
        <f t="shared" si="19"/>
        <v>29</v>
      </c>
    </row>
    <row r="1245" spans="2:5" ht="13.5">
      <c r="B1245" s="63" t="s">
        <v>4399</v>
      </c>
      <c r="C1245" s="63" t="s">
        <v>4382</v>
      </c>
      <c r="D1245" s="63" t="s">
        <v>4400</v>
      </c>
      <c r="E1245" s="95" t="str">
        <f t="shared" si="19"/>
        <v>29</v>
      </c>
    </row>
    <row r="1246" spans="2:5" ht="13.5">
      <c r="B1246" s="63" t="s">
        <v>4401</v>
      </c>
      <c r="C1246" s="63" t="s">
        <v>4382</v>
      </c>
      <c r="D1246" s="63" t="s">
        <v>4402</v>
      </c>
      <c r="E1246" s="95" t="str">
        <f t="shared" si="19"/>
        <v>29</v>
      </c>
    </row>
    <row r="1247" spans="2:5" ht="13.5">
      <c r="B1247" s="63" t="s">
        <v>4403</v>
      </c>
      <c r="C1247" s="63" t="s">
        <v>4382</v>
      </c>
      <c r="D1247" s="63" t="s">
        <v>4404</v>
      </c>
      <c r="E1247" s="95" t="str">
        <f t="shared" si="19"/>
        <v>29</v>
      </c>
    </row>
    <row r="1248" spans="2:5" ht="13.5">
      <c r="B1248" s="63" t="s">
        <v>4405</v>
      </c>
      <c r="C1248" s="63" t="s">
        <v>4382</v>
      </c>
      <c r="D1248" s="63" t="s">
        <v>4406</v>
      </c>
      <c r="E1248" s="95" t="str">
        <f t="shared" si="19"/>
        <v>29</v>
      </c>
    </row>
    <row r="1249" spans="2:5" ht="13.5">
      <c r="B1249" s="63" t="s">
        <v>4407</v>
      </c>
      <c r="C1249" s="63" t="s">
        <v>4382</v>
      </c>
      <c r="D1249" s="63" t="s">
        <v>4408</v>
      </c>
      <c r="E1249" s="95" t="str">
        <f t="shared" si="19"/>
        <v>29</v>
      </c>
    </row>
    <row r="1250" spans="2:5" ht="13.5">
      <c r="B1250" s="63" t="s">
        <v>4409</v>
      </c>
      <c r="C1250" s="63" t="s">
        <v>4382</v>
      </c>
      <c r="D1250" s="63" t="s">
        <v>4410</v>
      </c>
      <c r="E1250" s="95" t="str">
        <f t="shared" si="19"/>
        <v>29</v>
      </c>
    </row>
    <row r="1251" spans="2:5" ht="13.5">
      <c r="B1251" s="63" t="s">
        <v>4411</v>
      </c>
      <c r="C1251" s="63" t="s">
        <v>4382</v>
      </c>
      <c r="D1251" s="63" t="s">
        <v>4412</v>
      </c>
      <c r="E1251" s="95" t="str">
        <f t="shared" si="19"/>
        <v>29</v>
      </c>
    </row>
    <row r="1252" spans="2:5" ht="13.5">
      <c r="B1252" s="63" t="s">
        <v>4413</v>
      </c>
      <c r="C1252" s="63" t="s">
        <v>4382</v>
      </c>
      <c r="D1252" s="63" t="s">
        <v>4414</v>
      </c>
      <c r="E1252" s="95" t="str">
        <f t="shared" si="19"/>
        <v>29</v>
      </c>
    </row>
    <row r="1253" spans="2:5" ht="13.5">
      <c r="B1253" s="63" t="s">
        <v>4415</v>
      </c>
      <c r="C1253" s="63" t="s">
        <v>4382</v>
      </c>
      <c r="D1253" s="63" t="s">
        <v>4416</v>
      </c>
      <c r="E1253" s="95" t="str">
        <f t="shared" si="19"/>
        <v>29</v>
      </c>
    </row>
    <row r="1254" spans="2:5" ht="13.5">
      <c r="B1254" s="63" t="s">
        <v>4417</v>
      </c>
      <c r="C1254" s="63" t="s">
        <v>4382</v>
      </c>
      <c r="D1254" s="63" t="s">
        <v>1287</v>
      </c>
      <c r="E1254" s="95" t="str">
        <f t="shared" si="19"/>
        <v>29</v>
      </c>
    </row>
    <row r="1255" spans="2:5" ht="13.5">
      <c r="B1255" s="63" t="s">
        <v>4418</v>
      </c>
      <c r="C1255" s="63" t="s">
        <v>4382</v>
      </c>
      <c r="D1255" s="63" t="s">
        <v>4419</v>
      </c>
      <c r="E1255" s="95" t="str">
        <f t="shared" si="19"/>
        <v>29</v>
      </c>
    </row>
    <row r="1256" spans="2:5" ht="13.5">
      <c r="B1256" s="63" t="s">
        <v>4420</v>
      </c>
      <c r="C1256" s="63" t="s">
        <v>4382</v>
      </c>
      <c r="D1256" s="63" t="s">
        <v>4421</v>
      </c>
      <c r="E1256" s="95" t="str">
        <f t="shared" si="19"/>
        <v>29</v>
      </c>
    </row>
    <row r="1257" spans="2:5" ht="13.5">
      <c r="B1257" s="63" t="s">
        <v>4422</v>
      </c>
      <c r="C1257" s="63" t="s">
        <v>4382</v>
      </c>
      <c r="D1257" s="63" t="s">
        <v>4423</v>
      </c>
      <c r="E1257" s="95" t="str">
        <f t="shared" si="19"/>
        <v>29</v>
      </c>
    </row>
    <row r="1258" spans="2:5" ht="13.5">
      <c r="B1258" s="63" t="s">
        <v>4424</v>
      </c>
      <c r="C1258" s="63" t="s">
        <v>4382</v>
      </c>
      <c r="D1258" s="63" t="s">
        <v>4425</v>
      </c>
      <c r="E1258" s="95" t="str">
        <f t="shared" si="19"/>
        <v>29</v>
      </c>
    </row>
    <row r="1259" spans="2:5" ht="13.5">
      <c r="B1259" s="63" t="s">
        <v>4426</v>
      </c>
      <c r="C1259" s="63" t="s">
        <v>4382</v>
      </c>
      <c r="D1259" s="63" t="s">
        <v>4427</v>
      </c>
      <c r="E1259" s="95" t="str">
        <f t="shared" si="19"/>
        <v>29</v>
      </c>
    </row>
    <row r="1260" spans="2:5" ht="13.5">
      <c r="B1260" s="63" t="s">
        <v>4428</v>
      </c>
      <c r="C1260" s="63" t="s">
        <v>4382</v>
      </c>
      <c r="D1260" s="63" t="s">
        <v>4429</v>
      </c>
      <c r="E1260" s="95" t="str">
        <f t="shared" si="19"/>
        <v>29</v>
      </c>
    </row>
    <row r="1261" spans="2:5" ht="13.5">
      <c r="B1261" s="63" t="s">
        <v>4430</v>
      </c>
      <c r="C1261" s="63" t="s">
        <v>4382</v>
      </c>
      <c r="D1261" s="63" t="s">
        <v>4431</v>
      </c>
      <c r="E1261" s="95" t="str">
        <f t="shared" si="19"/>
        <v>29</v>
      </c>
    </row>
    <row r="1262" spans="2:5" ht="13.5">
      <c r="B1262" s="63" t="s">
        <v>4432</v>
      </c>
      <c r="C1262" s="63" t="s">
        <v>4382</v>
      </c>
      <c r="D1262" s="63" t="s">
        <v>4433</v>
      </c>
      <c r="E1262" s="95" t="str">
        <f t="shared" si="19"/>
        <v>29</v>
      </c>
    </row>
    <row r="1263" spans="2:5" ht="13.5">
      <c r="B1263" s="63" t="s">
        <v>4434</v>
      </c>
      <c r="C1263" s="63" t="s">
        <v>4382</v>
      </c>
      <c r="D1263" s="63" t="s">
        <v>4435</v>
      </c>
      <c r="E1263" s="95" t="str">
        <f t="shared" si="19"/>
        <v>29</v>
      </c>
    </row>
    <row r="1264" spans="2:5" ht="13.5">
      <c r="B1264" s="63" t="s">
        <v>4436</v>
      </c>
      <c r="C1264" s="63" t="s">
        <v>4382</v>
      </c>
      <c r="D1264" s="63" t="s">
        <v>4437</v>
      </c>
      <c r="E1264" s="95" t="str">
        <f t="shared" si="19"/>
        <v>29</v>
      </c>
    </row>
    <row r="1265" spans="2:5" ht="13.5">
      <c r="B1265" s="63" t="s">
        <v>4438</v>
      </c>
      <c r="C1265" s="63" t="s">
        <v>4382</v>
      </c>
      <c r="D1265" s="63" t="s">
        <v>4439</v>
      </c>
      <c r="E1265" s="95" t="str">
        <f t="shared" si="19"/>
        <v>29</v>
      </c>
    </row>
    <row r="1266" spans="2:5" ht="13.5">
      <c r="B1266" s="63" t="s">
        <v>4440</v>
      </c>
      <c r="C1266" s="63" t="s">
        <v>4382</v>
      </c>
      <c r="D1266" s="63" t="s">
        <v>4441</v>
      </c>
      <c r="E1266" s="95" t="str">
        <f t="shared" si="19"/>
        <v>29</v>
      </c>
    </row>
    <row r="1267" spans="2:5" ht="13.5">
      <c r="B1267" s="63" t="s">
        <v>4442</v>
      </c>
      <c r="C1267" s="63" t="s">
        <v>4382</v>
      </c>
      <c r="D1267" s="63" t="s">
        <v>4443</v>
      </c>
      <c r="E1267" s="95" t="str">
        <f t="shared" si="19"/>
        <v>29</v>
      </c>
    </row>
    <row r="1268" spans="2:5" ht="13.5">
      <c r="B1268" s="63" t="s">
        <v>4444</v>
      </c>
      <c r="C1268" s="63" t="s">
        <v>4382</v>
      </c>
      <c r="D1268" s="63" t="s">
        <v>4445</v>
      </c>
      <c r="E1268" s="95" t="str">
        <f t="shared" si="19"/>
        <v>29</v>
      </c>
    </row>
    <row r="1269" spans="2:5" ht="13.5">
      <c r="B1269" s="63" t="s">
        <v>4446</v>
      </c>
      <c r="C1269" s="63" t="s">
        <v>4382</v>
      </c>
      <c r="D1269" s="63" t="s">
        <v>4447</v>
      </c>
      <c r="E1269" s="95" t="str">
        <f t="shared" si="19"/>
        <v>29</v>
      </c>
    </row>
    <row r="1270" spans="2:5" ht="13.5">
      <c r="B1270" s="63" t="s">
        <v>4448</v>
      </c>
      <c r="C1270" s="63" t="s">
        <v>4382</v>
      </c>
      <c r="D1270" s="63" t="s">
        <v>4449</v>
      </c>
      <c r="E1270" s="95" t="str">
        <f t="shared" si="19"/>
        <v>29</v>
      </c>
    </row>
    <row r="1271" spans="2:5" ht="13.5">
      <c r="B1271" s="63" t="s">
        <v>4450</v>
      </c>
      <c r="C1271" s="63" t="s">
        <v>4382</v>
      </c>
      <c r="D1271" s="63" t="s">
        <v>4451</v>
      </c>
      <c r="E1271" s="95" t="str">
        <f t="shared" si="19"/>
        <v>29</v>
      </c>
    </row>
    <row r="1272" spans="2:5" ht="13.5">
      <c r="B1272" s="63" t="s">
        <v>4452</v>
      </c>
      <c r="C1272" s="63" t="s">
        <v>4382</v>
      </c>
      <c r="D1272" s="63" t="s">
        <v>4453</v>
      </c>
      <c r="E1272" s="95" t="str">
        <f t="shared" si="19"/>
        <v>29</v>
      </c>
    </row>
    <row r="1273" spans="2:5" ht="13.5">
      <c r="B1273" s="63" t="s">
        <v>4454</v>
      </c>
      <c r="C1273" s="63" t="s">
        <v>4382</v>
      </c>
      <c r="D1273" s="63" t="s">
        <v>4455</v>
      </c>
      <c r="E1273" s="95" t="str">
        <f t="shared" si="19"/>
        <v>29</v>
      </c>
    </row>
    <row r="1274" spans="2:5" ht="13.5">
      <c r="B1274" s="63" t="s">
        <v>4456</v>
      </c>
      <c r="C1274" s="63" t="s">
        <v>4382</v>
      </c>
      <c r="D1274" s="63" t="s">
        <v>3079</v>
      </c>
      <c r="E1274" s="95" t="str">
        <f t="shared" si="19"/>
        <v>29</v>
      </c>
    </row>
    <row r="1275" spans="2:5" ht="13.5">
      <c r="B1275" s="63" t="s">
        <v>4457</v>
      </c>
      <c r="C1275" s="63" t="s">
        <v>4382</v>
      </c>
      <c r="D1275" s="63" t="s">
        <v>4458</v>
      </c>
      <c r="E1275" s="95" t="str">
        <f t="shared" si="19"/>
        <v>29</v>
      </c>
    </row>
    <row r="1276" spans="2:5" ht="13.5">
      <c r="B1276" s="62" t="s">
        <v>6584</v>
      </c>
      <c r="C1276" s="62" t="s">
        <v>6649</v>
      </c>
      <c r="D1276" s="94" t="s">
        <v>6886</v>
      </c>
      <c r="E1276" s="95" t="str">
        <f t="shared" si="19"/>
        <v>30</v>
      </c>
    </row>
    <row r="1277" spans="2:5" ht="13.5">
      <c r="B1277" s="63" t="s">
        <v>4505</v>
      </c>
      <c r="C1277" s="63" t="s">
        <v>4504</v>
      </c>
      <c r="D1277" s="63" t="s">
        <v>4506</v>
      </c>
      <c r="E1277" s="95" t="str">
        <f t="shared" si="19"/>
        <v>30</v>
      </c>
    </row>
    <row r="1278" spans="2:5" ht="13.5">
      <c r="B1278" s="63" t="s">
        <v>4507</v>
      </c>
      <c r="C1278" s="63" t="s">
        <v>4504</v>
      </c>
      <c r="D1278" s="63" t="s">
        <v>4508</v>
      </c>
      <c r="E1278" s="95" t="str">
        <f t="shared" si="19"/>
        <v>30</v>
      </c>
    </row>
    <row r="1279" spans="2:5" ht="13.5">
      <c r="B1279" s="63" t="s">
        <v>4509</v>
      </c>
      <c r="C1279" s="63" t="s">
        <v>4504</v>
      </c>
      <c r="D1279" s="63" t="s">
        <v>4510</v>
      </c>
      <c r="E1279" s="95" t="str">
        <f t="shared" si="19"/>
        <v>30</v>
      </c>
    </row>
    <row r="1280" spans="2:5" ht="13.5">
      <c r="B1280" s="63" t="s">
        <v>4511</v>
      </c>
      <c r="C1280" s="63" t="s">
        <v>4504</v>
      </c>
      <c r="D1280" s="63" t="s">
        <v>4512</v>
      </c>
      <c r="E1280" s="95" t="str">
        <f t="shared" si="19"/>
        <v>30</v>
      </c>
    </row>
    <row r="1281" spans="2:5" ht="13.5">
      <c r="B1281" s="63" t="s">
        <v>4513</v>
      </c>
      <c r="C1281" s="63" t="s">
        <v>4504</v>
      </c>
      <c r="D1281" s="63" t="s">
        <v>4514</v>
      </c>
      <c r="E1281" s="95" t="str">
        <f t="shared" si="19"/>
        <v>30</v>
      </c>
    </row>
    <row r="1282" spans="2:5" ht="13.5">
      <c r="B1282" s="63" t="s">
        <v>4515</v>
      </c>
      <c r="C1282" s="63" t="s">
        <v>4504</v>
      </c>
      <c r="D1282" s="63" t="s">
        <v>4516</v>
      </c>
      <c r="E1282" s="95" t="str">
        <f t="shared" si="19"/>
        <v>30</v>
      </c>
    </row>
    <row r="1283" spans="2:5" ht="13.5">
      <c r="B1283" s="63" t="s">
        <v>4517</v>
      </c>
      <c r="C1283" s="63" t="s">
        <v>4504</v>
      </c>
      <c r="D1283" s="63" t="s">
        <v>4518</v>
      </c>
      <c r="E1283" s="95" t="str">
        <f t="shared" si="19"/>
        <v>30</v>
      </c>
    </row>
    <row r="1284" spans="2:5" ht="13.5">
      <c r="B1284" s="63" t="s">
        <v>4519</v>
      </c>
      <c r="C1284" s="63" t="s">
        <v>4504</v>
      </c>
      <c r="D1284" s="63" t="s">
        <v>4520</v>
      </c>
      <c r="E1284" s="95" t="str">
        <f t="shared" si="19"/>
        <v>30</v>
      </c>
    </row>
    <row r="1285" spans="2:5" ht="13.5">
      <c r="B1285" s="63" t="s">
        <v>4521</v>
      </c>
      <c r="C1285" s="63" t="s">
        <v>4504</v>
      </c>
      <c r="D1285" s="63" t="s">
        <v>4522</v>
      </c>
      <c r="E1285" s="95" t="str">
        <f t="shared" si="19"/>
        <v>30</v>
      </c>
    </row>
    <row r="1286" spans="2:5" ht="13.5">
      <c r="B1286" s="63" t="s">
        <v>4523</v>
      </c>
      <c r="C1286" s="63" t="s">
        <v>4504</v>
      </c>
      <c r="D1286" s="63" t="s">
        <v>4524</v>
      </c>
      <c r="E1286" s="95" t="str">
        <f t="shared" si="19"/>
        <v>30</v>
      </c>
    </row>
    <row r="1287" spans="2:5" ht="13.5">
      <c r="B1287" s="63" t="s">
        <v>4525</v>
      </c>
      <c r="C1287" s="63" t="s">
        <v>4504</v>
      </c>
      <c r="D1287" s="63" t="s">
        <v>4526</v>
      </c>
      <c r="E1287" s="95" t="str">
        <f t="shared" ref="E1287:E1350" si="20">LEFT(B1287,2)</f>
        <v>30</v>
      </c>
    </row>
    <row r="1288" spans="2:5" ht="13.5">
      <c r="B1288" s="63" t="s">
        <v>4527</v>
      </c>
      <c r="C1288" s="63" t="s">
        <v>4504</v>
      </c>
      <c r="D1288" s="63" t="s">
        <v>4528</v>
      </c>
      <c r="E1288" s="95" t="str">
        <f t="shared" si="20"/>
        <v>30</v>
      </c>
    </row>
    <row r="1289" spans="2:5" ht="13.5">
      <c r="B1289" s="63" t="s">
        <v>4529</v>
      </c>
      <c r="C1289" s="63" t="s">
        <v>4504</v>
      </c>
      <c r="D1289" s="63" t="s">
        <v>4530</v>
      </c>
      <c r="E1289" s="95" t="str">
        <f t="shared" si="20"/>
        <v>30</v>
      </c>
    </row>
    <row r="1290" spans="2:5" ht="13.5">
      <c r="B1290" s="63" t="s">
        <v>4531</v>
      </c>
      <c r="C1290" s="63" t="s">
        <v>4504</v>
      </c>
      <c r="D1290" s="63" t="s">
        <v>4532</v>
      </c>
      <c r="E1290" s="95" t="str">
        <f t="shared" si="20"/>
        <v>30</v>
      </c>
    </row>
    <row r="1291" spans="2:5" ht="13.5">
      <c r="B1291" s="63" t="s">
        <v>4533</v>
      </c>
      <c r="C1291" s="63" t="s">
        <v>4504</v>
      </c>
      <c r="D1291" s="63" t="s">
        <v>4534</v>
      </c>
      <c r="E1291" s="95" t="str">
        <f t="shared" si="20"/>
        <v>30</v>
      </c>
    </row>
    <row r="1292" spans="2:5" ht="13.5">
      <c r="B1292" s="63" t="s">
        <v>4535</v>
      </c>
      <c r="C1292" s="63" t="s">
        <v>4504</v>
      </c>
      <c r="D1292" s="63" t="s">
        <v>4536</v>
      </c>
      <c r="E1292" s="95" t="str">
        <f t="shared" si="20"/>
        <v>30</v>
      </c>
    </row>
    <row r="1293" spans="2:5" ht="13.5">
      <c r="B1293" s="63" t="s">
        <v>4537</v>
      </c>
      <c r="C1293" s="63" t="s">
        <v>4504</v>
      </c>
      <c r="D1293" s="63" t="s">
        <v>2812</v>
      </c>
      <c r="E1293" s="95" t="str">
        <f t="shared" si="20"/>
        <v>30</v>
      </c>
    </row>
    <row r="1294" spans="2:5" ht="13.5">
      <c r="B1294" s="63" t="s">
        <v>4538</v>
      </c>
      <c r="C1294" s="63" t="s">
        <v>4504</v>
      </c>
      <c r="D1294" s="63" t="s">
        <v>514</v>
      </c>
      <c r="E1294" s="95" t="str">
        <f t="shared" si="20"/>
        <v>30</v>
      </c>
    </row>
    <row r="1295" spans="2:5" ht="13.5">
      <c r="B1295" s="63" t="s">
        <v>4539</v>
      </c>
      <c r="C1295" s="63" t="s">
        <v>4504</v>
      </c>
      <c r="D1295" s="63" t="s">
        <v>4540</v>
      </c>
      <c r="E1295" s="95" t="str">
        <f t="shared" si="20"/>
        <v>30</v>
      </c>
    </row>
    <row r="1296" spans="2:5" ht="13.5">
      <c r="B1296" s="63" t="s">
        <v>4541</v>
      </c>
      <c r="C1296" s="63" t="s">
        <v>4504</v>
      </c>
      <c r="D1296" s="63" t="s">
        <v>4542</v>
      </c>
      <c r="E1296" s="95" t="str">
        <f t="shared" si="20"/>
        <v>30</v>
      </c>
    </row>
    <row r="1297" spans="2:5" ht="13.5">
      <c r="B1297" s="63" t="s">
        <v>4543</v>
      </c>
      <c r="C1297" s="63" t="s">
        <v>4504</v>
      </c>
      <c r="D1297" s="63" t="s">
        <v>4544</v>
      </c>
      <c r="E1297" s="95" t="str">
        <f t="shared" si="20"/>
        <v>30</v>
      </c>
    </row>
    <row r="1298" spans="2:5" ht="13.5">
      <c r="B1298" s="63" t="s">
        <v>4545</v>
      </c>
      <c r="C1298" s="63" t="s">
        <v>4504</v>
      </c>
      <c r="D1298" s="63" t="s">
        <v>4546</v>
      </c>
      <c r="E1298" s="95" t="str">
        <f t="shared" si="20"/>
        <v>30</v>
      </c>
    </row>
    <row r="1299" spans="2:5" ht="13.5">
      <c r="B1299" s="63" t="s">
        <v>4547</v>
      </c>
      <c r="C1299" s="63" t="s">
        <v>4504</v>
      </c>
      <c r="D1299" s="63" t="s">
        <v>4548</v>
      </c>
      <c r="E1299" s="95" t="str">
        <f t="shared" si="20"/>
        <v>30</v>
      </c>
    </row>
    <row r="1300" spans="2:5" ht="13.5">
      <c r="B1300" s="63" t="s">
        <v>4549</v>
      </c>
      <c r="C1300" s="63" t="s">
        <v>4504</v>
      </c>
      <c r="D1300" s="63" t="s">
        <v>4550</v>
      </c>
      <c r="E1300" s="95" t="str">
        <f t="shared" si="20"/>
        <v>30</v>
      </c>
    </row>
    <row r="1301" spans="2:5" ht="13.5">
      <c r="B1301" s="63" t="s">
        <v>4551</v>
      </c>
      <c r="C1301" s="63" t="s">
        <v>4504</v>
      </c>
      <c r="D1301" s="63" t="s">
        <v>4552</v>
      </c>
      <c r="E1301" s="95" t="str">
        <f t="shared" si="20"/>
        <v>30</v>
      </c>
    </row>
    <row r="1302" spans="2:5" ht="13.5">
      <c r="B1302" s="63" t="s">
        <v>4553</v>
      </c>
      <c r="C1302" s="63" t="s">
        <v>4504</v>
      </c>
      <c r="D1302" s="63" t="s">
        <v>4554</v>
      </c>
      <c r="E1302" s="95" t="str">
        <f t="shared" si="20"/>
        <v>30</v>
      </c>
    </row>
    <row r="1303" spans="2:5" ht="13.5">
      <c r="B1303" s="63" t="s">
        <v>4555</v>
      </c>
      <c r="C1303" s="63" t="s">
        <v>4504</v>
      </c>
      <c r="D1303" s="63" t="s">
        <v>4556</v>
      </c>
      <c r="E1303" s="95" t="str">
        <f t="shared" si="20"/>
        <v>30</v>
      </c>
    </row>
    <row r="1304" spans="2:5" ht="13.5">
      <c r="B1304" s="63" t="s">
        <v>4557</v>
      </c>
      <c r="C1304" s="63" t="s">
        <v>4504</v>
      </c>
      <c r="D1304" s="63" t="s">
        <v>4558</v>
      </c>
      <c r="E1304" s="95" t="str">
        <f t="shared" si="20"/>
        <v>30</v>
      </c>
    </row>
    <row r="1305" spans="2:5" ht="13.5">
      <c r="B1305" s="63" t="s">
        <v>4559</v>
      </c>
      <c r="C1305" s="63" t="s">
        <v>4504</v>
      </c>
      <c r="D1305" s="63" t="s">
        <v>4560</v>
      </c>
      <c r="E1305" s="95" t="str">
        <f t="shared" si="20"/>
        <v>30</v>
      </c>
    </row>
    <row r="1306" spans="2:5" ht="13.5">
      <c r="B1306" s="63" t="s">
        <v>4561</v>
      </c>
      <c r="C1306" s="63" t="s">
        <v>4504</v>
      </c>
      <c r="D1306" s="63" t="s">
        <v>4562</v>
      </c>
      <c r="E1306" s="95" t="str">
        <f t="shared" si="20"/>
        <v>30</v>
      </c>
    </row>
    <row r="1307" spans="2:5" ht="13.5">
      <c r="B1307" s="62" t="s">
        <v>6585</v>
      </c>
      <c r="C1307" s="62" t="s">
        <v>6650</v>
      </c>
      <c r="D1307" s="94" t="s">
        <v>6887</v>
      </c>
      <c r="E1307" s="95" t="str">
        <f t="shared" si="20"/>
        <v>31</v>
      </c>
    </row>
    <row r="1308" spans="2:5" ht="13.5">
      <c r="B1308" s="63" t="s">
        <v>4637</v>
      </c>
      <c r="C1308" s="63" t="s">
        <v>4636</v>
      </c>
      <c r="D1308" s="63" t="s">
        <v>4638</v>
      </c>
      <c r="E1308" s="95" t="str">
        <f t="shared" si="20"/>
        <v>31</v>
      </c>
    </row>
    <row r="1309" spans="2:5" ht="13.5">
      <c r="B1309" s="63" t="s">
        <v>4639</v>
      </c>
      <c r="C1309" s="63" t="s">
        <v>4636</v>
      </c>
      <c r="D1309" s="63" t="s">
        <v>4640</v>
      </c>
      <c r="E1309" s="95" t="str">
        <f t="shared" si="20"/>
        <v>31</v>
      </c>
    </row>
    <row r="1310" spans="2:5" ht="13.5">
      <c r="B1310" s="63" t="s">
        <v>4641</v>
      </c>
      <c r="C1310" s="63" t="s">
        <v>4636</v>
      </c>
      <c r="D1310" s="63" t="s">
        <v>4642</v>
      </c>
      <c r="E1310" s="95" t="str">
        <f t="shared" si="20"/>
        <v>31</v>
      </c>
    </row>
    <row r="1311" spans="2:5" ht="13.5">
      <c r="B1311" s="63" t="s">
        <v>4643</v>
      </c>
      <c r="C1311" s="63" t="s">
        <v>4636</v>
      </c>
      <c r="D1311" s="63" t="s">
        <v>4644</v>
      </c>
      <c r="E1311" s="95" t="str">
        <f t="shared" si="20"/>
        <v>31</v>
      </c>
    </row>
    <row r="1312" spans="2:5" ht="13.5">
      <c r="B1312" s="63" t="s">
        <v>4645</v>
      </c>
      <c r="C1312" s="63" t="s">
        <v>4636</v>
      </c>
      <c r="D1312" s="63" t="s">
        <v>4646</v>
      </c>
      <c r="E1312" s="95" t="str">
        <f t="shared" si="20"/>
        <v>31</v>
      </c>
    </row>
    <row r="1313" spans="2:5" ht="13.5">
      <c r="B1313" s="63" t="s">
        <v>4647</v>
      </c>
      <c r="C1313" s="63" t="s">
        <v>4636</v>
      </c>
      <c r="D1313" s="63" t="s">
        <v>4648</v>
      </c>
      <c r="E1313" s="95" t="str">
        <f t="shared" si="20"/>
        <v>31</v>
      </c>
    </row>
    <row r="1314" spans="2:5" ht="13.5">
      <c r="B1314" s="63" t="s">
        <v>4649</v>
      </c>
      <c r="C1314" s="63" t="s">
        <v>4636</v>
      </c>
      <c r="D1314" s="63" t="s">
        <v>4650</v>
      </c>
      <c r="E1314" s="95" t="str">
        <f t="shared" si="20"/>
        <v>31</v>
      </c>
    </row>
    <row r="1315" spans="2:5" ht="13.5">
      <c r="B1315" s="63" t="s">
        <v>4651</v>
      </c>
      <c r="C1315" s="63" t="s">
        <v>4636</v>
      </c>
      <c r="D1315" s="63" t="s">
        <v>4652</v>
      </c>
      <c r="E1315" s="95" t="str">
        <f t="shared" si="20"/>
        <v>31</v>
      </c>
    </row>
    <row r="1316" spans="2:5" ht="13.5">
      <c r="B1316" s="63" t="s">
        <v>4653</v>
      </c>
      <c r="C1316" s="63" t="s">
        <v>4636</v>
      </c>
      <c r="D1316" s="63" t="s">
        <v>4654</v>
      </c>
      <c r="E1316" s="95" t="str">
        <f t="shared" si="20"/>
        <v>31</v>
      </c>
    </row>
    <row r="1317" spans="2:5" ht="13.5">
      <c r="B1317" s="63" t="s">
        <v>4655</v>
      </c>
      <c r="C1317" s="63" t="s">
        <v>4636</v>
      </c>
      <c r="D1317" s="63" t="s">
        <v>4656</v>
      </c>
      <c r="E1317" s="95" t="str">
        <f t="shared" si="20"/>
        <v>31</v>
      </c>
    </row>
    <row r="1318" spans="2:5" ht="13.5">
      <c r="B1318" s="63" t="s">
        <v>4657</v>
      </c>
      <c r="C1318" s="63" t="s">
        <v>4636</v>
      </c>
      <c r="D1318" s="63" t="s">
        <v>4658</v>
      </c>
      <c r="E1318" s="95" t="str">
        <f t="shared" si="20"/>
        <v>31</v>
      </c>
    </row>
    <row r="1319" spans="2:5" ht="13.5">
      <c r="B1319" s="63" t="s">
        <v>4659</v>
      </c>
      <c r="C1319" s="63" t="s">
        <v>4636</v>
      </c>
      <c r="D1319" s="63" t="s">
        <v>4660</v>
      </c>
      <c r="E1319" s="95" t="str">
        <f t="shared" si="20"/>
        <v>31</v>
      </c>
    </row>
    <row r="1320" spans="2:5" ht="13.5">
      <c r="B1320" s="63" t="s">
        <v>4661</v>
      </c>
      <c r="C1320" s="63" t="s">
        <v>4636</v>
      </c>
      <c r="D1320" s="63" t="s">
        <v>4662</v>
      </c>
      <c r="E1320" s="95" t="str">
        <f t="shared" si="20"/>
        <v>31</v>
      </c>
    </row>
    <row r="1321" spans="2:5" ht="13.5">
      <c r="B1321" s="63" t="s">
        <v>4663</v>
      </c>
      <c r="C1321" s="63" t="s">
        <v>4636</v>
      </c>
      <c r="D1321" s="63" t="s">
        <v>4664</v>
      </c>
      <c r="E1321" s="95" t="str">
        <f t="shared" si="20"/>
        <v>31</v>
      </c>
    </row>
    <row r="1322" spans="2:5" ht="13.5">
      <c r="B1322" s="63" t="s">
        <v>4665</v>
      </c>
      <c r="C1322" s="63" t="s">
        <v>4636</v>
      </c>
      <c r="D1322" s="63" t="s">
        <v>886</v>
      </c>
      <c r="E1322" s="95" t="str">
        <f t="shared" si="20"/>
        <v>31</v>
      </c>
    </row>
    <row r="1323" spans="2:5" ht="13.5">
      <c r="B1323" s="63" t="s">
        <v>4666</v>
      </c>
      <c r="C1323" s="63" t="s">
        <v>4636</v>
      </c>
      <c r="D1323" s="63" t="s">
        <v>4667</v>
      </c>
      <c r="E1323" s="95" t="str">
        <f t="shared" si="20"/>
        <v>31</v>
      </c>
    </row>
    <row r="1324" spans="2:5" ht="13.5">
      <c r="B1324" s="63" t="s">
        <v>4668</v>
      </c>
      <c r="C1324" s="63" t="s">
        <v>4636</v>
      </c>
      <c r="D1324" s="63" t="s">
        <v>4669</v>
      </c>
      <c r="E1324" s="95" t="str">
        <f t="shared" si="20"/>
        <v>31</v>
      </c>
    </row>
    <row r="1325" spans="2:5" ht="13.5">
      <c r="B1325" s="63" t="s">
        <v>4670</v>
      </c>
      <c r="C1325" s="63" t="s">
        <v>4636</v>
      </c>
      <c r="D1325" s="63" t="s">
        <v>3952</v>
      </c>
      <c r="E1325" s="95" t="str">
        <f t="shared" si="20"/>
        <v>31</v>
      </c>
    </row>
    <row r="1326" spans="2:5" ht="13.5">
      <c r="B1326" s="63" t="s">
        <v>4671</v>
      </c>
      <c r="C1326" s="63" t="s">
        <v>4636</v>
      </c>
      <c r="D1326" s="63" t="s">
        <v>4672</v>
      </c>
      <c r="E1326" s="95" t="str">
        <f t="shared" si="20"/>
        <v>31</v>
      </c>
    </row>
    <row r="1327" spans="2:5" ht="13.5">
      <c r="B1327" s="62" t="s">
        <v>6586</v>
      </c>
      <c r="C1327" s="62" t="s">
        <v>6651</v>
      </c>
      <c r="D1327" s="94" t="s">
        <v>6888</v>
      </c>
      <c r="E1327" s="95" t="str">
        <f t="shared" si="20"/>
        <v>32</v>
      </c>
    </row>
    <row r="1328" spans="2:5" ht="13.5">
      <c r="B1328" s="63" t="s">
        <v>4698</v>
      </c>
      <c r="C1328" s="63" t="s">
        <v>4697</v>
      </c>
      <c r="D1328" s="63" t="s">
        <v>4699</v>
      </c>
      <c r="E1328" s="95" t="str">
        <f t="shared" si="20"/>
        <v>32</v>
      </c>
    </row>
    <row r="1329" spans="2:5" ht="13.5">
      <c r="B1329" s="63" t="s">
        <v>4700</v>
      </c>
      <c r="C1329" s="63" t="s">
        <v>4697</v>
      </c>
      <c r="D1329" s="63" t="s">
        <v>4701</v>
      </c>
      <c r="E1329" s="95" t="str">
        <f t="shared" si="20"/>
        <v>32</v>
      </c>
    </row>
    <row r="1330" spans="2:5" ht="13.5">
      <c r="B1330" s="63" t="s">
        <v>4702</v>
      </c>
      <c r="C1330" s="63" t="s">
        <v>4697</v>
      </c>
      <c r="D1330" s="63" t="s">
        <v>4703</v>
      </c>
      <c r="E1330" s="95" t="str">
        <f t="shared" si="20"/>
        <v>32</v>
      </c>
    </row>
    <row r="1331" spans="2:5" ht="13.5">
      <c r="B1331" s="63" t="s">
        <v>4704</v>
      </c>
      <c r="C1331" s="63" t="s">
        <v>4697</v>
      </c>
      <c r="D1331" s="63" t="s">
        <v>4705</v>
      </c>
      <c r="E1331" s="95" t="str">
        <f t="shared" si="20"/>
        <v>32</v>
      </c>
    </row>
    <row r="1332" spans="2:5" ht="13.5">
      <c r="B1332" s="63" t="s">
        <v>4706</v>
      </c>
      <c r="C1332" s="63" t="s">
        <v>4697</v>
      </c>
      <c r="D1332" s="63" t="s">
        <v>4707</v>
      </c>
      <c r="E1332" s="95" t="str">
        <f t="shared" si="20"/>
        <v>32</v>
      </c>
    </row>
    <row r="1333" spans="2:5" ht="13.5">
      <c r="B1333" s="63" t="s">
        <v>4708</v>
      </c>
      <c r="C1333" s="63" t="s">
        <v>4697</v>
      </c>
      <c r="D1333" s="63" t="s">
        <v>4709</v>
      </c>
      <c r="E1333" s="95" t="str">
        <f t="shared" si="20"/>
        <v>32</v>
      </c>
    </row>
    <row r="1334" spans="2:5" ht="13.5">
      <c r="B1334" s="63" t="s">
        <v>4710</v>
      </c>
      <c r="C1334" s="63" t="s">
        <v>4697</v>
      </c>
      <c r="D1334" s="63" t="s">
        <v>4711</v>
      </c>
      <c r="E1334" s="95" t="str">
        <f t="shared" si="20"/>
        <v>32</v>
      </c>
    </row>
    <row r="1335" spans="2:5" ht="13.5">
      <c r="B1335" s="63" t="s">
        <v>4712</v>
      </c>
      <c r="C1335" s="63" t="s">
        <v>4697</v>
      </c>
      <c r="D1335" s="63" t="s">
        <v>4713</v>
      </c>
      <c r="E1335" s="95" t="str">
        <f t="shared" si="20"/>
        <v>32</v>
      </c>
    </row>
    <row r="1336" spans="2:5" ht="13.5">
      <c r="B1336" s="63" t="s">
        <v>4714</v>
      </c>
      <c r="C1336" s="63" t="s">
        <v>4697</v>
      </c>
      <c r="D1336" s="63" t="s">
        <v>4715</v>
      </c>
      <c r="E1336" s="95" t="str">
        <f t="shared" si="20"/>
        <v>32</v>
      </c>
    </row>
    <row r="1337" spans="2:5" ht="13.5">
      <c r="B1337" s="63" t="s">
        <v>4716</v>
      </c>
      <c r="C1337" s="63" t="s">
        <v>4697</v>
      </c>
      <c r="D1337" s="63" t="s">
        <v>4717</v>
      </c>
      <c r="E1337" s="95" t="str">
        <f t="shared" si="20"/>
        <v>32</v>
      </c>
    </row>
    <row r="1338" spans="2:5" ht="13.5">
      <c r="B1338" s="63" t="s">
        <v>4718</v>
      </c>
      <c r="C1338" s="63" t="s">
        <v>4697</v>
      </c>
      <c r="D1338" s="63" t="s">
        <v>4719</v>
      </c>
      <c r="E1338" s="95" t="str">
        <f t="shared" si="20"/>
        <v>32</v>
      </c>
    </row>
    <row r="1339" spans="2:5" ht="13.5">
      <c r="B1339" s="63" t="s">
        <v>4720</v>
      </c>
      <c r="C1339" s="63" t="s">
        <v>4697</v>
      </c>
      <c r="D1339" s="63" t="s">
        <v>1195</v>
      </c>
      <c r="E1339" s="95" t="str">
        <f t="shared" si="20"/>
        <v>32</v>
      </c>
    </row>
    <row r="1340" spans="2:5" ht="13.5">
      <c r="B1340" s="63" t="s">
        <v>4721</v>
      </c>
      <c r="C1340" s="63" t="s">
        <v>4697</v>
      </c>
      <c r="D1340" s="63" t="s">
        <v>4722</v>
      </c>
      <c r="E1340" s="95" t="str">
        <f t="shared" si="20"/>
        <v>32</v>
      </c>
    </row>
    <row r="1341" spans="2:5" ht="13.5">
      <c r="B1341" s="63" t="s">
        <v>4723</v>
      </c>
      <c r="C1341" s="63" t="s">
        <v>4697</v>
      </c>
      <c r="D1341" s="63" t="s">
        <v>4724</v>
      </c>
      <c r="E1341" s="95" t="str">
        <f t="shared" si="20"/>
        <v>32</v>
      </c>
    </row>
    <row r="1342" spans="2:5" ht="13.5">
      <c r="B1342" s="63" t="s">
        <v>4725</v>
      </c>
      <c r="C1342" s="63" t="s">
        <v>4697</v>
      </c>
      <c r="D1342" s="63" t="s">
        <v>4726</v>
      </c>
      <c r="E1342" s="95" t="str">
        <f t="shared" si="20"/>
        <v>32</v>
      </c>
    </row>
    <row r="1343" spans="2:5" ht="13.5">
      <c r="B1343" s="63" t="s">
        <v>4727</v>
      </c>
      <c r="C1343" s="63" t="s">
        <v>4697</v>
      </c>
      <c r="D1343" s="63" t="s">
        <v>4728</v>
      </c>
      <c r="E1343" s="95" t="str">
        <f t="shared" si="20"/>
        <v>32</v>
      </c>
    </row>
    <row r="1344" spans="2:5" ht="13.5">
      <c r="B1344" s="63" t="s">
        <v>4729</v>
      </c>
      <c r="C1344" s="63" t="s">
        <v>4697</v>
      </c>
      <c r="D1344" s="63" t="s">
        <v>4730</v>
      </c>
      <c r="E1344" s="95" t="str">
        <f t="shared" si="20"/>
        <v>32</v>
      </c>
    </row>
    <row r="1345" spans="2:5" ht="13.5">
      <c r="B1345" s="63" t="s">
        <v>4731</v>
      </c>
      <c r="C1345" s="63" t="s">
        <v>4697</v>
      </c>
      <c r="D1345" s="63" t="s">
        <v>4732</v>
      </c>
      <c r="E1345" s="95" t="str">
        <f t="shared" si="20"/>
        <v>32</v>
      </c>
    </row>
    <row r="1346" spans="2:5" ht="13.5">
      <c r="B1346" s="63" t="s">
        <v>4733</v>
      </c>
      <c r="C1346" s="63" t="s">
        <v>4697</v>
      </c>
      <c r="D1346" s="63" t="s">
        <v>4734</v>
      </c>
      <c r="E1346" s="95" t="str">
        <f t="shared" si="20"/>
        <v>32</v>
      </c>
    </row>
    <row r="1347" spans="2:5" ht="13.5">
      <c r="B1347" s="62" t="s">
        <v>6587</v>
      </c>
      <c r="C1347" s="62" t="s">
        <v>6652</v>
      </c>
      <c r="D1347" s="94" t="s">
        <v>6889</v>
      </c>
      <c r="E1347" s="95" t="str">
        <f t="shared" si="20"/>
        <v>33</v>
      </c>
    </row>
    <row r="1348" spans="2:5" ht="13.5">
      <c r="B1348" s="63" t="s">
        <v>4760</v>
      </c>
      <c r="C1348" s="63" t="s">
        <v>4759</v>
      </c>
      <c r="D1348" s="63" t="s">
        <v>4761</v>
      </c>
      <c r="E1348" s="95" t="str">
        <f t="shared" si="20"/>
        <v>33</v>
      </c>
    </row>
    <row r="1349" spans="2:5" ht="13.5">
      <c r="B1349" s="63" t="s">
        <v>4762</v>
      </c>
      <c r="C1349" s="63" t="s">
        <v>4759</v>
      </c>
      <c r="D1349" s="63" t="s">
        <v>4763</v>
      </c>
      <c r="E1349" s="95" t="str">
        <f t="shared" si="20"/>
        <v>33</v>
      </c>
    </row>
    <row r="1350" spans="2:5" ht="13.5">
      <c r="B1350" s="63" t="s">
        <v>4764</v>
      </c>
      <c r="C1350" s="63" t="s">
        <v>4759</v>
      </c>
      <c r="D1350" s="63" t="s">
        <v>4765</v>
      </c>
      <c r="E1350" s="95" t="str">
        <f t="shared" si="20"/>
        <v>33</v>
      </c>
    </row>
    <row r="1351" spans="2:5" ht="13.5">
      <c r="B1351" s="63" t="s">
        <v>4766</v>
      </c>
      <c r="C1351" s="63" t="s">
        <v>4759</v>
      </c>
      <c r="D1351" s="63" t="s">
        <v>4767</v>
      </c>
      <c r="E1351" s="95" t="str">
        <f t="shared" ref="E1351:E1414" si="21">LEFT(B1351,2)</f>
        <v>33</v>
      </c>
    </row>
    <row r="1352" spans="2:5" ht="13.5">
      <c r="B1352" s="63" t="s">
        <v>4768</v>
      </c>
      <c r="C1352" s="63" t="s">
        <v>4759</v>
      </c>
      <c r="D1352" s="63" t="s">
        <v>4769</v>
      </c>
      <c r="E1352" s="95" t="str">
        <f t="shared" si="21"/>
        <v>33</v>
      </c>
    </row>
    <row r="1353" spans="2:5" ht="13.5">
      <c r="B1353" s="63" t="s">
        <v>4770</v>
      </c>
      <c r="C1353" s="63" t="s">
        <v>4759</v>
      </c>
      <c r="D1353" s="63" t="s">
        <v>4771</v>
      </c>
      <c r="E1353" s="95" t="str">
        <f t="shared" si="21"/>
        <v>33</v>
      </c>
    </row>
    <row r="1354" spans="2:5" ht="13.5">
      <c r="B1354" s="63" t="s">
        <v>4772</v>
      </c>
      <c r="C1354" s="63" t="s">
        <v>4759</v>
      </c>
      <c r="D1354" s="63" t="s">
        <v>4773</v>
      </c>
      <c r="E1354" s="95" t="str">
        <f t="shared" si="21"/>
        <v>33</v>
      </c>
    </row>
    <row r="1355" spans="2:5" ht="13.5">
      <c r="B1355" s="63" t="s">
        <v>4774</v>
      </c>
      <c r="C1355" s="63" t="s">
        <v>4759</v>
      </c>
      <c r="D1355" s="63" t="s">
        <v>4775</v>
      </c>
      <c r="E1355" s="95" t="str">
        <f t="shared" si="21"/>
        <v>33</v>
      </c>
    </row>
    <row r="1356" spans="2:5" ht="13.5">
      <c r="B1356" s="63" t="s">
        <v>4776</v>
      </c>
      <c r="C1356" s="63" t="s">
        <v>4759</v>
      </c>
      <c r="D1356" s="63" t="s">
        <v>4777</v>
      </c>
      <c r="E1356" s="95" t="str">
        <f t="shared" si="21"/>
        <v>33</v>
      </c>
    </row>
    <row r="1357" spans="2:5" ht="13.5">
      <c r="B1357" s="63" t="s">
        <v>4778</v>
      </c>
      <c r="C1357" s="63" t="s">
        <v>4759</v>
      </c>
      <c r="D1357" s="63" t="s">
        <v>4779</v>
      </c>
      <c r="E1357" s="95" t="str">
        <f t="shared" si="21"/>
        <v>33</v>
      </c>
    </row>
    <row r="1358" spans="2:5" ht="13.5">
      <c r="B1358" s="63" t="s">
        <v>4780</v>
      </c>
      <c r="C1358" s="63" t="s">
        <v>4759</v>
      </c>
      <c r="D1358" s="63" t="s">
        <v>4781</v>
      </c>
      <c r="E1358" s="95" t="str">
        <f t="shared" si="21"/>
        <v>33</v>
      </c>
    </row>
    <row r="1359" spans="2:5" ht="13.5">
      <c r="B1359" s="63" t="s">
        <v>4782</v>
      </c>
      <c r="C1359" s="63" t="s">
        <v>4759</v>
      </c>
      <c r="D1359" s="63" t="s">
        <v>4783</v>
      </c>
      <c r="E1359" s="95" t="str">
        <f t="shared" si="21"/>
        <v>33</v>
      </c>
    </row>
    <row r="1360" spans="2:5" ht="13.5">
      <c r="B1360" s="63" t="s">
        <v>4784</v>
      </c>
      <c r="C1360" s="63" t="s">
        <v>4759</v>
      </c>
      <c r="D1360" s="63" t="s">
        <v>4785</v>
      </c>
      <c r="E1360" s="95" t="str">
        <f t="shared" si="21"/>
        <v>33</v>
      </c>
    </row>
    <row r="1361" spans="2:5" ht="13.5">
      <c r="B1361" s="63" t="s">
        <v>4786</v>
      </c>
      <c r="C1361" s="63" t="s">
        <v>4759</v>
      </c>
      <c r="D1361" s="63" t="s">
        <v>4787</v>
      </c>
      <c r="E1361" s="95" t="str">
        <f t="shared" si="21"/>
        <v>33</v>
      </c>
    </row>
    <row r="1362" spans="2:5" ht="13.5">
      <c r="B1362" s="63" t="s">
        <v>4788</v>
      </c>
      <c r="C1362" s="63" t="s">
        <v>4759</v>
      </c>
      <c r="D1362" s="63" t="s">
        <v>4789</v>
      </c>
      <c r="E1362" s="95" t="str">
        <f t="shared" si="21"/>
        <v>33</v>
      </c>
    </row>
    <row r="1363" spans="2:5" ht="13.5">
      <c r="B1363" s="63" t="s">
        <v>4790</v>
      </c>
      <c r="C1363" s="63" t="s">
        <v>4759</v>
      </c>
      <c r="D1363" s="63" t="s">
        <v>4791</v>
      </c>
      <c r="E1363" s="95" t="str">
        <f t="shared" si="21"/>
        <v>33</v>
      </c>
    </row>
    <row r="1364" spans="2:5" ht="13.5">
      <c r="B1364" s="63" t="s">
        <v>4792</v>
      </c>
      <c r="C1364" s="63" t="s">
        <v>4759</v>
      </c>
      <c r="D1364" s="63" t="s">
        <v>4793</v>
      </c>
      <c r="E1364" s="95" t="str">
        <f t="shared" si="21"/>
        <v>33</v>
      </c>
    </row>
    <row r="1365" spans="2:5" ht="13.5">
      <c r="B1365" s="63" t="s">
        <v>4794</v>
      </c>
      <c r="C1365" s="63" t="s">
        <v>4759</v>
      </c>
      <c r="D1365" s="63" t="s">
        <v>4795</v>
      </c>
      <c r="E1365" s="95" t="str">
        <f t="shared" si="21"/>
        <v>33</v>
      </c>
    </row>
    <row r="1366" spans="2:5" ht="13.5">
      <c r="B1366" s="63" t="s">
        <v>4796</v>
      </c>
      <c r="C1366" s="63" t="s">
        <v>4759</v>
      </c>
      <c r="D1366" s="63" t="s">
        <v>4797</v>
      </c>
      <c r="E1366" s="95" t="str">
        <f t="shared" si="21"/>
        <v>33</v>
      </c>
    </row>
    <row r="1367" spans="2:5" ht="13.5">
      <c r="B1367" s="63" t="s">
        <v>4798</v>
      </c>
      <c r="C1367" s="63" t="s">
        <v>4759</v>
      </c>
      <c r="D1367" s="63" t="s">
        <v>4799</v>
      </c>
      <c r="E1367" s="95" t="str">
        <f t="shared" si="21"/>
        <v>33</v>
      </c>
    </row>
    <row r="1368" spans="2:5" ht="13.5">
      <c r="B1368" s="63" t="s">
        <v>4800</v>
      </c>
      <c r="C1368" s="63" t="s">
        <v>4759</v>
      </c>
      <c r="D1368" s="63" t="s">
        <v>4801</v>
      </c>
      <c r="E1368" s="95" t="str">
        <f t="shared" si="21"/>
        <v>33</v>
      </c>
    </row>
    <row r="1369" spans="2:5" ht="13.5">
      <c r="B1369" s="63" t="s">
        <v>4802</v>
      </c>
      <c r="C1369" s="63" t="s">
        <v>4759</v>
      </c>
      <c r="D1369" s="63" t="s">
        <v>4803</v>
      </c>
      <c r="E1369" s="95" t="str">
        <f t="shared" si="21"/>
        <v>33</v>
      </c>
    </row>
    <row r="1370" spans="2:5" ht="13.5">
      <c r="B1370" s="63" t="s">
        <v>4804</v>
      </c>
      <c r="C1370" s="63" t="s">
        <v>4759</v>
      </c>
      <c r="D1370" s="63" t="s">
        <v>4805</v>
      </c>
      <c r="E1370" s="95" t="str">
        <f t="shared" si="21"/>
        <v>33</v>
      </c>
    </row>
    <row r="1371" spans="2:5" ht="13.5">
      <c r="B1371" s="63" t="s">
        <v>4806</v>
      </c>
      <c r="C1371" s="63" t="s">
        <v>4759</v>
      </c>
      <c r="D1371" s="63" t="s">
        <v>4807</v>
      </c>
      <c r="E1371" s="95" t="str">
        <f t="shared" si="21"/>
        <v>33</v>
      </c>
    </row>
    <row r="1372" spans="2:5" ht="13.5">
      <c r="B1372" s="63" t="s">
        <v>4808</v>
      </c>
      <c r="C1372" s="63" t="s">
        <v>4759</v>
      </c>
      <c r="D1372" s="63" t="s">
        <v>4809</v>
      </c>
      <c r="E1372" s="95" t="str">
        <f t="shared" si="21"/>
        <v>33</v>
      </c>
    </row>
    <row r="1373" spans="2:5" ht="13.5">
      <c r="B1373" s="63" t="s">
        <v>4810</v>
      </c>
      <c r="C1373" s="63" t="s">
        <v>4759</v>
      </c>
      <c r="D1373" s="63" t="s">
        <v>4811</v>
      </c>
      <c r="E1373" s="95" t="str">
        <f t="shared" si="21"/>
        <v>33</v>
      </c>
    </row>
    <row r="1374" spans="2:5" ht="13.5">
      <c r="B1374" s="63" t="s">
        <v>4812</v>
      </c>
      <c r="C1374" s="63" t="s">
        <v>4759</v>
      </c>
      <c r="D1374" s="63" t="s">
        <v>4813</v>
      </c>
      <c r="E1374" s="95" t="str">
        <f t="shared" si="21"/>
        <v>33</v>
      </c>
    </row>
    <row r="1375" spans="2:5" ht="13.5">
      <c r="B1375" s="62" t="s">
        <v>6588</v>
      </c>
      <c r="C1375" s="62" t="s">
        <v>6653</v>
      </c>
      <c r="D1375" s="94" t="s">
        <v>6890</v>
      </c>
      <c r="E1375" s="95" t="str">
        <f t="shared" si="21"/>
        <v>34</v>
      </c>
    </row>
    <row r="1376" spans="2:5" ht="13.5">
      <c r="B1376" s="63" t="s">
        <v>4891</v>
      </c>
      <c r="C1376" s="63" t="s">
        <v>4890</v>
      </c>
      <c r="D1376" s="63" t="s">
        <v>4892</v>
      </c>
      <c r="E1376" s="95" t="str">
        <f t="shared" si="21"/>
        <v>34</v>
      </c>
    </row>
    <row r="1377" spans="2:5" ht="13.5">
      <c r="B1377" s="63" t="s">
        <v>4893</v>
      </c>
      <c r="C1377" s="63" t="s">
        <v>4890</v>
      </c>
      <c r="D1377" s="63" t="s">
        <v>4894</v>
      </c>
      <c r="E1377" s="95" t="str">
        <f t="shared" si="21"/>
        <v>34</v>
      </c>
    </row>
    <row r="1378" spans="2:5" ht="13.5">
      <c r="B1378" s="63" t="s">
        <v>4895</v>
      </c>
      <c r="C1378" s="63" t="s">
        <v>4890</v>
      </c>
      <c r="D1378" s="63" t="s">
        <v>4896</v>
      </c>
      <c r="E1378" s="95" t="str">
        <f t="shared" si="21"/>
        <v>34</v>
      </c>
    </row>
    <row r="1379" spans="2:5" ht="13.5">
      <c r="B1379" s="63" t="s">
        <v>4897</v>
      </c>
      <c r="C1379" s="63" t="s">
        <v>4890</v>
      </c>
      <c r="D1379" s="63" t="s">
        <v>4898</v>
      </c>
      <c r="E1379" s="95" t="str">
        <f t="shared" si="21"/>
        <v>34</v>
      </c>
    </row>
    <row r="1380" spans="2:5" ht="13.5">
      <c r="B1380" s="63" t="s">
        <v>4899</v>
      </c>
      <c r="C1380" s="63" t="s">
        <v>4890</v>
      </c>
      <c r="D1380" s="63" t="s">
        <v>4900</v>
      </c>
      <c r="E1380" s="95" t="str">
        <f t="shared" si="21"/>
        <v>34</v>
      </c>
    </row>
    <row r="1381" spans="2:5" ht="13.5">
      <c r="B1381" s="63" t="s">
        <v>4901</v>
      </c>
      <c r="C1381" s="63" t="s">
        <v>4890</v>
      </c>
      <c r="D1381" s="63" t="s">
        <v>4902</v>
      </c>
      <c r="E1381" s="95" t="str">
        <f t="shared" si="21"/>
        <v>34</v>
      </c>
    </row>
    <row r="1382" spans="2:5" ht="13.5">
      <c r="B1382" s="63" t="s">
        <v>4903</v>
      </c>
      <c r="C1382" s="63" t="s">
        <v>4890</v>
      </c>
      <c r="D1382" s="63" t="s">
        <v>2308</v>
      </c>
      <c r="E1382" s="95" t="str">
        <f t="shared" si="21"/>
        <v>34</v>
      </c>
    </row>
    <row r="1383" spans="2:5" ht="13.5">
      <c r="B1383" s="63" t="s">
        <v>4904</v>
      </c>
      <c r="C1383" s="63" t="s">
        <v>4890</v>
      </c>
      <c r="D1383" s="63" t="s">
        <v>4905</v>
      </c>
      <c r="E1383" s="95" t="str">
        <f t="shared" si="21"/>
        <v>34</v>
      </c>
    </row>
    <row r="1384" spans="2:5" ht="13.5">
      <c r="B1384" s="63" t="s">
        <v>4906</v>
      </c>
      <c r="C1384" s="63" t="s">
        <v>4890</v>
      </c>
      <c r="D1384" s="63" t="s">
        <v>4907</v>
      </c>
      <c r="E1384" s="95" t="str">
        <f t="shared" si="21"/>
        <v>34</v>
      </c>
    </row>
    <row r="1385" spans="2:5" ht="13.5">
      <c r="B1385" s="63" t="s">
        <v>4908</v>
      </c>
      <c r="C1385" s="63" t="s">
        <v>4890</v>
      </c>
      <c r="D1385" s="63" t="s">
        <v>4909</v>
      </c>
      <c r="E1385" s="95" t="str">
        <f t="shared" si="21"/>
        <v>34</v>
      </c>
    </row>
    <row r="1386" spans="2:5" ht="13.5">
      <c r="B1386" s="63" t="s">
        <v>4910</v>
      </c>
      <c r="C1386" s="63" t="s">
        <v>4890</v>
      </c>
      <c r="D1386" s="63" t="s">
        <v>4911</v>
      </c>
      <c r="E1386" s="95" t="str">
        <f t="shared" si="21"/>
        <v>34</v>
      </c>
    </row>
    <row r="1387" spans="2:5" ht="13.5">
      <c r="B1387" s="63" t="s">
        <v>4912</v>
      </c>
      <c r="C1387" s="63" t="s">
        <v>4890</v>
      </c>
      <c r="D1387" s="63" t="s">
        <v>4913</v>
      </c>
      <c r="E1387" s="95" t="str">
        <f t="shared" si="21"/>
        <v>34</v>
      </c>
    </row>
    <row r="1388" spans="2:5" ht="13.5">
      <c r="B1388" s="63" t="s">
        <v>4914</v>
      </c>
      <c r="C1388" s="63" t="s">
        <v>4890</v>
      </c>
      <c r="D1388" s="63" t="s">
        <v>4915</v>
      </c>
      <c r="E1388" s="95" t="str">
        <f t="shared" si="21"/>
        <v>34</v>
      </c>
    </row>
    <row r="1389" spans="2:5" ht="13.5">
      <c r="B1389" s="63" t="s">
        <v>4916</v>
      </c>
      <c r="C1389" s="63" t="s">
        <v>4890</v>
      </c>
      <c r="D1389" s="63" t="s">
        <v>4917</v>
      </c>
      <c r="E1389" s="95" t="str">
        <f t="shared" si="21"/>
        <v>34</v>
      </c>
    </row>
    <row r="1390" spans="2:5" ht="13.5">
      <c r="B1390" s="63" t="s">
        <v>4918</v>
      </c>
      <c r="C1390" s="63" t="s">
        <v>4890</v>
      </c>
      <c r="D1390" s="63" t="s">
        <v>4919</v>
      </c>
      <c r="E1390" s="95" t="str">
        <f t="shared" si="21"/>
        <v>34</v>
      </c>
    </row>
    <row r="1391" spans="2:5" ht="13.5">
      <c r="B1391" s="63" t="s">
        <v>4920</v>
      </c>
      <c r="C1391" s="63" t="s">
        <v>4890</v>
      </c>
      <c r="D1391" s="63" t="s">
        <v>4921</v>
      </c>
      <c r="E1391" s="95" t="str">
        <f t="shared" si="21"/>
        <v>34</v>
      </c>
    </row>
    <row r="1392" spans="2:5" ht="13.5">
      <c r="B1392" s="63" t="s">
        <v>4922</v>
      </c>
      <c r="C1392" s="63" t="s">
        <v>4890</v>
      </c>
      <c r="D1392" s="63" t="s">
        <v>4923</v>
      </c>
      <c r="E1392" s="95" t="str">
        <f t="shared" si="21"/>
        <v>34</v>
      </c>
    </row>
    <row r="1393" spans="2:5" ht="13.5">
      <c r="B1393" s="63" t="s">
        <v>4924</v>
      </c>
      <c r="C1393" s="63" t="s">
        <v>4890</v>
      </c>
      <c r="D1393" s="63" t="s">
        <v>4925</v>
      </c>
      <c r="E1393" s="95" t="str">
        <f t="shared" si="21"/>
        <v>34</v>
      </c>
    </row>
    <row r="1394" spans="2:5" ht="13.5">
      <c r="B1394" s="63" t="s">
        <v>4926</v>
      </c>
      <c r="C1394" s="63" t="s">
        <v>4890</v>
      </c>
      <c r="D1394" s="63" t="s">
        <v>4927</v>
      </c>
      <c r="E1394" s="95" t="str">
        <f t="shared" si="21"/>
        <v>34</v>
      </c>
    </row>
    <row r="1395" spans="2:5" ht="13.5">
      <c r="B1395" s="63" t="s">
        <v>4928</v>
      </c>
      <c r="C1395" s="63" t="s">
        <v>4890</v>
      </c>
      <c r="D1395" s="63" t="s">
        <v>4929</v>
      </c>
      <c r="E1395" s="95" t="str">
        <f t="shared" si="21"/>
        <v>34</v>
      </c>
    </row>
    <row r="1396" spans="2:5" ht="13.5">
      <c r="B1396" s="63" t="s">
        <v>4930</v>
      </c>
      <c r="C1396" s="63" t="s">
        <v>4890</v>
      </c>
      <c r="D1396" s="63" t="s">
        <v>4931</v>
      </c>
      <c r="E1396" s="95" t="str">
        <f t="shared" si="21"/>
        <v>34</v>
      </c>
    </row>
    <row r="1397" spans="2:5" ht="13.5">
      <c r="B1397" s="63" t="s">
        <v>4932</v>
      </c>
      <c r="C1397" s="63" t="s">
        <v>4890</v>
      </c>
      <c r="D1397" s="63" t="s">
        <v>4933</v>
      </c>
      <c r="E1397" s="95" t="str">
        <f t="shared" si="21"/>
        <v>34</v>
      </c>
    </row>
    <row r="1398" spans="2:5" ht="13.5">
      <c r="B1398" s="63" t="s">
        <v>4934</v>
      </c>
      <c r="C1398" s="63" t="s">
        <v>4890</v>
      </c>
      <c r="D1398" s="63" t="s">
        <v>4935</v>
      </c>
      <c r="E1398" s="95" t="str">
        <f t="shared" si="21"/>
        <v>34</v>
      </c>
    </row>
    <row r="1399" spans="2:5" ht="13.5">
      <c r="B1399" s="62" t="s">
        <v>6589</v>
      </c>
      <c r="C1399" s="62" t="s">
        <v>6654</v>
      </c>
      <c r="D1399" s="94" t="s">
        <v>6891</v>
      </c>
      <c r="E1399" s="95" t="str">
        <f t="shared" si="21"/>
        <v>35</v>
      </c>
    </row>
    <row r="1400" spans="2:5" ht="13.5">
      <c r="B1400" s="63" t="s">
        <v>4956</v>
      </c>
      <c r="C1400" s="63" t="s">
        <v>4955</v>
      </c>
      <c r="D1400" s="63" t="s">
        <v>4957</v>
      </c>
      <c r="E1400" s="95" t="str">
        <f t="shared" si="21"/>
        <v>35</v>
      </c>
    </row>
    <row r="1401" spans="2:5" ht="13.5">
      <c r="B1401" s="63" t="s">
        <v>4958</v>
      </c>
      <c r="C1401" s="63" t="s">
        <v>4955</v>
      </c>
      <c r="D1401" s="63" t="s">
        <v>4959</v>
      </c>
      <c r="E1401" s="95" t="str">
        <f t="shared" si="21"/>
        <v>35</v>
      </c>
    </row>
    <row r="1402" spans="2:5" ht="13.5">
      <c r="B1402" s="63" t="s">
        <v>4960</v>
      </c>
      <c r="C1402" s="63" t="s">
        <v>4955</v>
      </c>
      <c r="D1402" s="63" t="s">
        <v>4961</v>
      </c>
      <c r="E1402" s="95" t="str">
        <f t="shared" si="21"/>
        <v>35</v>
      </c>
    </row>
    <row r="1403" spans="2:5" ht="13.5">
      <c r="B1403" s="63" t="s">
        <v>4962</v>
      </c>
      <c r="C1403" s="63" t="s">
        <v>4955</v>
      </c>
      <c r="D1403" s="63" t="s">
        <v>4963</v>
      </c>
      <c r="E1403" s="95" t="str">
        <f t="shared" si="21"/>
        <v>35</v>
      </c>
    </row>
    <row r="1404" spans="2:5" ht="13.5">
      <c r="B1404" s="63" t="s">
        <v>4964</v>
      </c>
      <c r="C1404" s="63" t="s">
        <v>4955</v>
      </c>
      <c r="D1404" s="63" t="s">
        <v>4965</v>
      </c>
      <c r="E1404" s="95" t="str">
        <f t="shared" si="21"/>
        <v>35</v>
      </c>
    </row>
    <row r="1405" spans="2:5" ht="13.5">
      <c r="B1405" s="63" t="s">
        <v>4966</v>
      </c>
      <c r="C1405" s="63" t="s">
        <v>4955</v>
      </c>
      <c r="D1405" s="63" t="s">
        <v>4967</v>
      </c>
      <c r="E1405" s="95" t="str">
        <f t="shared" si="21"/>
        <v>35</v>
      </c>
    </row>
    <row r="1406" spans="2:5" ht="13.5">
      <c r="B1406" s="63" t="s">
        <v>4968</v>
      </c>
      <c r="C1406" s="63" t="s">
        <v>4955</v>
      </c>
      <c r="D1406" s="63" t="s">
        <v>4969</v>
      </c>
      <c r="E1406" s="95" t="str">
        <f t="shared" si="21"/>
        <v>35</v>
      </c>
    </row>
    <row r="1407" spans="2:5" ht="13.5">
      <c r="B1407" s="63" t="s">
        <v>4970</v>
      </c>
      <c r="C1407" s="63" t="s">
        <v>4955</v>
      </c>
      <c r="D1407" s="63" t="s">
        <v>4971</v>
      </c>
      <c r="E1407" s="95" t="str">
        <f t="shared" si="21"/>
        <v>35</v>
      </c>
    </row>
    <row r="1408" spans="2:5" ht="13.5">
      <c r="B1408" s="63" t="s">
        <v>4972</v>
      </c>
      <c r="C1408" s="63" t="s">
        <v>4955</v>
      </c>
      <c r="D1408" s="63" t="s">
        <v>4973</v>
      </c>
      <c r="E1408" s="95" t="str">
        <f t="shared" si="21"/>
        <v>35</v>
      </c>
    </row>
    <row r="1409" spans="2:5" ht="13.5">
      <c r="B1409" s="63" t="s">
        <v>4974</v>
      </c>
      <c r="C1409" s="63" t="s">
        <v>4955</v>
      </c>
      <c r="D1409" s="63" t="s">
        <v>4975</v>
      </c>
      <c r="E1409" s="95" t="str">
        <f t="shared" si="21"/>
        <v>35</v>
      </c>
    </row>
    <row r="1410" spans="2:5" ht="13.5">
      <c r="B1410" s="63" t="s">
        <v>4976</v>
      </c>
      <c r="C1410" s="63" t="s">
        <v>4955</v>
      </c>
      <c r="D1410" s="63" t="s">
        <v>4977</v>
      </c>
      <c r="E1410" s="95" t="str">
        <f t="shared" si="21"/>
        <v>35</v>
      </c>
    </row>
    <row r="1411" spans="2:5" ht="13.5">
      <c r="B1411" s="63" t="s">
        <v>4978</v>
      </c>
      <c r="C1411" s="63" t="s">
        <v>4955</v>
      </c>
      <c r="D1411" s="63" t="s">
        <v>4979</v>
      </c>
      <c r="E1411" s="95" t="str">
        <f t="shared" si="21"/>
        <v>35</v>
      </c>
    </row>
    <row r="1412" spans="2:5" ht="13.5">
      <c r="B1412" s="63" t="s">
        <v>4980</v>
      </c>
      <c r="C1412" s="63" t="s">
        <v>4955</v>
      </c>
      <c r="D1412" s="63" t="s">
        <v>4981</v>
      </c>
      <c r="E1412" s="95" t="str">
        <f t="shared" si="21"/>
        <v>35</v>
      </c>
    </row>
    <row r="1413" spans="2:5" ht="13.5">
      <c r="B1413" s="63" t="s">
        <v>4982</v>
      </c>
      <c r="C1413" s="63" t="s">
        <v>4955</v>
      </c>
      <c r="D1413" s="63" t="s">
        <v>4983</v>
      </c>
      <c r="E1413" s="95" t="str">
        <f t="shared" si="21"/>
        <v>35</v>
      </c>
    </row>
    <row r="1414" spans="2:5" ht="13.5">
      <c r="B1414" s="63" t="s">
        <v>4984</v>
      </c>
      <c r="C1414" s="63" t="s">
        <v>4955</v>
      </c>
      <c r="D1414" s="63" t="s">
        <v>4985</v>
      </c>
      <c r="E1414" s="95" t="str">
        <f t="shared" si="21"/>
        <v>35</v>
      </c>
    </row>
    <row r="1415" spans="2:5" ht="13.5">
      <c r="B1415" s="63" t="s">
        <v>4986</v>
      </c>
      <c r="C1415" s="63" t="s">
        <v>4955</v>
      </c>
      <c r="D1415" s="63" t="s">
        <v>4987</v>
      </c>
      <c r="E1415" s="95" t="str">
        <f t="shared" ref="E1415:E1478" si="22">LEFT(B1415,2)</f>
        <v>35</v>
      </c>
    </row>
    <row r="1416" spans="2:5" ht="13.5">
      <c r="B1416" s="63" t="s">
        <v>4988</v>
      </c>
      <c r="C1416" s="63" t="s">
        <v>4955</v>
      </c>
      <c r="D1416" s="63" t="s">
        <v>4989</v>
      </c>
      <c r="E1416" s="95" t="str">
        <f t="shared" si="22"/>
        <v>35</v>
      </c>
    </row>
    <row r="1417" spans="2:5" ht="13.5">
      <c r="B1417" s="63" t="s">
        <v>4990</v>
      </c>
      <c r="C1417" s="63" t="s">
        <v>4955</v>
      </c>
      <c r="D1417" s="63" t="s">
        <v>4991</v>
      </c>
      <c r="E1417" s="95" t="str">
        <f t="shared" si="22"/>
        <v>35</v>
      </c>
    </row>
    <row r="1418" spans="2:5" ht="13.5">
      <c r="B1418" s="63" t="s">
        <v>4992</v>
      </c>
      <c r="C1418" s="63" t="s">
        <v>4955</v>
      </c>
      <c r="D1418" s="63" t="s">
        <v>4993</v>
      </c>
      <c r="E1418" s="95" t="str">
        <f t="shared" si="22"/>
        <v>35</v>
      </c>
    </row>
    <row r="1419" spans="2:5" ht="13.5">
      <c r="B1419" s="62" t="s">
        <v>6590</v>
      </c>
      <c r="C1419" s="62" t="s">
        <v>6655</v>
      </c>
      <c r="D1419" s="94" t="s">
        <v>6892</v>
      </c>
      <c r="E1419" s="95" t="str">
        <f t="shared" si="22"/>
        <v>36</v>
      </c>
    </row>
    <row r="1420" spans="2:5" ht="13.5">
      <c r="B1420" s="63" t="s">
        <v>5021</v>
      </c>
      <c r="C1420" s="63" t="s">
        <v>5020</v>
      </c>
      <c r="D1420" s="63" t="s">
        <v>5022</v>
      </c>
      <c r="E1420" s="95" t="str">
        <f t="shared" si="22"/>
        <v>36</v>
      </c>
    </row>
    <row r="1421" spans="2:5" ht="13.5">
      <c r="B1421" s="63" t="s">
        <v>5023</v>
      </c>
      <c r="C1421" s="63" t="s">
        <v>5020</v>
      </c>
      <c r="D1421" s="63" t="s">
        <v>5024</v>
      </c>
      <c r="E1421" s="95" t="str">
        <f t="shared" si="22"/>
        <v>36</v>
      </c>
    </row>
    <row r="1422" spans="2:5" ht="13.5">
      <c r="B1422" s="63" t="s">
        <v>5025</v>
      </c>
      <c r="C1422" s="63" t="s">
        <v>5020</v>
      </c>
      <c r="D1422" s="63" t="s">
        <v>5026</v>
      </c>
      <c r="E1422" s="95" t="str">
        <f t="shared" si="22"/>
        <v>36</v>
      </c>
    </row>
    <row r="1423" spans="2:5" ht="13.5">
      <c r="B1423" s="63" t="s">
        <v>5027</v>
      </c>
      <c r="C1423" s="63" t="s">
        <v>5020</v>
      </c>
      <c r="D1423" s="63" t="s">
        <v>5028</v>
      </c>
      <c r="E1423" s="95" t="str">
        <f t="shared" si="22"/>
        <v>36</v>
      </c>
    </row>
    <row r="1424" spans="2:5" ht="13.5">
      <c r="B1424" s="63" t="s">
        <v>5029</v>
      </c>
      <c r="C1424" s="63" t="s">
        <v>5020</v>
      </c>
      <c r="D1424" s="63" t="s">
        <v>5030</v>
      </c>
      <c r="E1424" s="95" t="str">
        <f t="shared" si="22"/>
        <v>36</v>
      </c>
    </row>
    <row r="1425" spans="2:5" ht="13.5">
      <c r="B1425" s="63" t="s">
        <v>5031</v>
      </c>
      <c r="C1425" s="63" t="s">
        <v>5020</v>
      </c>
      <c r="D1425" s="63" t="s">
        <v>5032</v>
      </c>
      <c r="E1425" s="95" t="str">
        <f t="shared" si="22"/>
        <v>36</v>
      </c>
    </row>
    <row r="1426" spans="2:5" ht="13.5">
      <c r="B1426" s="63" t="s">
        <v>5033</v>
      </c>
      <c r="C1426" s="63" t="s">
        <v>5020</v>
      </c>
      <c r="D1426" s="63" t="s">
        <v>5034</v>
      </c>
      <c r="E1426" s="95" t="str">
        <f t="shared" si="22"/>
        <v>36</v>
      </c>
    </row>
    <row r="1427" spans="2:5" ht="13.5">
      <c r="B1427" s="63" t="s">
        <v>5035</v>
      </c>
      <c r="C1427" s="63" t="s">
        <v>5020</v>
      </c>
      <c r="D1427" s="63" t="s">
        <v>5036</v>
      </c>
      <c r="E1427" s="95" t="str">
        <f t="shared" si="22"/>
        <v>36</v>
      </c>
    </row>
    <row r="1428" spans="2:5" ht="13.5">
      <c r="B1428" s="63" t="s">
        <v>5037</v>
      </c>
      <c r="C1428" s="63" t="s">
        <v>5020</v>
      </c>
      <c r="D1428" s="63" t="s">
        <v>5038</v>
      </c>
      <c r="E1428" s="95" t="str">
        <f t="shared" si="22"/>
        <v>36</v>
      </c>
    </row>
    <row r="1429" spans="2:5" ht="13.5">
      <c r="B1429" s="63" t="s">
        <v>5039</v>
      </c>
      <c r="C1429" s="63" t="s">
        <v>5020</v>
      </c>
      <c r="D1429" s="63" t="s">
        <v>5040</v>
      </c>
      <c r="E1429" s="95" t="str">
        <f t="shared" si="22"/>
        <v>36</v>
      </c>
    </row>
    <row r="1430" spans="2:5" ht="13.5">
      <c r="B1430" s="63" t="s">
        <v>5041</v>
      </c>
      <c r="C1430" s="63" t="s">
        <v>5020</v>
      </c>
      <c r="D1430" s="63" t="s">
        <v>5042</v>
      </c>
      <c r="E1430" s="95" t="str">
        <f t="shared" si="22"/>
        <v>36</v>
      </c>
    </row>
    <row r="1431" spans="2:5" ht="13.5">
      <c r="B1431" s="63" t="s">
        <v>5043</v>
      </c>
      <c r="C1431" s="63" t="s">
        <v>5020</v>
      </c>
      <c r="D1431" s="63" t="s">
        <v>5044</v>
      </c>
      <c r="E1431" s="95" t="str">
        <f t="shared" si="22"/>
        <v>36</v>
      </c>
    </row>
    <row r="1432" spans="2:5" ht="13.5">
      <c r="B1432" s="63" t="s">
        <v>5045</v>
      </c>
      <c r="C1432" s="63" t="s">
        <v>5020</v>
      </c>
      <c r="D1432" s="63" t="s">
        <v>5046</v>
      </c>
      <c r="E1432" s="95" t="str">
        <f t="shared" si="22"/>
        <v>36</v>
      </c>
    </row>
    <row r="1433" spans="2:5" ht="13.5">
      <c r="B1433" s="63" t="s">
        <v>5047</v>
      </c>
      <c r="C1433" s="63" t="s">
        <v>5020</v>
      </c>
      <c r="D1433" s="63" t="s">
        <v>5048</v>
      </c>
      <c r="E1433" s="95" t="str">
        <f t="shared" si="22"/>
        <v>36</v>
      </c>
    </row>
    <row r="1434" spans="2:5" ht="13.5">
      <c r="B1434" s="63" t="s">
        <v>5049</v>
      </c>
      <c r="C1434" s="63" t="s">
        <v>5020</v>
      </c>
      <c r="D1434" s="63" t="s">
        <v>5050</v>
      </c>
      <c r="E1434" s="95" t="str">
        <f t="shared" si="22"/>
        <v>36</v>
      </c>
    </row>
    <row r="1435" spans="2:5" ht="13.5">
      <c r="B1435" s="63" t="s">
        <v>5051</v>
      </c>
      <c r="C1435" s="63" t="s">
        <v>5020</v>
      </c>
      <c r="D1435" s="63" t="s">
        <v>5052</v>
      </c>
      <c r="E1435" s="95" t="str">
        <f t="shared" si="22"/>
        <v>36</v>
      </c>
    </row>
    <row r="1436" spans="2:5" ht="13.5">
      <c r="B1436" s="63" t="s">
        <v>5053</v>
      </c>
      <c r="C1436" s="63" t="s">
        <v>5020</v>
      </c>
      <c r="D1436" s="63" t="s">
        <v>5054</v>
      </c>
      <c r="E1436" s="95" t="str">
        <f t="shared" si="22"/>
        <v>36</v>
      </c>
    </row>
    <row r="1437" spans="2:5" ht="13.5">
      <c r="B1437" s="63" t="s">
        <v>5055</v>
      </c>
      <c r="C1437" s="63" t="s">
        <v>5020</v>
      </c>
      <c r="D1437" s="63" t="s">
        <v>5056</v>
      </c>
      <c r="E1437" s="95" t="str">
        <f t="shared" si="22"/>
        <v>36</v>
      </c>
    </row>
    <row r="1438" spans="2:5" ht="13.5">
      <c r="B1438" s="63" t="s">
        <v>5057</v>
      </c>
      <c r="C1438" s="63" t="s">
        <v>5020</v>
      </c>
      <c r="D1438" s="63" t="s">
        <v>5058</v>
      </c>
      <c r="E1438" s="95" t="str">
        <f t="shared" si="22"/>
        <v>36</v>
      </c>
    </row>
    <row r="1439" spans="2:5" ht="13.5">
      <c r="B1439" s="63" t="s">
        <v>5059</v>
      </c>
      <c r="C1439" s="63" t="s">
        <v>5020</v>
      </c>
      <c r="D1439" s="63" t="s">
        <v>5060</v>
      </c>
      <c r="E1439" s="95" t="str">
        <f t="shared" si="22"/>
        <v>36</v>
      </c>
    </row>
    <row r="1440" spans="2:5" ht="13.5">
      <c r="B1440" s="63" t="s">
        <v>5061</v>
      </c>
      <c r="C1440" s="63" t="s">
        <v>5020</v>
      </c>
      <c r="D1440" s="63" t="s">
        <v>5062</v>
      </c>
      <c r="E1440" s="95" t="str">
        <f t="shared" si="22"/>
        <v>36</v>
      </c>
    </row>
    <row r="1441" spans="2:5" ht="13.5">
      <c r="B1441" s="63" t="s">
        <v>5063</v>
      </c>
      <c r="C1441" s="63" t="s">
        <v>5020</v>
      </c>
      <c r="D1441" s="63" t="s">
        <v>5064</v>
      </c>
      <c r="E1441" s="95" t="str">
        <f t="shared" si="22"/>
        <v>36</v>
      </c>
    </row>
    <row r="1442" spans="2:5" ht="13.5">
      <c r="B1442" s="63" t="s">
        <v>5065</v>
      </c>
      <c r="C1442" s="63" t="s">
        <v>5020</v>
      </c>
      <c r="D1442" s="63" t="s">
        <v>5066</v>
      </c>
      <c r="E1442" s="95" t="str">
        <f t="shared" si="22"/>
        <v>36</v>
      </c>
    </row>
    <row r="1443" spans="2:5" ht="13.5">
      <c r="B1443" s="63" t="s">
        <v>5067</v>
      </c>
      <c r="C1443" s="63" t="s">
        <v>5020</v>
      </c>
      <c r="D1443" s="63" t="s">
        <v>5068</v>
      </c>
      <c r="E1443" s="95" t="str">
        <f t="shared" si="22"/>
        <v>36</v>
      </c>
    </row>
    <row r="1444" spans="2:5" ht="13.5">
      <c r="B1444" s="62" t="s">
        <v>6591</v>
      </c>
      <c r="C1444" s="62" t="s">
        <v>6656</v>
      </c>
      <c r="D1444" s="94" t="s">
        <v>6893</v>
      </c>
      <c r="E1444" s="95" t="str">
        <f t="shared" si="22"/>
        <v>37</v>
      </c>
    </row>
    <row r="1445" spans="2:5" ht="13.5">
      <c r="B1445" s="63" t="s">
        <v>5125</v>
      </c>
      <c r="C1445" s="63" t="s">
        <v>5124</v>
      </c>
      <c r="D1445" s="63" t="s">
        <v>5126</v>
      </c>
      <c r="E1445" s="95" t="str">
        <f t="shared" si="22"/>
        <v>37</v>
      </c>
    </row>
    <row r="1446" spans="2:5" ht="13.5">
      <c r="B1446" s="63" t="s">
        <v>5127</v>
      </c>
      <c r="C1446" s="63" t="s">
        <v>5124</v>
      </c>
      <c r="D1446" s="63" t="s">
        <v>5128</v>
      </c>
      <c r="E1446" s="95" t="str">
        <f t="shared" si="22"/>
        <v>37</v>
      </c>
    </row>
    <row r="1447" spans="2:5" ht="13.5">
      <c r="B1447" s="63" t="s">
        <v>5129</v>
      </c>
      <c r="C1447" s="63" t="s">
        <v>5124</v>
      </c>
      <c r="D1447" s="63" t="s">
        <v>5130</v>
      </c>
      <c r="E1447" s="95" t="str">
        <f t="shared" si="22"/>
        <v>37</v>
      </c>
    </row>
    <row r="1448" spans="2:5" ht="13.5">
      <c r="B1448" s="63" t="s">
        <v>5131</v>
      </c>
      <c r="C1448" s="63" t="s">
        <v>5124</v>
      </c>
      <c r="D1448" s="63" t="s">
        <v>5132</v>
      </c>
      <c r="E1448" s="95" t="str">
        <f t="shared" si="22"/>
        <v>37</v>
      </c>
    </row>
    <row r="1449" spans="2:5" ht="13.5">
      <c r="B1449" s="63" t="s">
        <v>5133</v>
      </c>
      <c r="C1449" s="63" t="s">
        <v>5124</v>
      </c>
      <c r="D1449" s="63" t="s">
        <v>5134</v>
      </c>
      <c r="E1449" s="95" t="str">
        <f t="shared" si="22"/>
        <v>37</v>
      </c>
    </row>
    <row r="1450" spans="2:5" ht="13.5">
      <c r="B1450" s="63" t="s">
        <v>5135</v>
      </c>
      <c r="C1450" s="63" t="s">
        <v>5124</v>
      </c>
      <c r="D1450" s="63" t="s">
        <v>5136</v>
      </c>
      <c r="E1450" s="95" t="str">
        <f t="shared" si="22"/>
        <v>37</v>
      </c>
    </row>
    <row r="1451" spans="2:5" ht="13.5">
      <c r="B1451" s="63" t="s">
        <v>5137</v>
      </c>
      <c r="C1451" s="63" t="s">
        <v>5124</v>
      </c>
      <c r="D1451" s="63" t="s">
        <v>5138</v>
      </c>
      <c r="E1451" s="95" t="str">
        <f t="shared" si="22"/>
        <v>37</v>
      </c>
    </row>
    <row r="1452" spans="2:5" ht="13.5">
      <c r="B1452" s="63" t="s">
        <v>5139</v>
      </c>
      <c r="C1452" s="63" t="s">
        <v>5124</v>
      </c>
      <c r="D1452" s="63" t="s">
        <v>5140</v>
      </c>
      <c r="E1452" s="95" t="str">
        <f t="shared" si="22"/>
        <v>37</v>
      </c>
    </row>
    <row r="1453" spans="2:5" ht="13.5">
      <c r="B1453" s="63" t="s">
        <v>5141</v>
      </c>
      <c r="C1453" s="63" t="s">
        <v>5124</v>
      </c>
      <c r="D1453" s="63" t="s">
        <v>5142</v>
      </c>
      <c r="E1453" s="95" t="str">
        <f t="shared" si="22"/>
        <v>37</v>
      </c>
    </row>
    <row r="1454" spans="2:5" ht="13.5">
      <c r="B1454" s="63" t="s">
        <v>5143</v>
      </c>
      <c r="C1454" s="63" t="s">
        <v>5124</v>
      </c>
      <c r="D1454" s="63" t="s">
        <v>5144</v>
      </c>
      <c r="E1454" s="95" t="str">
        <f t="shared" si="22"/>
        <v>37</v>
      </c>
    </row>
    <row r="1455" spans="2:5" ht="13.5">
      <c r="B1455" s="63" t="s">
        <v>5145</v>
      </c>
      <c r="C1455" s="63" t="s">
        <v>5124</v>
      </c>
      <c r="D1455" s="63" t="s">
        <v>5146</v>
      </c>
      <c r="E1455" s="95" t="str">
        <f t="shared" si="22"/>
        <v>37</v>
      </c>
    </row>
    <row r="1456" spans="2:5" ht="13.5">
      <c r="B1456" s="63" t="s">
        <v>5147</v>
      </c>
      <c r="C1456" s="63" t="s">
        <v>5124</v>
      </c>
      <c r="D1456" s="63" t="s">
        <v>5148</v>
      </c>
      <c r="E1456" s="95" t="str">
        <f t="shared" si="22"/>
        <v>37</v>
      </c>
    </row>
    <row r="1457" spans="2:5" ht="13.5">
      <c r="B1457" s="63" t="s">
        <v>5149</v>
      </c>
      <c r="C1457" s="63" t="s">
        <v>5124</v>
      </c>
      <c r="D1457" s="63" t="s">
        <v>5150</v>
      </c>
      <c r="E1457" s="95" t="str">
        <f t="shared" si="22"/>
        <v>37</v>
      </c>
    </row>
    <row r="1458" spans="2:5" ht="13.5">
      <c r="B1458" s="63" t="s">
        <v>5151</v>
      </c>
      <c r="C1458" s="63" t="s">
        <v>5124</v>
      </c>
      <c r="D1458" s="63" t="s">
        <v>5152</v>
      </c>
      <c r="E1458" s="95" t="str">
        <f t="shared" si="22"/>
        <v>37</v>
      </c>
    </row>
    <row r="1459" spans="2:5" ht="13.5">
      <c r="B1459" s="63" t="s">
        <v>5153</v>
      </c>
      <c r="C1459" s="63" t="s">
        <v>5124</v>
      </c>
      <c r="D1459" s="63" t="s">
        <v>5154</v>
      </c>
      <c r="E1459" s="95" t="str">
        <f t="shared" si="22"/>
        <v>37</v>
      </c>
    </row>
    <row r="1460" spans="2:5" ht="13.5">
      <c r="B1460" s="63" t="s">
        <v>5155</v>
      </c>
      <c r="C1460" s="63" t="s">
        <v>5124</v>
      </c>
      <c r="D1460" s="63" t="s">
        <v>5156</v>
      </c>
      <c r="E1460" s="95" t="str">
        <f t="shared" si="22"/>
        <v>37</v>
      </c>
    </row>
    <row r="1461" spans="2:5" ht="13.5">
      <c r="B1461" s="63" t="s">
        <v>5157</v>
      </c>
      <c r="C1461" s="63" t="s">
        <v>5124</v>
      </c>
      <c r="D1461" s="63" t="s">
        <v>5158</v>
      </c>
      <c r="E1461" s="95" t="str">
        <f t="shared" si="22"/>
        <v>37</v>
      </c>
    </row>
    <row r="1462" spans="2:5" ht="13.5">
      <c r="B1462" s="62" t="s">
        <v>6592</v>
      </c>
      <c r="C1462" s="62" t="s">
        <v>6657</v>
      </c>
      <c r="D1462" s="94" t="s">
        <v>6894</v>
      </c>
      <c r="E1462" s="95" t="str">
        <f t="shared" si="22"/>
        <v>38</v>
      </c>
    </row>
    <row r="1463" spans="2:5" ht="13.5">
      <c r="B1463" s="63" t="s">
        <v>5189</v>
      </c>
      <c r="C1463" s="63" t="s">
        <v>5188</v>
      </c>
      <c r="D1463" s="63" t="s">
        <v>5190</v>
      </c>
      <c r="E1463" s="95" t="str">
        <f t="shared" si="22"/>
        <v>38</v>
      </c>
    </row>
    <row r="1464" spans="2:5" ht="13.5">
      <c r="B1464" s="63" t="s">
        <v>5191</v>
      </c>
      <c r="C1464" s="63" t="s">
        <v>5188</v>
      </c>
      <c r="D1464" s="63" t="s">
        <v>5192</v>
      </c>
      <c r="E1464" s="95" t="str">
        <f t="shared" si="22"/>
        <v>38</v>
      </c>
    </row>
    <row r="1465" spans="2:5" ht="13.5">
      <c r="B1465" s="63" t="s">
        <v>5193</v>
      </c>
      <c r="C1465" s="63" t="s">
        <v>5188</v>
      </c>
      <c r="D1465" s="63" t="s">
        <v>5194</v>
      </c>
      <c r="E1465" s="95" t="str">
        <f t="shared" si="22"/>
        <v>38</v>
      </c>
    </row>
    <row r="1466" spans="2:5" ht="13.5">
      <c r="B1466" s="63" t="s">
        <v>5195</v>
      </c>
      <c r="C1466" s="63" t="s">
        <v>5188</v>
      </c>
      <c r="D1466" s="63" t="s">
        <v>5196</v>
      </c>
      <c r="E1466" s="95" t="str">
        <f t="shared" si="22"/>
        <v>38</v>
      </c>
    </row>
    <row r="1467" spans="2:5" ht="13.5">
      <c r="B1467" s="63" t="s">
        <v>5197</v>
      </c>
      <c r="C1467" s="63" t="s">
        <v>5188</v>
      </c>
      <c r="D1467" s="63" t="s">
        <v>5198</v>
      </c>
      <c r="E1467" s="95" t="str">
        <f t="shared" si="22"/>
        <v>38</v>
      </c>
    </row>
    <row r="1468" spans="2:5" ht="13.5">
      <c r="B1468" s="63" t="s">
        <v>5199</v>
      </c>
      <c r="C1468" s="63" t="s">
        <v>5188</v>
      </c>
      <c r="D1468" s="63" t="s">
        <v>5200</v>
      </c>
      <c r="E1468" s="95" t="str">
        <f t="shared" si="22"/>
        <v>38</v>
      </c>
    </row>
    <row r="1469" spans="2:5" ht="13.5">
      <c r="B1469" s="63" t="s">
        <v>5201</v>
      </c>
      <c r="C1469" s="63" t="s">
        <v>5188</v>
      </c>
      <c r="D1469" s="63" t="s">
        <v>5202</v>
      </c>
      <c r="E1469" s="95" t="str">
        <f t="shared" si="22"/>
        <v>38</v>
      </c>
    </row>
    <row r="1470" spans="2:5" ht="13.5">
      <c r="B1470" s="63" t="s">
        <v>5203</v>
      </c>
      <c r="C1470" s="63" t="s">
        <v>5188</v>
      </c>
      <c r="D1470" s="63" t="s">
        <v>5204</v>
      </c>
      <c r="E1470" s="95" t="str">
        <f t="shared" si="22"/>
        <v>38</v>
      </c>
    </row>
    <row r="1471" spans="2:5" ht="13.5">
      <c r="B1471" s="63" t="s">
        <v>5205</v>
      </c>
      <c r="C1471" s="63" t="s">
        <v>5188</v>
      </c>
      <c r="D1471" s="63" t="s">
        <v>5206</v>
      </c>
      <c r="E1471" s="95" t="str">
        <f t="shared" si="22"/>
        <v>38</v>
      </c>
    </row>
    <row r="1472" spans="2:5" ht="13.5">
      <c r="B1472" s="63" t="s">
        <v>5207</v>
      </c>
      <c r="C1472" s="63" t="s">
        <v>5188</v>
      </c>
      <c r="D1472" s="63" t="s">
        <v>5208</v>
      </c>
      <c r="E1472" s="95" t="str">
        <f t="shared" si="22"/>
        <v>38</v>
      </c>
    </row>
    <row r="1473" spans="2:5" ht="13.5">
      <c r="B1473" s="63" t="s">
        <v>5209</v>
      </c>
      <c r="C1473" s="63" t="s">
        <v>5188</v>
      </c>
      <c r="D1473" s="63" t="s">
        <v>5210</v>
      </c>
      <c r="E1473" s="95" t="str">
        <f t="shared" si="22"/>
        <v>38</v>
      </c>
    </row>
    <row r="1474" spans="2:5" ht="13.5">
      <c r="B1474" s="63" t="s">
        <v>5211</v>
      </c>
      <c r="C1474" s="63" t="s">
        <v>5188</v>
      </c>
      <c r="D1474" s="63" t="s">
        <v>5212</v>
      </c>
      <c r="E1474" s="95" t="str">
        <f t="shared" si="22"/>
        <v>38</v>
      </c>
    </row>
    <row r="1475" spans="2:5" ht="13.5">
      <c r="B1475" s="63" t="s">
        <v>5213</v>
      </c>
      <c r="C1475" s="63" t="s">
        <v>5188</v>
      </c>
      <c r="D1475" s="63" t="s">
        <v>5214</v>
      </c>
      <c r="E1475" s="95" t="str">
        <f t="shared" si="22"/>
        <v>38</v>
      </c>
    </row>
    <row r="1476" spans="2:5" ht="13.5">
      <c r="B1476" s="63" t="s">
        <v>5215</v>
      </c>
      <c r="C1476" s="63" t="s">
        <v>5188</v>
      </c>
      <c r="D1476" s="63" t="s">
        <v>302</v>
      </c>
      <c r="E1476" s="95" t="str">
        <f t="shared" si="22"/>
        <v>38</v>
      </c>
    </row>
    <row r="1477" spans="2:5" ht="13.5">
      <c r="B1477" s="63" t="s">
        <v>5216</v>
      </c>
      <c r="C1477" s="63" t="s">
        <v>5188</v>
      </c>
      <c r="D1477" s="63" t="s">
        <v>5217</v>
      </c>
      <c r="E1477" s="95" t="str">
        <f t="shared" si="22"/>
        <v>38</v>
      </c>
    </row>
    <row r="1478" spans="2:5" ht="13.5">
      <c r="B1478" s="63" t="s">
        <v>5218</v>
      </c>
      <c r="C1478" s="63" t="s">
        <v>5188</v>
      </c>
      <c r="D1478" s="63" t="s">
        <v>5219</v>
      </c>
      <c r="E1478" s="95" t="str">
        <f t="shared" si="22"/>
        <v>38</v>
      </c>
    </row>
    <row r="1479" spans="2:5" ht="13.5">
      <c r="B1479" s="63" t="s">
        <v>5220</v>
      </c>
      <c r="C1479" s="63" t="s">
        <v>5188</v>
      </c>
      <c r="D1479" s="63" t="s">
        <v>5221</v>
      </c>
      <c r="E1479" s="95" t="str">
        <f t="shared" ref="E1479:E1542" si="23">LEFT(B1479,2)</f>
        <v>38</v>
      </c>
    </row>
    <row r="1480" spans="2:5" ht="13.5">
      <c r="B1480" s="63" t="s">
        <v>5222</v>
      </c>
      <c r="C1480" s="63" t="s">
        <v>5188</v>
      </c>
      <c r="D1480" s="63" t="s">
        <v>5223</v>
      </c>
      <c r="E1480" s="95" t="str">
        <f t="shared" si="23"/>
        <v>38</v>
      </c>
    </row>
    <row r="1481" spans="2:5" ht="13.5">
      <c r="B1481" s="63" t="s">
        <v>5224</v>
      </c>
      <c r="C1481" s="63" t="s">
        <v>5188</v>
      </c>
      <c r="D1481" s="63" t="s">
        <v>5225</v>
      </c>
      <c r="E1481" s="95" t="str">
        <f t="shared" si="23"/>
        <v>38</v>
      </c>
    </row>
    <row r="1482" spans="2:5" ht="13.5">
      <c r="B1482" s="63" t="s">
        <v>5226</v>
      </c>
      <c r="C1482" s="63" t="s">
        <v>5188</v>
      </c>
      <c r="D1482" s="63" t="s">
        <v>5227</v>
      </c>
      <c r="E1482" s="95" t="str">
        <f t="shared" si="23"/>
        <v>38</v>
      </c>
    </row>
    <row r="1483" spans="2:5" ht="13.5">
      <c r="B1483" s="62" t="s">
        <v>6593</v>
      </c>
      <c r="C1483" s="62" t="s">
        <v>6658</v>
      </c>
      <c r="D1483" s="94" t="s">
        <v>6895</v>
      </c>
      <c r="E1483" s="95" t="str">
        <f t="shared" si="23"/>
        <v>39</v>
      </c>
    </row>
    <row r="1484" spans="2:5" ht="13.5">
      <c r="B1484" s="63" t="s">
        <v>5263</v>
      </c>
      <c r="C1484" s="63" t="s">
        <v>5262</v>
      </c>
      <c r="D1484" s="63" t="s">
        <v>5264</v>
      </c>
      <c r="E1484" s="95" t="str">
        <f t="shared" si="23"/>
        <v>39</v>
      </c>
    </row>
    <row r="1485" spans="2:5" ht="13.5">
      <c r="B1485" s="63" t="s">
        <v>5265</v>
      </c>
      <c r="C1485" s="63" t="s">
        <v>5262</v>
      </c>
      <c r="D1485" s="63" t="s">
        <v>5266</v>
      </c>
      <c r="E1485" s="95" t="str">
        <f t="shared" si="23"/>
        <v>39</v>
      </c>
    </row>
    <row r="1486" spans="2:5" ht="13.5">
      <c r="B1486" s="63" t="s">
        <v>5267</v>
      </c>
      <c r="C1486" s="63" t="s">
        <v>5262</v>
      </c>
      <c r="D1486" s="63" t="s">
        <v>5268</v>
      </c>
      <c r="E1486" s="95" t="str">
        <f t="shared" si="23"/>
        <v>39</v>
      </c>
    </row>
    <row r="1487" spans="2:5" ht="13.5">
      <c r="B1487" s="63" t="s">
        <v>5269</v>
      </c>
      <c r="C1487" s="63" t="s">
        <v>5262</v>
      </c>
      <c r="D1487" s="63" t="s">
        <v>5270</v>
      </c>
      <c r="E1487" s="95" t="str">
        <f t="shared" si="23"/>
        <v>39</v>
      </c>
    </row>
    <row r="1488" spans="2:5" ht="13.5">
      <c r="B1488" s="63" t="s">
        <v>5271</v>
      </c>
      <c r="C1488" s="63" t="s">
        <v>5262</v>
      </c>
      <c r="D1488" s="63" t="s">
        <v>5272</v>
      </c>
      <c r="E1488" s="95" t="str">
        <f t="shared" si="23"/>
        <v>39</v>
      </c>
    </row>
    <row r="1489" spans="2:5" ht="13.5">
      <c r="B1489" s="63" t="s">
        <v>5273</v>
      </c>
      <c r="C1489" s="63" t="s">
        <v>5262</v>
      </c>
      <c r="D1489" s="63" t="s">
        <v>5274</v>
      </c>
      <c r="E1489" s="95" t="str">
        <f t="shared" si="23"/>
        <v>39</v>
      </c>
    </row>
    <row r="1490" spans="2:5" ht="13.5">
      <c r="B1490" s="63" t="s">
        <v>5275</v>
      </c>
      <c r="C1490" s="63" t="s">
        <v>5262</v>
      </c>
      <c r="D1490" s="63" t="s">
        <v>5276</v>
      </c>
      <c r="E1490" s="95" t="str">
        <f t="shared" si="23"/>
        <v>39</v>
      </c>
    </row>
    <row r="1491" spans="2:5" ht="13.5">
      <c r="B1491" s="63" t="s">
        <v>5277</v>
      </c>
      <c r="C1491" s="63" t="s">
        <v>5262</v>
      </c>
      <c r="D1491" s="63" t="s">
        <v>5278</v>
      </c>
      <c r="E1491" s="95" t="str">
        <f t="shared" si="23"/>
        <v>39</v>
      </c>
    </row>
    <row r="1492" spans="2:5" ht="13.5">
      <c r="B1492" s="63" t="s">
        <v>5279</v>
      </c>
      <c r="C1492" s="63" t="s">
        <v>5262</v>
      </c>
      <c r="D1492" s="63" t="s">
        <v>5280</v>
      </c>
      <c r="E1492" s="95" t="str">
        <f t="shared" si="23"/>
        <v>39</v>
      </c>
    </row>
    <row r="1493" spans="2:5" ht="13.5">
      <c r="B1493" s="63" t="s">
        <v>5281</v>
      </c>
      <c r="C1493" s="63" t="s">
        <v>5262</v>
      </c>
      <c r="D1493" s="63" t="s">
        <v>5282</v>
      </c>
      <c r="E1493" s="95" t="str">
        <f t="shared" si="23"/>
        <v>39</v>
      </c>
    </row>
    <row r="1494" spans="2:5" ht="13.5">
      <c r="B1494" s="63" t="s">
        <v>5283</v>
      </c>
      <c r="C1494" s="63" t="s">
        <v>5262</v>
      </c>
      <c r="D1494" s="63" t="s">
        <v>5284</v>
      </c>
      <c r="E1494" s="95" t="str">
        <f t="shared" si="23"/>
        <v>39</v>
      </c>
    </row>
    <row r="1495" spans="2:5" ht="13.5">
      <c r="B1495" s="63" t="s">
        <v>5285</v>
      </c>
      <c r="C1495" s="63" t="s">
        <v>5262</v>
      </c>
      <c r="D1495" s="63" t="s">
        <v>5286</v>
      </c>
      <c r="E1495" s="95" t="str">
        <f t="shared" si="23"/>
        <v>39</v>
      </c>
    </row>
    <row r="1496" spans="2:5" ht="13.5">
      <c r="B1496" s="63" t="s">
        <v>5287</v>
      </c>
      <c r="C1496" s="63" t="s">
        <v>5262</v>
      </c>
      <c r="D1496" s="63" t="s">
        <v>5288</v>
      </c>
      <c r="E1496" s="95" t="str">
        <f t="shared" si="23"/>
        <v>39</v>
      </c>
    </row>
    <row r="1497" spans="2:5" ht="13.5">
      <c r="B1497" s="63" t="s">
        <v>5289</v>
      </c>
      <c r="C1497" s="63" t="s">
        <v>5262</v>
      </c>
      <c r="D1497" s="63" t="s">
        <v>5290</v>
      </c>
      <c r="E1497" s="95" t="str">
        <f t="shared" si="23"/>
        <v>39</v>
      </c>
    </row>
    <row r="1498" spans="2:5" ht="13.5">
      <c r="B1498" s="63" t="s">
        <v>5291</v>
      </c>
      <c r="C1498" s="63" t="s">
        <v>5262</v>
      </c>
      <c r="D1498" s="63" t="s">
        <v>5292</v>
      </c>
      <c r="E1498" s="95" t="str">
        <f t="shared" si="23"/>
        <v>39</v>
      </c>
    </row>
    <row r="1499" spans="2:5" ht="13.5">
      <c r="B1499" s="63" t="s">
        <v>5293</v>
      </c>
      <c r="C1499" s="63" t="s">
        <v>5262</v>
      </c>
      <c r="D1499" s="63" t="s">
        <v>5294</v>
      </c>
      <c r="E1499" s="95" t="str">
        <f t="shared" si="23"/>
        <v>39</v>
      </c>
    </row>
    <row r="1500" spans="2:5" ht="13.5">
      <c r="B1500" s="63" t="s">
        <v>5295</v>
      </c>
      <c r="C1500" s="63" t="s">
        <v>5262</v>
      </c>
      <c r="D1500" s="63" t="s">
        <v>5296</v>
      </c>
      <c r="E1500" s="95" t="str">
        <f t="shared" si="23"/>
        <v>39</v>
      </c>
    </row>
    <row r="1501" spans="2:5" ht="13.5">
      <c r="B1501" s="63" t="s">
        <v>5297</v>
      </c>
      <c r="C1501" s="63" t="s">
        <v>5262</v>
      </c>
      <c r="D1501" s="63" t="s">
        <v>5298</v>
      </c>
      <c r="E1501" s="95" t="str">
        <f t="shared" si="23"/>
        <v>39</v>
      </c>
    </row>
    <row r="1502" spans="2:5" ht="13.5">
      <c r="B1502" s="63" t="s">
        <v>5299</v>
      </c>
      <c r="C1502" s="63" t="s">
        <v>5262</v>
      </c>
      <c r="D1502" s="63" t="s">
        <v>5300</v>
      </c>
      <c r="E1502" s="95" t="str">
        <f t="shared" si="23"/>
        <v>39</v>
      </c>
    </row>
    <row r="1503" spans="2:5" ht="13.5">
      <c r="B1503" s="63" t="s">
        <v>5301</v>
      </c>
      <c r="C1503" s="63" t="s">
        <v>5262</v>
      </c>
      <c r="D1503" s="63" t="s">
        <v>5302</v>
      </c>
      <c r="E1503" s="95" t="str">
        <f t="shared" si="23"/>
        <v>39</v>
      </c>
    </row>
    <row r="1504" spans="2:5" ht="13.5">
      <c r="B1504" s="63" t="s">
        <v>5303</v>
      </c>
      <c r="C1504" s="63" t="s">
        <v>5262</v>
      </c>
      <c r="D1504" s="63" t="s">
        <v>5304</v>
      </c>
      <c r="E1504" s="95" t="str">
        <f t="shared" si="23"/>
        <v>39</v>
      </c>
    </row>
    <row r="1505" spans="2:5" ht="13.5">
      <c r="B1505" s="63" t="s">
        <v>5305</v>
      </c>
      <c r="C1505" s="63" t="s">
        <v>5262</v>
      </c>
      <c r="D1505" s="63" t="s">
        <v>5306</v>
      </c>
      <c r="E1505" s="95" t="str">
        <f t="shared" si="23"/>
        <v>39</v>
      </c>
    </row>
    <row r="1506" spans="2:5" ht="13.5">
      <c r="B1506" s="63" t="s">
        <v>5307</v>
      </c>
      <c r="C1506" s="63" t="s">
        <v>5262</v>
      </c>
      <c r="D1506" s="63" t="s">
        <v>5308</v>
      </c>
      <c r="E1506" s="95" t="str">
        <f t="shared" si="23"/>
        <v>39</v>
      </c>
    </row>
    <row r="1507" spans="2:5" ht="13.5">
      <c r="B1507" s="63" t="s">
        <v>5309</v>
      </c>
      <c r="C1507" s="63" t="s">
        <v>5262</v>
      </c>
      <c r="D1507" s="63" t="s">
        <v>5310</v>
      </c>
      <c r="E1507" s="95" t="str">
        <f t="shared" si="23"/>
        <v>39</v>
      </c>
    </row>
    <row r="1508" spans="2:5" ht="13.5">
      <c r="B1508" s="63" t="s">
        <v>5311</v>
      </c>
      <c r="C1508" s="63" t="s">
        <v>5262</v>
      </c>
      <c r="D1508" s="63" t="s">
        <v>5312</v>
      </c>
      <c r="E1508" s="95" t="str">
        <f t="shared" si="23"/>
        <v>39</v>
      </c>
    </row>
    <row r="1509" spans="2:5" ht="13.5">
      <c r="B1509" s="63" t="s">
        <v>5313</v>
      </c>
      <c r="C1509" s="63" t="s">
        <v>5262</v>
      </c>
      <c r="D1509" s="63" t="s">
        <v>5314</v>
      </c>
      <c r="E1509" s="95" t="str">
        <f t="shared" si="23"/>
        <v>39</v>
      </c>
    </row>
    <row r="1510" spans="2:5" ht="13.5">
      <c r="B1510" s="63" t="s">
        <v>5315</v>
      </c>
      <c r="C1510" s="63" t="s">
        <v>5262</v>
      </c>
      <c r="D1510" s="63" t="s">
        <v>5316</v>
      </c>
      <c r="E1510" s="95" t="str">
        <f t="shared" si="23"/>
        <v>39</v>
      </c>
    </row>
    <row r="1511" spans="2:5" ht="13.5">
      <c r="B1511" s="63" t="s">
        <v>5317</v>
      </c>
      <c r="C1511" s="63" t="s">
        <v>5262</v>
      </c>
      <c r="D1511" s="63" t="s">
        <v>5318</v>
      </c>
      <c r="E1511" s="95" t="str">
        <f t="shared" si="23"/>
        <v>39</v>
      </c>
    </row>
    <row r="1512" spans="2:5" ht="13.5">
      <c r="B1512" s="63" t="s">
        <v>5319</v>
      </c>
      <c r="C1512" s="63" t="s">
        <v>5262</v>
      </c>
      <c r="D1512" s="63" t="s">
        <v>5320</v>
      </c>
      <c r="E1512" s="95" t="str">
        <f t="shared" si="23"/>
        <v>39</v>
      </c>
    </row>
    <row r="1513" spans="2:5" ht="13.5">
      <c r="B1513" s="63" t="s">
        <v>5321</v>
      </c>
      <c r="C1513" s="63" t="s">
        <v>5262</v>
      </c>
      <c r="D1513" s="63" t="s">
        <v>5322</v>
      </c>
      <c r="E1513" s="95" t="str">
        <f t="shared" si="23"/>
        <v>39</v>
      </c>
    </row>
    <row r="1514" spans="2:5" ht="13.5">
      <c r="B1514" s="63" t="s">
        <v>5323</v>
      </c>
      <c r="C1514" s="63" t="s">
        <v>5262</v>
      </c>
      <c r="D1514" s="63" t="s">
        <v>5324</v>
      </c>
      <c r="E1514" s="95" t="str">
        <f t="shared" si="23"/>
        <v>39</v>
      </c>
    </row>
    <row r="1515" spans="2:5" ht="13.5">
      <c r="B1515" s="63" t="s">
        <v>5325</v>
      </c>
      <c r="C1515" s="63" t="s">
        <v>5262</v>
      </c>
      <c r="D1515" s="63" t="s">
        <v>5326</v>
      </c>
      <c r="E1515" s="95" t="str">
        <f t="shared" si="23"/>
        <v>39</v>
      </c>
    </row>
    <row r="1516" spans="2:5" ht="13.5">
      <c r="B1516" s="63" t="s">
        <v>5327</v>
      </c>
      <c r="C1516" s="63" t="s">
        <v>5262</v>
      </c>
      <c r="D1516" s="63" t="s">
        <v>5328</v>
      </c>
      <c r="E1516" s="95" t="str">
        <f t="shared" si="23"/>
        <v>39</v>
      </c>
    </row>
    <row r="1517" spans="2:5" ht="13.5">
      <c r="B1517" s="63" t="s">
        <v>5329</v>
      </c>
      <c r="C1517" s="63" t="s">
        <v>5262</v>
      </c>
      <c r="D1517" s="63" t="s">
        <v>5330</v>
      </c>
      <c r="E1517" s="95" t="str">
        <f t="shared" si="23"/>
        <v>39</v>
      </c>
    </row>
    <row r="1518" spans="2:5" ht="13.5">
      <c r="B1518" s="62" t="s">
        <v>6594</v>
      </c>
      <c r="C1518" s="62" t="s">
        <v>6659</v>
      </c>
      <c r="D1518" s="94" t="s">
        <v>6896</v>
      </c>
      <c r="E1518" s="95" t="str">
        <f t="shared" si="23"/>
        <v>40</v>
      </c>
    </row>
    <row r="1519" spans="2:5" ht="13.5">
      <c r="B1519" s="63" t="s">
        <v>5384</v>
      </c>
      <c r="C1519" s="63" t="s">
        <v>5383</v>
      </c>
      <c r="D1519" s="63" t="s">
        <v>5385</v>
      </c>
      <c r="E1519" s="95" t="str">
        <f t="shared" si="23"/>
        <v>40</v>
      </c>
    </row>
    <row r="1520" spans="2:5" ht="13.5">
      <c r="B1520" s="63" t="s">
        <v>5386</v>
      </c>
      <c r="C1520" s="63" t="s">
        <v>5383</v>
      </c>
      <c r="D1520" s="63" t="s">
        <v>5387</v>
      </c>
      <c r="E1520" s="95" t="str">
        <f t="shared" si="23"/>
        <v>40</v>
      </c>
    </row>
    <row r="1521" spans="2:5" ht="13.5">
      <c r="B1521" s="63" t="s">
        <v>5388</v>
      </c>
      <c r="C1521" s="63" t="s">
        <v>5383</v>
      </c>
      <c r="D1521" s="63" t="s">
        <v>5389</v>
      </c>
      <c r="E1521" s="95" t="str">
        <f t="shared" si="23"/>
        <v>40</v>
      </c>
    </row>
    <row r="1522" spans="2:5" ht="13.5">
      <c r="B1522" s="63" t="s">
        <v>5390</v>
      </c>
      <c r="C1522" s="63" t="s">
        <v>5383</v>
      </c>
      <c r="D1522" s="63" t="s">
        <v>5391</v>
      </c>
      <c r="E1522" s="95" t="str">
        <f t="shared" si="23"/>
        <v>40</v>
      </c>
    </row>
    <row r="1523" spans="2:5" ht="13.5">
      <c r="B1523" s="63" t="s">
        <v>5392</v>
      </c>
      <c r="C1523" s="63" t="s">
        <v>5383</v>
      </c>
      <c r="D1523" s="63" t="s">
        <v>5393</v>
      </c>
      <c r="E1523" s="95" t="str">
        <f t="shared" si="23"/>
        <v>40</v>
      </c>
    </row>
    <row r="1524" spans="2:5" ht="13.5">
      <c r="B1524" s="63" t="s">
        <v>5394</v>
      </c>
      <c r="C1524" s="63" t="s">
        <v>5383</v>
      </c>
      <c r="D1524" s="63" t="s">
        <v>5395</v>
      </c>
      <c r="E1524" s="95" t="str">
        <f t="shared" si="23"/>
        <v>40</v>
      </c>
    </row>
    <row r="1525" spans="2:5" ht="13.5">
      <c r="B1525" s="63" t="s">
        <v>5396</v>
      </c>
      <c r="C1525" s="63" t="s">
        <v>5383</v>
      </c>
      <c r="D1525" s="63" t="s">
        <v>5397</v>
      </c>
      <c r="E1525" s="95" t="str">
        <f t="shared" si="23"/>
        <v>40</v>
      </c>
    </row>
    <row r="1526" spans="2:5" ht="13.5">
      <c r="B1526" s="63" t="s">
        <v>5398</v>
      </c>
      <c r="C1526" s="63" t="s">
        <v>5383</v>
      </c>
      <c r="D1526" s="63" t="s">
        <v>5399</v>
      </c>
      <c r="E1526" s="95" t="str">
        <f t="shared" si="23"/>
        <v>40</v>
      </c>
    </row>
    <row r="1527" spans="2:5" ht="13.5">
      <c r="B1527" s="63" t="s">
        <v>5400</v>
      </c>
      <c r="C1527" s="63" t="s">
        <v>5383</v>
      </c>
      <c r="D1527" s="63" t="s">
        <v>5401</v>
      </c>
      <c r="E1527" s="95" t="str">
        <f t="shared" si="23"/>
        <v>40</v>
      </c>
    </row>
    <row r="1528" spans="2:5" ht="13.5">
      <c r="B1528" s="63" t="s">
        <v>5402</v>
      </c>
      <c r="C1528" s="63" t="s">
        <v>5383</v>
      </c>
      <c r="D1528" s="63" t="s">
        <v>5403</v>
      </c>
      <c r="E1528" s="95" t="str">
        <f t="shared" si="23"/>
        <v>40</v>
      </c>
    </row>
    <row r="1529" spans="2:5" ht="13.5">
      <c r="B1529" s="63" t="s">
        <v>5404</v>
      </c>
      <c r="C1529" s="63" t="s">
        <v>5383</v>
      </c>
      <c r="D1529" s="63" t="s">
        <v>5405</v>
      </c>
      <c r="E1529" s="95" t="str">
        <f t="shared" si="23"/>
        <v>40</v>
      </c>
    </row>
    <row r="1530" spans="2:5" ht="13.5">
      <c r="B1530" s="63" t="s">
        <v>5406</v>
      </c>
      <c r="C1530" s="63" t="s">
        <v>5383</v>
      </c>
      <c r="D1530" s="63" t="s">
        <v>5407</v>
      </c>
      <c r="E1530" s="95" t="str">
        <f t="shared" si="23"/>
        <v>40</v>
      </c>
    </row>
    <row r="1531" spans="2:5" ht="13.5">
      <c r="B1531" s="63" t="s">
        <v>5408</v>
      </c>
      <c r="C1531" s="63" t="s">
        <v>5383</v>
      </c>
      <c r="D1531" s="63" t="s">
        <v>5409</v>
      </c>
      <c r="E1531" s="95" t="str">
        <f t="shared" si="23"/>
        <v>40</v>
      </c>
    </row>
    <row r="1532" spans="2:5" ht="13.5">
      <c r="B1532" s="63" t="s">
        <v>5410</v>
      </c>
      <c r="C1532" s="63" t="s">
        <v>5383</v>
      </c>
      <c r="D1532" s="63" t="s">
        <v>5411</v>
      </c>
      <c r="E1532" s="95" t="str">
        <f t="shared" si="23"/>
        <v>40</v>
      </c>
    </row>
    <row r="1533" spans="2:5" ht="13.5">
      <c r="B1533" s="63" t="s">
        <v>5412</v>
      </c>
      <c r="C1533" s="63" t="s">
        <v>5383</v>
      </c>
      <c r="D1533" s="63" t="s">
        <v>5413</v>
      </c>
      <c r="E1533" s="95" t="str">
        <f t="shared" si="23"/>
        <v>40</v>
      </c>
    </row>
    <row r="1534" spans="2:5" ht="13.5">
      <c r="B1534" s="63" t="s">
        <v>5414</v>
      </c>
      <c r="C1534" s="63" t="s">
        <v>5383</v>
      </c>
      <c r="D1534" s="63" t="s">
        <v>5415</v>
      </c>
      <c r="E1534" s="95" t="str">
        <f t="shared" si="23"/>
        <v>40</v>
      </c>
    </row>
    <row r="1535" spans="2:5" ht="13.5">
      <c r="B1535" s="63" t="s">
        <v>5416</v>
      </c>
      <c r="C1535" s="63" t="s">
        <v>5383</v>
      </c>
      <c r="D1535" s="63" t="s">
        <v>5417</v>
      </c>
      <c r="E1535" s="95" t="str">
        <f t="shared" si="23"/>
        <v>40</v>
      </c>
    </row>
    <row r="1536" spans="2:5" ht="13.5">
      <c r="B1536" s="63" t="s">
        <v>5418</v>
      </c>
      <c r="C1536" s="63" t="s">
        <v>5383</v>
      </c>
      <c r="D1536" s="63" t="s">
        <v>5419</v>
      </c>
      <c r="E1536" s="95" t="str">
        <f t="shared" si="23"/>
        <v>40</v>
      </c>
    </row>
    <row r="1537" spans="2:5" ht="13.5">
      <c r="B1537" s="63" t="s">
        <v>5420</v>
      </c>
      <c r="C1537" s="63" t="s">
        <v>5383</v>
      </c>
      <c r="D1537" s="63" t="s">
        <v>5421</v>
      </c>
      <c r="E1537" s="95" t="str">
        <f t="shared" si="23"/>
        <v>40</v>
      </c>
    </row>
    <row r="1538" spans="2:5" ht="13.5">
      <c r="B1538" s="63" t="s">
        <v>5422</v>
      </c>
      <c r="C1538" s="63" t="s">
        <v>5383</v>
      </c>
      <c r="D1538" s="63" t="s">
        <v>5423</v>
      </c>
      <c r="E1538" s="95" t="str">
        <f t="shared" si="23"/>
        <v>40</v>
      </c>
    </row>
    <row r="1539" spans="2:5" ht="13.5">
      <c r="B1539" s="63" t="s">
        <v>5424</v>
      </c>
      <c r="C1539" s="63" t="s">
        <v>5383</v>
      </c>
      <c r="D1539" s="63" t="s">
        <v>5425</v>
      </c>
      <c r="E1539" s="95" t="str">
        <f t="shared" si="23"/>
        <v>40</v>
      </c>
    </row>
    <row r="1540" spans="2:5" ht="13.5">
      <c r="B1540" s="63" t="s">
        <v>5426</v>
      </c>
      <c r="C1540" s="63" t="s">
        <v>5383</v>
      </c>
      <c r="D1540" s="63" t="s">
        <v>5427</v>
      </c>
      <c r="E1540" s="95" t="str">
        <f t="shared" si="23"/>
        <v>40</v>
      </c>
    </row>
    <row r="1541" spans="2:5" ht="13.5">
      <c r="B1541" s="63" t="s">
        <v>5428</v>
      </c>
      <c r="C1541" s="63" t="s">
        <v>5383</v>
      </c>
      <c r="D1541" s="63" t="s">
        <v>5429</v>
      </c>
      <c r="E1541" s="95" t="str">
        <f t="shared" si="23"/>
        <v>40</v>
      </c>
    </row>
    <row r="1542" spans="2:5" ht="13.5">
      <c r="B1542" s="63" t="s">
        <v>5430</v>
      </c>
      <c r="C1542" s="63" t="s">
        <v>5383</v>
      </c>
      <c r="D1542" s="63" t="s">
        <v>5431</v>
      </c>
      <c r="E1542" s="95" t="str">
        <f t="shared" si="23"/>
        <v>40</v>
      </c>
    </row>
    <row r="1543" spans="2:5" ht="13.5">
      <c r="B1543" s="63" t="s">
        <v>5432</v>
      </c>
      <c r="C1543" s="63" t="s">
        <v>5383</v>
      </c>
      <c r="D1543" s="63" t="s">
        <v>5433</v>
      </c>
      <c r="E1543" s="95" t="str">
        <f t="shared" ref="E1543:E1606" si="24">LEFT(B1543,2)</f>
        <v>40</v>
      </c>
    </row>
    <row r="1544" spans="2:5" ht="13.5">
      <c r="B1544" s="63" t="s">
        <v>5434</v>
      </c>
      <c r="C1544" s="63" t="s">
        <v>5383</v>
      </c>
      <c r="D1544" s="63" t="s">
        <v>5435</v>
      </c>
      <c r="E1544" s="95" t="str">
        <f t="shared" si="24"/>
        <v>40</v>
      </c>
    </row>
    <row r="1545" spans="2:5" ht="13.5">
      <c r="B1545" s="63" t="s">
        <v>5436</v>
      </c>
      <c r="C1545" s="63" t="s">
        <v>5383</v>
      </c>
      <c r="D1545" s="63" t="s">
        <v>5437</v>
      </c>
      <c r="E1545" s="95" t="str">
        <f t="shared" si="24"/>
        <v>40</v>
      </c>
    </row>
    <row r="1546" spans="2:5" ht="13.5">
      <c r="B1546" s="63" t="s">
        <v>5438</v>
      </c>
      <c r="C1546" s="63" t="s">
        <v>5383</v>
      </c>
      <c r="D1546" s="63" t="s">
        <v>5439</v>
      </c>
      <c r="E1546" s="95" t="str">
        <f t="shared" si="24"/>
        <v>40</v>
      </c>
    </row>
    <row r="1547" spans="2:5" ht="13.5">
      <c r="B1547" s="63" t="s">
        <v>6595</v>
      </c>
      <c r="C1547" s="63" t="s">
        <v>6358</v>
      </c>
      <c r="D1547" s="63" t="s">
        <v>6359</v>
      </c>
      <c r="E1547" s="95" t="str">
        <f t="shared" si="24"/>
        <v>40</v>
      </c>
    </row>
    <row r="1548" spans="2:5" ht="13.5">
      <c r="B1548" s="63" t="s">
        <v>5440</v>
      </c>
      <c r="C1548" s="63" t="s">
        <v>5383</v>
      </c>
      <c r="D1548" s="63" t="s">
        <v>5441</v>
      </c>
      <c r="E1548" s="95" t="str">
        <f t="shared" si="24"/>
        <v>40</v>
      </c>
    </row>
    <row r="1549" spans="2:5" ht="13.5">
      <c r="B1549" s="63" t="s">
        <v>5442</v>
      </c>
      <c r="C1549" s="63" t="s">
        <v>5383</v>
      </c>
      <c r="D1549" s="63" t="s">
        <v>5443</v>
      </c>
      <c r="E1549" s="95" t="str">
        <f t="shared" si="24"/>
        <v>40</v>
      </c>
    </row>
    <row r="1550" spans="2:5" ht="13.5">
      <c r="B1550" s="63" t="s">
        <v>5444</v>
      </c>
      <c r="C1550" s="63" t="s">
        <v>5383</v>
      </c>
      <c r="D1550" s="63" t="s">
        <v>5445</v>
      </c>
      <c r="E1550" s="95" t="str">
        <f t="shared" si="24"/>
        <v>40</v>
      </c>
    </row>
    <row r="1551" spans="2:5" ht="13.5">
      <c r="B1551" s="63" t="s">
        <v>5446</v>
      </c>
      <c r="C1551" s="63" t="s">
        <v>5383</v>
      </c>
      <c r="D1551" s="63" t="s">
        <v>5447</v>
      </c>
      <c r="E1551" s="95" t="str">
        <f t="shared" si="24"/>
        <v>40</v>
      </c>
    </row>
    <row r="1552" spans="2:5" ht="13.5">
      <c r="B1552" s="63" t="s">
        <v>5448</v>
      </c>
      <c r="C1552" s="63" t="s">
        <v>5383</v>
      </c>
      <c r="D1552" s="63" t="s">
        <v>5449</v>
      </c>
      <c r="E1552" s="95" t="str">
        <f t="shared" si="24"/>
        <v>40</v>
      </c>
    </row>
    <row r="1553" spans="2:5" ht="13.5">
      <c r="B1553" s="63" t="s">
        <v>5450</v>
      </c>
      <c r="C1553" s="63" t="s">
        <v>5383</v>
      </c>
      <c r="D1553" s="63" t="s">
        <v>5451</v>
      </c>
      <c r="E1553" s="95" t="str">
        <f t="shared" si="24"/>
        <v>40</v>
      </c>
    </row>
    <row r="1554" spans="2:5" ht="13.5">
      <c r="B1554" s="63" t="s">
        <v>5452</v>
      </c>
      <c r="C1554" s="63" t="s">
        <v>5383</v>
      </c>
      <c r="D1554" s="63" t="s">
        <v>5453</v>
      </c>
      <c r="E1554" s="95" t="str">
        <f t="shared" si="24"/>
        <v>40</v>
      </c>
    </row>
    <row r="1555" spans="2:5" ht="13.5">
      <c r="B1555" s="63" t="s">
        <v>5454</v>
      </c>
      <c r="C1555" s="63" t="s">
        <v>5383</v>
      </c>
      <c r="D1555" s="63" t="s">
        <v>5455</v>
      </c>
      <c r="E1555" s="95" t="str">
        <f t="shared" si="24"/>
        <v>40</v>
      </c>
    </row>
    <row r="1556" spans="2:5" ht="13.5">
      <c r="B1556" s="63" t="s">
        <v>5456</v>
      </c>
      <c r="C1556" s="63" t="s">
        <v>5383</v>
      </c>
      <c r="D1556" s="63" t="s">
        <v>5457</v>
      </c>
      <c r="E1556" s="95" t="str">
        <f t="shared" si="24"/>
        <v>40</v>
      </c>
    </row>
    <row r="1557" spans="2:5" ht="13.5">
      <c r="B1557" s="63" t="s">
        <v>5458</v>
      </c>
      <c r="C1557" s="63" t="s">
        <v>5383</v>
      </c>
      <c r="D1557" s="63" t="s">
        <v>5459</v>
      </c>
      <c r="E1557" s="95" t="str">
        <f t="shared" si="24"/>
        <v>40</v>
      </c>
    </row>
    <row r="1558" spans="2:5" ht="13.5">
      <c r="B1558" s="63" t="s">
        <v>5460</v>
      </c>
      <c r="C1558" s="63" t="s">
        <v>5383</v>
      </c>
      <c r="D1558" s="63" t="s">
        <v>5461</v>
      </c>
      <c r="E1558" s="95" t="str">
        <f t="shared" si="24"/>
        <v>40</v>
      </c>
    </row>
    <row r="1559" spans="2:5" ht="13.5">
      <c r="B1559" s="63" t="s">
        <v>5462</v>
      </c>
      <c r="C1559" s="63" t="s">
        <v>5383</v>
      </c>
      <c r="D1559" s="63" t="s">
        <v>5463</v>
      </c>
      <c r="E1559" s="95" t="str">
        <f t="shared" si="24"/>
        <v>40</v>
      </c>
    </row>
    <row r="1560" spans="2:5" ht="13.5">
      <c r="B1560" s="63" t="s">
        <v>5464</v>
      </c>
      <c r="C1560" s="63" t="s">
        <v>5383</v>
      </c>
      <c r="D1560" s="63" t="s">
        <v>5465</v>
      </c>
      <c r="E1560" s="95" t="str">
        <f t="shared" si="24"/>
        <v>40</v>
      </c>
    </row>
    <row r="1561" spans="2:5" ht="13.5">
      <c r="B1561" s="63" t="s">
        <v>5466</v>
      </c>
      <c r="C1561" s="63" t="s">
        <v>5383</v>
      </c>
      <c r="D1561" s="63" t="s">
        <v>5467</v>
      </c>
      <c r="E1561" s="95" t="str">
        <f t="shared" si="24"/>
        <v>40</v>
      </c>
    </row>
    <row r="1562" spans="2:5" ht="13.5">
      <c r="B1562" s="63" t="s">
        <v>5468</v>
      </c>
      <c r="C1562" s="63" t="s">
        <v>5383</v>
      </c>
      <c r="D1562" s="63" t="s">
        <v>5469</v>
      </c>
      <c r="E1562" s="95" t="str">
        <f t="shared" si="24"/>
        <v>40</v>
      </c>
    </row>
    <row r="1563" spans="2:5" ht="13.5">
      <c r="B1563" s="63" t="s">
        <v>5470</v>
      </c>
      <c r="C1563" s="63" t="s">
        <v>5383</v>
      </c>
      <c r="D1563" s="63" t="s">
        <v>5471</v>
      </c>
      <c r="E1563" s="95" t="str">
        <f t="shared" si="24"/>
        <v>40</v>
      </c>
    </row>
    <row r="1564" spans="2:5" ht="13.5">
      <c r="B1564" s="63" t="s">
        <v>5472</v>
      </c>
      <c r="C1564" s="63" t="s">
        <v>5383</v>
      </c>
      <c r="D1564" s="63" t="s">
        <v>5473</v>
      </c>
      <c r="E1564" s="95" t="str">
        <f t="shared" si="24"/>
        <v>40</v>
      </c>
    </row>
    <row r="1565" spans="2:5" ht="13.5">
      <c r="B1565" s="63" t="s">
        <v>5474</v>
      </c>
      <c r="C1565" s="63" t="s">
        <v>5383</v>
      </c>
      <c r="D1565" s="63" t="s">
        <v>5475</v>
      </c>
      <c r="E1565" s="95" t="str">
        <f t="shared" si="24"/>
        <v>40</v>
      </c>
    </row>
    <row r="1566" spans="2:5" ht="13.5">
      <c r="B1566" s="63" t="s">
        <v>5476</v>
      </c>
      <c r="C1566" s="63" t="s">
        <v>5383</v>
      </c>
      <c r="D1566" s="63" t="s">
        <v>4534</v>
      </c>
      <c r="E1566" s="95" t="str">
        <f t="shared" si="24"/>
        <v>40</v>
      </c>
    </row>
    <row r="1567" spans="2:5" ht="13.5">
      <c r="B1567" s="63" t="s">
        <v>5477</v>
      </c>
      <c r="C1567" s="63" t="s">
        <v>5383</v>
      </c>
      <c r="D1567" s="63" t="s">
        <v>5478</v>
      </c>
      <c r="E1567" s="95" t="str">
        <f t="shared" si="24"/>
        <v>40</v>
      </c>
    </row>
    <row r="1568" spans="2:5" ht="13.5">
      <c r="B1568" s="63" t="s">
        <v>5479</v>
      </c>
      <c r="C1568" s="63" t="s">
        <v>5383</v>
      </c>
      <c r="D1568" s="63" t="s">
        <v>5480</v>
      </c>
      <c r="E1568" s="95" t="str">
        <f t="shared" si="24"/>
        <v>40</v>
      </c>
    </row>
    <row r="1569" spans="2:5" ht="13.5">
      <c r="B1569" s="63" t="s">
        <v>5481</v>
      </c>
      <c r="C1569" s="63" t="s">
        <v>5383</v>
      </c>
      <c r="D1569" s="63" t="s">
        <v>5482</v>
      </c>
      <c r="E1569" s="95" t="str">
        <f t="shared" si="24"/>
        <v>40</v>
      </c>
    </row>
    <row r="1570" spans="2:5" ht="13.5">
      <c r="B1570" s="63" t="s">
        <v>5483</v>
      </c>
      <c r="C1570" s="63" t="s">
        <v>5383</v>
      </c>
      <c r="D1570" s="63" t="s">
        <v>1089</v>
      </c>
      <c r="E1570" s="95" t="str">
        <f t="shared" si="24"/>
        <v>40</v>
      </c>
    </row>
    <row r="1571" spans="2:5" ht="13.5">
      <c r="B1571" s="63" t="s">
        <v>5484</v>
      </c>
      <c r="C1571" s="63" t="s">
        <v>5383</v>
      </c>
      <c r="D1571" s="63" t="s">
        <v>5485</v>
      </c>
      <c r="E1571" s="95" t="str">
        <f t="shared" si="24"/>
        <v>40</v>
      </c>
    </row>
    <row r="1572" spans="2:5" ht="13.5">
      <c r="B1572" s="63" t="s">
        <v>5486</v>
      </c>
      <c r="C1572" s="63" t="s">
        <v>5383</v>
      </c>
      <c r="D1572" s="63" t="s">
        <v>5487</v>
      </c>
      <c r="E1572" s="95" t="str">
        <f t="shared" si="24"/>
        <v>40</v>
      </c>
    </row>
    <row r="1573" spans="2:5" ht="13.5">
      <c r="B1573" s="63" t="s">
        <v>5488</v>
      </c>
      <c r="C1573" s="63" t="s">
        <v>5383</v>
      </c>
      <c r="D1573" s="63" t="s">
        <v>5489</v>
      </c>
      <c r="E1573" s="95" t="str">
        <f t="shared" si="24"/>
        <v>40</v>
      </c>
    </row>
    <row r="1574" spans="2:5" ht="13.5">
      <c r="B1574" s="63" t="s">
        <v>5490</v>
      </c>
      <c r="C1574" s="63" t="s">
        <v>5383</v>
      </c>
      <c r="D1574" s="63" t="s">
        <v>5491</v>
      </c>
      <c r="E1574" s="95" t="str">
        <f t="shared" si="24"/>
        <v>40</v>
      </c>
    </row>
    <row r="1575" spans="2:5" ht="13.5">
      <c r="B1575" s="63" t="s">
        <v>5492</v>
      </c>
      <c r="C1575" s="63" t="s">
        <v>5383</v>
      </c>
      <c r="D1575" s="63" t="s">
        <v>5493</v>
      </c>
      <c r="E1575" s="95" t="str">
        <f t="shared" si="24"/>
        <v>40</v>
      </c>
    </row>
    <row r="1576" spans="2:5" ht="13.5">
      <c r="B1576" s="63" t="s">
        <v>5494</v>
      </c>
      <c r="C1576" s="63" t="s">
        <v>5383</v>
      </c>
      <c r="D1576" s="63" t="s">
        <v>5495</v>
      </c>
      <c r="E1576" s="95" t="str">
        <f t="shared" si="24"/>
        <v>40</v>
      </c>
    </row>
    <row r="1577" spans="2:5" ht="13.5">
      <c r="B1577" s="63" t="s">
        <v>5496</v>
      </c>
      <c r="C1577" s="63" t="s">
        <v>5383</v>
      </c>
      <c r="D1577" s="63" t="s">
        <v>5497</v>
      </c>
      <c r="E1577" s="95" t="str">
        <f t="shared" si="24"/>
        <v>40</v>
      </c>
    </row>
    <row r="1578" spans="2:5" ht="13.5">
      <c r="B1578" s="63" t="s">
        <v>5498</v>
      </c>
      <c r="C1578" s="63" t="s">
        <v>5383</v>
      </c>
      <c r="D1578" s="63" t="s">
        <v>5499</v>
      </c>
      <c r="E1578" s="95" t="str">
        <f t="shared" si="24"/>
        <v>40</v>
      </c>
    </row>
    <row r="1579" spans="2:5" ht="13.5">
      <c r="B1579" s="62" t="s">
        <v>6596</v>
      </c>
      <c r="C1579" s="62" t="s">
        <v>6660</v>
      </c>
      <c r="D1579" s="94" t="s">
        <v>6897</v>
      </c>
      <c r="E1579" s="95" t="str">
        <f t="shared" si="24"/>
        <v>41</v>
      </c>
    </row>
    <row r="1580" spans="2:5" ht="13.5">
      <c r="B1580" s="63" t="s">
        <v>5624</v>
      </c>
      <c r="C1580" s="63" t="s">
        <v>5623</v>
      </c>
      <c r="D1580" s="63" t="s">
        <v>5625</v>
      </c>
      <c r="E1580" s="95" t="str">
        <f t="shared" si="24"/>
        <v>41</v>
      </c>
    </row>
    <row r="1581" spans="2:5" ht="13.5">
      <c r="B1581" s="63" t="s">
        <v>5626</v>
      </c>
      <c r="C1581" s="63" t="s">
        <v>5623</v>
      </c>
      <c r="D1581" s="63" t="s">
        <v>5627</v>
      </c>
      <c r="E1581" s="95" t="str">
        <f t="shared" si="24"/>
        <v>41</v>
      </c>
    </row>
    <row r="1582" spans="2:5" ht="13.5">
      <c r="B1582" s="63" t="s">
        <v>5628</v>
      </c>
      <c r="C1582" s="63" t="s">
        <v>5623</v>
      </c>
      <c r="D1582" s="63" t="s">
        <v>5629</v>
      </c>
      <c r="E1582" s="95" t="str">
        <f t="shared" si="24"/>
        <v>41</v>
      </c>
    </row>
    <row r="1583" spans="2:5" ht="13.5">
      <c r="B1583" s="63" t="s">
        <v>5630</v>
      </c>
      <c r="C1583" s="63" t="s">
        <v>5623</v>
      </c>
      <c r="D1583" s="63" t="s">
        <v>5631</v>
      </c>
      <c r="E1583" s="95" t="str">
        <f t="shared" si="24"/>
        <v>41</v>
      </c>
    </row>
    <row r="1584" spans="2:5" ht="13.5">
      <c r="B1584" s="63" t="s">
        <v>5632</v>
      </c>
      <c r="C1584" s="63" t="s">
        <v>5623</v>
      </c>
      <c r="D1584" s="63" t="s">
        <v>5633</v>
      </c>
      <c r="E1584" s="95" t="str">
        <f t="shared" si="24"/>
        <v>41</v>
      </c>
    </row>
    <row r="1585" spans="2:5" ht="13.5">
      <c r="B1585" s="63" t="s">
        <v>5634</v>
      </c>
      <c r="C1585" s="63" t="s">
        <v>5623</v>
      </c>
      <c r="D1585" s="63" t="s">
        <v>5635</v>
      </c>
      <c r="E1585" s="95" t="str">
        <f t="shared" si="24"/>
        <v>41</v>
      </c>
    </row>
    <row r="1586" spans="2:5" ht="13.5">
      <c r="B1586" s="63" t="s">
        <v>5636</v>
      </c>
      <c r="C1586" s="63" t="s">
        <v>5623</v>
      </c>
      <c r="D1586" s="63" t="s">
        <v>5637</v>
      </c>
      <c r="E1586" s="95" t="str">
        <f t="shared" si="24"/>
        <v>41</v>
      </c>
    </row>
    <row r="1587" spans="2:5" ht="13.5">
      <c r="B1587" s="63" t="s">
        <v>5638</v>
      </c>
      <c r="C1587" s="63" t="s">
        <v>5623</v>
      </c>
      <c r="D1587" s="63" t="s">
        <v>5639</v>
      </c>
      <c r="E1587" s="95" t="str">
        <f t="shared" si="24"/>
        <v>41</v>
      </c>
    </row>
    <row r="1588" spans="2:5" ht="13.5">
      <c r="B1588" s="63" t="s">
        <v>5640</v>
      </c>
      <c r="C1588" s="63" t="s">
        <v>5623</v>
      </c>
      <c r="D1588" s="63" t="s">
        <v>5641</v>
      </c>
      <c r="E1588" s="95" t="str">
        <f t="shared" si="24"/>
        <v>41</v>
      </c>
    </row>
    <row r="1589" spans="2:5" ht="13.5">
      <c r="B1589" s="63" t="s">
        <v>5642</v>
      </c>
      <c r="C1589" s="63" t="s">
        <v>5623</v>
      </c>
      <c r="D1589" s="63" t="s">
        <v>5643</v>
      </c>
      <c r="E1589" s="95" t="str">
        <f t="shared" si="24"/>
        <v>41</v>
      </c>
    </row>
    <row r="1590" spans="2:5" ht="13.5">
      <c r="B1590" s="63" t="s">
        <v>5644</v>
      </c>
      <c r="C1590" s="63" t="s">
        <v>5623</v>
      </c>
      <c r="D1590" s="63" t="s">
        <v>5645</v>
      </c>
      <c r="E1590" s="95" t="str">
        <f t="shared" si="24"/>
        <v>41</v>
      </c>
    </row>
    <row r="1591" spans="2:5" ht="13.5">
      <c r="B1591" s="63" t="s">
        <v>5646</v>
      </c>
      <c r="C1591" s="63" t="s">
        <v>5623</v>
      </c>
      <c r="D1591" s="63" t="s">
        <v>5647</v>
      </c>
      <c r="E1591" s="95" t="str">
        <f t="shared" si="24"/>
        <v>41</v>
      </c>
    </row>
    <row r="1592" spans="2:5" ht="13.5">
      <c r="B1592" s="63" t="s">
        <v>5648</v>
      </c>
      <c r="C1592" s="63" t="s">
        <v>5623</v>
      </c>
      <c r="D1592" s="63" t="s">
        <v>5649</v>
      </c>
      <c r="E1592" s="95" t="str">
        <f t="shared" si="24"/>
        <v>41</v>
      </c>
    </row>
    <row r="1593" spans="2:5" ht="13.5">
      <c r="B1593" s="63" t="s">
        <v>5650</v>
      </c>
      <c r="C1593" s="63" t="s">
        <v>5623</v>
      </c>
      <c r="D1593" s="63" t="s">
        <v>5651</v>
      </c>
      <c r="E1593" s="95" t="str">
        <f t="shared" si="24"/>
        <v>41</v>
      </c>
    </row>
    <row r="1594" spans="2:5" ht="13.5">
      <c r="B1594" s="63" t="s">
        <v>5652</v>
      </c>
      <c r="C1594" s="63" t="s">
        <v>5623</v>
      </c>
      <c r="D1594" s="63" t="s">
        <v>5653</v>
      </c>
      <c r="E1594" s="95" t="str">
        <f t="shared" si="24"/>
        <v>41</v>
      </c>
    </row>
    <row r="1595" spans="2:5" ht="13.5">
      <c r="B1595" s="63" t="s">
        <v>5654</v>
      </c>
      <c r="C1595" s="63" t="s">
        <v>5623</v>
      </c>
      <c r="D1595" s="63" t="s">
        <v>5655</v>
      </c>
      <c r="E1595" s="95" t="str">
        <f t="shared" si="24"/>
        <v>41</v>
      </c>
    </row>
    <row r="1596" spans="2:5" ht="13.5">
      <c r="B1596" s="63" t="s">
        <v>5656</v>
      </c>
      <c r="C1596" s="63" t="s">
        <v>5623</v>
      </c>
      <c r="D1596" s="63" t="s">
        <v>5657</v>
      </c>
      <c r="E1596" s="95" t="str">
        <f t="shared" si="24"/>
        <v>41</v>
      </c>
    </row>
    <row r="1597" spans="2:5" ht="13.5">
      <c r="B1597" s="63" t="s">
        <v>5658</v>
      </c>
      <c r="C1597" s="63" t="s">
        <v>5623</v>
      </c>
      <c r="D1597" s="63" t="s">
        <v>5659</v>
      </c>
      <c r="E1597" s="95" t="str">
        <f t="shared" si="24"/>
        <v>41</v>
      </c>
    </row>
    <row r="1598" spans="2:5" ht="13.5">
      <c r="B1598" s="63" t="s">
        <v>5660</v>
      </c>
      <c r="C1598" s="63" t="s">
        <v>5623</v>
      </c>
      <c r="D1598" s="63" t="s">
        <v>5661</v>
      </c>
      <c r="E1598" s="95" t="str">
        <f t="shared" si="24"/>
        <v>41</v>
      </c>
    </row>
    <row r="1599" spans="2:5" ht="13.5">
      <c r="B1599" s="63" t="s">
        <v>5662</v>
      </c>
      <c r="C1599" s="63" t="s">
        <v>5623</v>
      </c>
      <c r="D1599" s="63" t="s">
        <v>5663</v>
      </c>
      <c r="E1599" s="95" t="str">
        <f t="shared" si="24"/>
        <v>41</v>
      </c>
    </row>
    <row r="1600" spans="2:5" ht="13.5">
      <c r="B1600" s="62" t="s">
        <v>6597</v>
      </c>
      <c r="C1600" s="62" t="s">
        <v>6661</v>
      </c>
      <c r="D1600" s="94" t="s">
        <v>6898</v>
      </c>
      <c r="E1600" s="95" t="str">
        <f t="shared" si="24"/>
        <v>42</v>
      </c>
    </row>
    <row r="1601" spans="2:5" ht="13.5">
      <c r="B1601" s="63" t="s">
        <v>5706</v>
      </c>
      <c r="C1601" s="63" t="s">
        <v>5705</v>
      </c>
      <c r="D1601" s="63" t="s">
        <v>5707</v>
      </c>
      <c r="E1601" s="95" t="str">
        <f t="shared" si="24"/>
        <v>42</v>
      </c>
    </row>
    <row r="1602" spans="2:5" ht="13.5">
      <c r="B1602" s="63" t="s">
        <v>5708</v>
      </c>
      <c r="C1602" s="63" t="s">
        <v>5705</v>
      </c>
      <c r="D1602" s="63" t="s">
        <v>5709</v>
      </c>
      <c r="E1602" s="95" t="str">
        <f t="shared" si="24"/>
        <v>42</v>
      </c>
    </row>
    <row r="1603" spans="2:5" ht="13.5">
      <c r="B1603" s="63" t="s">
        <v>5710</v>
      </c>
      <c r="C1603" s="63" t="s">
        <v>5705</v>
      </c>
      <c r="D1603" s="63" t="s">
        <v>5711</v>
      </c>
      <c r="E1603" s="95" t="str">
        <f t="shared" si="24"/>
        <v>42</v>
      </c>
    </row>
    <row r="1604" spans="2:5" ht="13.5">
      <c r="B1604" s="63" t="s">
        <v>5712</v>
      </c>
      <c r="C1604" s="63" t="s">
        <v>5705</v>
      </c>
      <c r="D1604" s="63" t="s">
        <v>5713</v>
      </c>
      <c r="E1604" s="95" t="str">
        <f t="shared" si="24"/>
        <v>42</v>
      </c>
    </row>
    <row r="1605" spans="2:5" ht="13.5">
      <c r="B1605" s="63" t="s">
        <v>5714</v>
      </c>
      <c r="C1605" s="63" t="s">
        <v>5705</v>
      </c>
      <c r="D1605" s="63" t="s">
        <v>5715</v>
      </c>
      <c r="E1605" s="95" t="str">
        <f t="shared" si="24"/>
        <v>42</v>
      </c>
    </row>
    <row r="1606" spans="2:5" ht="13.5">
      <c r="B1606" s="63" t="s">
        <v>5716</v>
      </c>
      <c r="C1606" s="63" t="s">
        <v>5705</v>
      </c>
      <c r="D1606" s="63" t="s">
        <v>5717</v>
      </c>
      <c r="E1606" s="95" t="str">
        <f t="shared" si="24"/>
        <v>42</v>
      </c>
    </row>
    <row r="1607" spans="2:5" ht="13.5">
      <c r="B1607" s="63" t="s">
        <v>5718</v>
      </c>
      <c r="C1607" s="63" t="s">
        <v>5705</v>
      </c>
      <c r="D1607" s="63" t="s">
        <v>5719</v>
      </c>
      <c r="E1607" s="95" t="str">
        <f t="shared" ref="E1607:E1670" si="25">LEFT(B1607,2)</f>
        <v>42</v>
      </c>
    </row>
    <row r="1608" spans="2:5" ht="13.5">
      <c r="B1608" s="63" t="s">
        <v>5720</v>
      </c>
      <c r="C1608" s="63" t="s">
        <v>5705</v>
      </c>
      <c r="D1608" s="63" t="s">
        <v>5721</v>
      </c>
      <c r="E1608" s="95" t="str">
        <f t="shared" si="25"/>
        <v>42</v>
      </c>
    </row>
    <row r="1609" spans="2:5" ht="13.5">
      <c r="B1609" s="63" t="s">
        <v>5722</v>
      </c>
      <c r="C1609" s="63" t="s">
        <v>5705</v>
      </c>
      <c r="D1609" s="63" t="s">
        <v>5723</v>
      </c>
      <c r="E1609" s="95" t="str">
        <f t="shared" si="25"/>
        <v>42</v>
      </c>
    </row>
    <row r="1610" spans="2:5" ht="13.5">
      <c r="B1610" s="63" t="s">
        <v>5724</v>
      </c>
      <c r="C1610" s="63" t="s">
        <v>5705</v>
      </c>
      <c r="D1610" s="63" t="s">
        <v>5725</v>
      </c>
      <c r="E1610" s="95" t="str">
        <f t="shared" si="25"/>
        <v>42</v>
      </c>
    </row>
    <row r="1611" spans="2:5" ht="13.5">
      <c r="B1611" s="63" t="s">
        <v>5726</v>
      </c>
      <c r="C1611" s="63" t="s">
        <v>5705</v>
      </c>
      <c r="D1611" s="63" t="s">
        <v>5727</v>
      </c>
      <c r="E1611" s="95" t="str">
        <f t="shared" si="25"/>
        <v>42</v>
      </c>
    </row>
    <row r="1612" spans="2:5" ht="13.5">
      <c r="B1612" s="63" t="s">
        <v>5728</v>
      </c>
      <c r="C1612" s="63" t="s">
        <v>5705</v>
      </c>
      <c r="D1612" s="63" t="s">
        <v>5729</v>
      </c>
      <c r="E1612" s="95" t="str">
        <f t="shared" si="25"/>
        <v>42</v>
      </c>
    </row>
    <row r="1613" spans="2:5" ht="13.5">
      <c r="B1613" s="63" t="s">
        <v>5730</v>
      </c>
      <c r="C1613" s="63" t="s">
        <v>5705</v>
      </c>
      <c r="D1613" s="63" t="s">
        <v>5731</v>
      </c>
      <c r="E1613" s="95" t="str">
        <f t="shared" si="25"/>
        <v>42</v>
      </c>
    </row>
    <row r="1614" spans="2:5" ht="13.5">
      <c r="B1614" s="63" t="s">
        <v>5732</v>
      </c>
      <c r="C1614" s="63" t="s">
        <v>5705</v>
      </c>
      <c r="D1614" s="63" t="s">
        <v>5733</v>
      </c>
      <c r="E1614" s="95" t="str">
        <f t="shared" si="25"/>
        <v>42</v>
      </c>
    </row>
    <row r="1615" spans="2:5" ht="13.5">
      <c r="B1615" s="63" t="s">
        <v>5734</v>
      </c>
      <c r="C1615" s="63" t="s">
        <v>5705</v>
      </c>
      <c r="D1615" s="63" t="s">
        <v>5735</v>
      </c>
      <c r="E1615" s="95" t="str">
        <f t="shared" si="25"/>
        <v>42</v>
      </c>
    </row>
    <row r="1616" spans="2:5" ht="13.5">
      <c r="B1616" s="63" t="s">
        <v>5736</v>
      </c>
      <c r="C1616" s="63" t="s">
        <v>5705</v>
      </c>
      <c r="D1616" s="63" t="s">
        <v>5737</v>
      </c>
      <c r="E1616" s="95" t="str">
        <f t="shared" si="25"/>
        <v>42</v>
      </c>
    </row>
    <row r="1617" spans="2:5" ht="13.5">
      <c r="B1617" s="63" t="s">
        <v>5738</v>
      </c>
      <c r="C1617" s="63" t="s">
        <v>5705</v>
      </c>
      <c r="D1617" s="63" t="s">
        <v>5739</v>
      </c>
      <c r="E1617" s="95" t="str">
        <f t="shared" si="25"/>
        <v>42</v>
      </c>
    </row>
    <row r="1618" spans="2:5" ht="13.5">
      <c r="B1618" s="63" t="s">
        <v>5740</v>
      </c>
      <c r="C1618" s="63" t="s">
        <v>5705</v>
      </c>
      <c r="D1618" s="63" t="s">
        <v>5741</v>
      </c>
      <c r="E1618" s="95" t="str">
        <f t="shared" si="25"/>
        <v>42</v>
      </c>
    </row>
    <row r="1619" spans="2:5" ht="13.5">
      <c r="B1619" s="63" t="s">
        <v>5742</v>
      </c>
      <c r="C1619" s="63" t="s">
        <v>5705</v>
      </c>
      <c r="D1619" s="63" t="s">
        <v>5743</v>
      </c>
      <c r="E1619" s="95" t="str">
        <f t="shared" si="25"/>
        <v>42</v>
      </c>
    </row>
    <row r="1620" spans="2:5" ht="13.5">
      <c r="B1620" s="63" t="s">
        <v>5744</v>
      </c>
      <c r="C1620" s="63" t="s">
        <v>5705</v>
      </c>
      <c r="D1620" s="63" t="s">
        <v>5745</v>
      </c>
      <c r="E1620" s="95" t="str">
        <f t="shared" si="25"/>
        <v>42</v>
      </c>
    </row>
    <row r="1621" spans="2:5" ht="13.5">
      <c r="B1621" s="63" t="s">
        <v>5746</v>
      </c>
      <c r="C1621" s="63" t="s">
        <v>5705</v>
      </c>
      <c r="D1621" s="63" t="s">
        <v>5747</v>
      </c>
      <c r="E1621" s="95" t="str">
        <f t="shared" si="25"/>
        <v>42</v>
      </c>
    </row>
    <row r="1622" spans="2:5" ht="13.5">
      <c r="B1622" s="62" t="s">
        <v>6598</v>
      </c>
      <c r="C1622" s="62" t="s">
        <v>6662</v>
      </c>
      <c r="D1622" s="94" t="s">
        <v>6899</v>
      </c>
      <c r="E1622" s="95" t="str">
        <f t="shared" si="25"/>
        <v>43</v>
      </c>
    </row>
    <row r="1623" spans="2:5" ht="13.5">
      <c r="B1623" s="63" t="s">
        <v>5769</v>
      </c>
      <c r="C1623" s="63" t="s">
        <v>5768</v>
      </c>
      <c r="D1623" s="63" t="s">
        <v>5770</v>
      </c>
      <c r="E1623" s="95" t="str">
        <f t="shared" si="25"/>
        <v>43</v>
      </c>
    </row>
    <row r="1624" spans="2:5" ht="13.5">
      <c r="B1624" s="63" t="s">
        <v>5771</v>
      </c>
      <c r="C1624" s="63" t="s">
        <v>5768</v>
      </c>
      <c r="D1624" s="63" t="s">
        <v>5772</v>
      </c>
      <c r="E1624" s="95" t="str">
        <f t="shared" si="25"/>
        <v>43</v>
      </c>
    </row>
    <row r="1625" spans="2:5" ht="13.5">
      <c r="B1625" s="63" t="s">
        <v>5773</v>
      </c>
      <c r="C1625" s="63" t="s">
        <v>5768</v>
      </c>
      <c r="D1625" s="63" t="s">
        <v>5774</v>
      </c>
      <c r="E1625" s="95" t="str">
        <f t="shared" si="25"/>
        <v>43</v>
      </c>
    </row>
    <row r="1626" spans="2:5" ht="13.5">
      <c r="B1626" s="63" t="s">
        <v>5775</v>
      </c>
      <c r="C1626" s="63" t="s">
        <v>5768</v>
      </c>
      <c r="D1626" s="63" t="s">
        <v>5776</v>
      </c>
      <c r="E1626" s="95" t="str">
        <f t="shared" si="25"/>
        <v>43</v>
      </c>
    </row>
    <row r="1627" spans="2:5" ht="13.5">
      <c r="B1627" s="63" t="s">
        <v>5777</v>
      </c>
      <c r="C1627" s="63" t="s">
        <v>5768</v>
      </c>
      <c r="D1627" s="63" t="s">
        <v>5778</v>
      </c>
      <c r="E1627" s="95" t="str">
        <f t="shared" si="25"/>
        <v>43</v>
      </c>
    </row>
    <row r="1628" spans="2:5" ht="13.5">
      <c r="B1628" s="63" t="s">
        <v>5779</v>
      </c>
      <c r="C1628" s="63" t="s">
        <v>5768</v>
      </c>
      <c r="D1628" s="63" t="s">
        <v>5780</v>
      </c>
      <c r="E1628" s="95" t="str">
        <f t="shared" si="25"/>
        <v>43</v>
      </c>
    </row>
    <row r="1629" spans="2:5" ht="13.5">
      <c r="B1629" s="63" t="s">
        <v>5781</v>
      </c>
      <c r="C1629" s="63" t="s">
        <v>5768</v>
      </c>
      <c r="D1629" s="63" t="s">
        <v>5782</v>
      </c>
      <c r="E1629" s="95" t="str">
        <f t="shared" si="25"/>
        <v>43</v>
      </c>
    </row>
    <row r="1630" spans="2:5" ht="13.5">
      <c r="B1630" s="63" t="s">
        <v>5783</v>
      </c>
      <c r="C1630" s="63" t="s">
        <v>5768</v>
      </c>
      <c r="D1630" s="63" t="s">
        <v>5784</v>
      </c>
      <c r="E1630" s="95" t="str">
        <f t="shared" si="25"/>
        <v>43</v>
      </c>
    </row>
    <row r="1631" spans="2:5" ht="13.5">
      <c r="B1631" s="63" t="s">
        <v>5785</v>
      </c>
      <c r="C1631" s="63" t="s">
        <v>5768</v>
      </c>
      <c r="D1631" s="63" t="s">
        <v>5786</v>
      </c>
      <c r="E1631" s="95" t="str">
        <f t="shared" si="25"/>
        <v>43</v>
      </c>
    </row>
    <row r="1632" spans="2:5" ht="13.5">
      <c r="B1632" s="63" t="s">
        <v>5787</v>
      </c>
      <c r="C1632" s="63" t="s">
        <v>5768</v>
      </c>
      <c r="D1632" s="63" t="s">
        <v>5788</v>
      </c>
      <c r="E1632" s="95" t="str">
        <f t="shared" si="25"/>
        <v>43</v>
      </c>
    </row>
    <row r="1633" spans="2:5" ht="13.5">
      <c r="B1633" s="63" t="s">
        <v>5789</v>
      </c>
      <c r="C1633" s="63" t="s">
        <v>5768</v>
      </c>
      <c r="D1633" s="63" t="s">
        <v>5790</v>
      </c>
      <c r="E1633" s="95" t="str">
        <f t="shared" si="25"/>
        <v>43</v>
      </c>
    </row>
    <row r="1634" spans="2:5" ht="13.5">
      <c r="B1634" s="63" t="s">
        <v>5791</v>
      </c>
      <c r="C1634" s="63" t="s">
        <v>5768</v>
      </c>
      <c r="D1634" s="63" t="s">
        <v>5792</v>
      </c>
      <c r="E1634" s="95" t="str">
        <f t="shared" si="25"/>
        <v>43</v>
      </c>
    </row>
    <row r="1635" spans="2:5" ht="13.5">
      <c r="B1635" s="63" t="s">
        <v>5793</v>
      </c>
      <c r="C1635" s="63" t="s">
        <v>5768</v>
      </c>
      <c r="D1635" s="63" t="s">
        <v>5794</v>
      </c>
      <c r="E1635" s="95" t="str">
        <f t="shared" si="25"/>
        <v>43</v>
      </c>
    </row>
    <row r="1636" spans="2:5" ht="13.5">
      <c r="B1636" s="63" t="s">
        <v>5795</v>
      </c>
      <c r="C1636" s="63" t="s">
        <v>5768</v>
      </c>
      <c r="D1636" s="63" t="s">
        <v>5796</v>
      </c>
      <c r="E1636" s="95" t="str">
        <f t="shared" si="25"/>
        <v>43</v>
      </c>
    </row>
    <row r="1637" spans="2:5" ht="13.5">
      <c r="B1637" s="63" t="s">
        <v>5797</v>
      </c>
      <c r="C1637" s="63" t="s">
        <v>5768</v>
      </c>
      <c r="D1637" s="63" t="s">
        <v>1115</v>
      </c>
      <c r="E1637" s="95" t="str">
        <f t="shared" si="25"/>
        <v>43</v>
      </c>
    </row>
    <row r="1638" spans="2:5" ht="13.5">
      <c r="B1638" s="63" t="s">
        <v>5798</v>
      </c>
      <c r="C1638" s="63" t="s">
        <v>5768</v>
      </c>
      <c r="D1638" s="63" t="s">
        <v>5799</v>
      </c>
      <c r="E1638" s="95" t="str">
        <f t="shared" si="25"/>
        <v>43</v>
      </c>
    </row>
    <row r="1639" spans="2:5" ht="13.5">
      <c r="B1639" s="63" t="s">
        <v>5800</v>
      </c>
      <c r="C1639" s="63" t="s">
        <v>5768</v>
      </c>
      <c r="D1639" s="63" t="s">
        <v>5801</v>
      </c>
      <c r="E1639" s="95" t="str">
        <f t="shared" si="25"/>
        <v>43</v>
      </c>
    </row>
    <row r="1640" spans="2:5" ht="13.5">
      <c r="B1640" s="63" t="s">
        <v>5802</v>
      </c>
      <c r="C1640" s="63" t="s">
        <v>5768</v>
      </c>
      <c r="D1640" s="63" t="s">
        <v>5803</v>
      </c>
      <c r="E1640" s="95" t="str">
        <f t="shared" si="25"/>
        <v>43</v>
      </c>
    </row>
    <row r="1641" spans="2:5" ht="13.5">
      <c r="B1641" s="63" t="s">
        <v>5804</v>
      </c>
      <c r="C1641" s="63" t="s">
        <v>5768</v>
      </c>
      <c r="D1641" s="63" t="s">
        <v>5805</v>
      </c>
      <c r="E1641" s="95" t="str">
        <f t="shared" si="25"/>
        <v>43</v>
      </c>
    </row>
    <row r="1642" spans="2:5" ht="13.5">
      <c r="B1642" s="63" t="s">
        <v>5806</v>
      </c>
      <c r="C1642" s="63" t="s">
        <v>5768</v>
      </c>
      <c r="D1642" s="63" t="s">
        <v>5807</v>
      </c>
      <c r="E1642" s="95" t="str">
        <f t="shared" si="25"/>
        <v>43</v>
      </c>
    </row>
    <row r="1643" spans="2:5" ht="13.5">
      <c r="B1643" s="63" t="s">
        <v>5808</v>
      </c>
      <c r="C1643" s="63" t="s">
        <v>5768</v>
      </c>
      <c r="D1643" s="63" t="s">
        <v>5809</v>
      </c>
      <c r="E1643" s="95" t="str">
        <f t="shared" si="25"/>
        <v>43</v>
      </c>
    </row>
    <row r="1644" spans="2:5" ht="13.5">
      <c r="B1644" s="63" t="s">
        <v>5810</v>
      </c>
      <c r="C1644" s="63" t="s">
        <v>5768</v>
      </c>
      <c r="D1644" s="63" t="s">
        <v>5811</v>
      </c>
      <c r="E1644" s="95" t="str">
        <f t="shared" si="25"/>
        <v>43</v>
      </c>
    </row>
    <row r="1645" spans="2:5" ht="13.5">
      <c r="B1645" s="63" t="s">
        <v>5812</v>
      </c>
      <c r="C1645" s="63" t="s">
        <v>5768</v>
      </c>
      <c r="D1645" s="63" t="s">
        <v>1289</v>
      </c>
      <c r="E1645" s="95" t="str">
        <f t="shared" si="25"/>
        <v>43</v>
      </c>
    </row>
    <row r="1646" spans="2:5" ht="13.5">
      <c r="B1646" s="63" t="s">
        <v>5813</v>
      </c>
      <c r="C1646" s="63" t="s">
        <v>5768</v>
      </c>
      <c r="D1646" s="63" t="s">
        <v>5814</v>
      </c>
      <c r="E1646" s="95" t="str">
        <f t="shared" si="25"/>
        <v>43</v>
      </c>
    </row>
    <row r="1647" spans="2:5" ht="13.5">
      <c r="B1647" s="63" t="s">
        <v>5815</v>
      </c>
      <c r="C1647" s="63" t="s">
        <v>5768</v>
      </c>
      <c r="D1647" s="63" t="s">
        <v>3118</v>
      </c>
      <c r="E1647" s="95" t="str">
        <f t="shared" si="25"/>
        <v>43</v>
      </c>
    </row>
    <row r="1648" spans="2:5" ht="13.5">
      <c r="B1648" s="63" t="s">
        <v>5816</v>
      </c>
      <c r="C1648" s="63" t="s">
        <v>5768</v>
      </c>
      <c r="D1648" s="63" t="s">
        <v>5817</v>
      </c>
      <c r="E1648" s="95" t="str">
        <f t="shared" si="25"/>
        <v>43</v>
      </c>
    </row>
    <row r="1649" spans="2:5" ht="13.5">
      <c r="B1649" s="63" t="s">
        <v>5818</v>
      </c>
      <c r="C1649" s="63" t="s">
        <v>5768</v>
      </c>
      <c r="D1649" s="63" t="s">
        <v>5819</v>
      </c>
      <c r="E1649" s="95" t="str">
        <f t="shared" si="25"/>
        <v>43</v>
      </c>
    </row>
    <row r="1650" spans="2:5" ht="13.5">
      <c r="B1650" s="63" t="s">
        <v>5820</v>
      </c>
      <c r="C1650" s="63" t="s">
        <v>5768</v>
      </c>
      <c r="D1650" s="63" t="s">
        <v>5821</v>
      </c>
      <c r="E1650" s="95" t="str">
        <f t="shared" si="25"/>
        <v>43</v>
      </c>
    </row>
    <row r="1651" spans="2:5" ht="13.5">
      <c r="B1651" s="63" t="s">
        <v>5822</v>
      </c>
      <c r="C1651" s="63" t="s">
        <v>5768</v>
      </c>
      <c r="D1651" s="63" t="s">
        <v>5823</v>
      </c>
      <c r="E1651" s="95" t="str">
        <f t="shared" si="25"/>
        <v>43</v>
      </c>
    </row>
    <row r="1652" spans="2:5" ht="13.5">
      <c r="B1652" s="63" t="s">
        <v>5824</v>
      </c>
      <c r="C1652" s="63" t="s">
        <v>5768</v>
      </c>
      <c r="D1652" s="63" t="s">
        <v>5825</v>
      </c>
      <c r="E1652" s="95" t="str">
        <f t="shared" si="25"/>
        <v>43</v>
      </c>
    </row>
    <row r="1653" spans="2:5" ht="13.5">
      <c r="B1653" s="63" t="s">
        <v>5826</v>
      </c>
      <c r="C1653" s="63" t="s">
        <v>5768</v>
      </c>
      <c r="D1653" s="63" t="s">
        <v>5827</v>
      </c>
      <c r="E1653" s="95" t="str">
        <f t="shared" si="25"/>
        <v>43</v>
      </c>
    </row>
    <row r="1654" spans="2:5" ht="13.5">
      <c r="B1654" s="63" t="s">
        <v>5828</v>
      </c>
      <c r="C1654" s="63" t="s">
        <v>5768</v>
      </c>
      <c r="D1654" s="63" t="s">
        <v>5829</v>
      </c>
      <c r="E1654" s="95" t="str">
        <f t="shared" si="25"/>
        <v>43</v>
      </c>
    </row>
    <row r="1655" spans="2:5" ht="13.5">
      <c r="B1655" s="63" t="s">
        <v>5830</v>
      </c>
      <c r="C1655" s="63" t="s">
        <v>5768</v>
      </c>
      <c r="D1655" s="63" t="s">
        <v>5831</v>
      </c>
      <c r="E1655" s="95" t="str">
        <f t="shared" si="25"/>
        <v>43</v>
      </c>
    </row>
    <row r="1656" spans="2:5" ht="13.5">
      <c r="B1656" s="63" t="s">
        <v>5832</v>
      </c>
      <c r="C1656" s="63" t="s">
        <v>5768</v>
      </c>
      <c r="D1656" s="63" t="s">
        <v>5833</v>
      </c>
      <c r="E1656" s="95" t="str">
        <f t="shared" si="25"/>
        <v>43</v>
      </c>
    </row>
    <row r="1657" spans="2:5" ht="13.5">
      <c r="B1657" s="63" t="s">
        <v>5834</v>
      </c>
      <c r="C1657" s="63" t="s">
        <v>5768</v>
      </c>
      <c r="D1657" s="63" t="s">
        <v>5835</v>
      </c>
      <c r="E1657" s="95" t="str">
        <f t="shared" si="25"/>
        <v>43</v>
      </c>
    </row>
    <row r="1658" spans="2:5" ht="13.5">
      <c r="B1658" s="63" t="s">
        <v>5836</v>
      </c>
      <c r="C1658" s="63" t="s">
        <v>5768</v>
      </c>
      <c r="D1658" s="63" t="s">
        <v>5837</v>
      </c>
      <c r="E1658" s="95" t="str">
        <f t="shared" si="25"/>
        <v>43</v>
      </c>
    </row>
    <row r="1659" spans="2:5" ht="13.5">
      <c r="B1659" s="63" t="s">
        <v>5838</v>
      </c>
      <c r="C1659" s="63" t="s">
        <v>5768</v>
      </c>
      <c r="D1659" s="63" t="s">
        <v>5839</v>
      </c>
      <c r="E1659" s="95" t="str">
        <f t="shared" si="25"/>
        <v>43</v>
      </c>
    </row>
    <row r="1660" spans="2:5" ht="13.5">
      <c r="B1660" s="63" t="s">
        <v>5840</v>
      </c>
      <c r="C1660" s="63" t="s">
        <v>5768</v>
      </c>
      <c r="D1660" s="63" t="s">
        <v>5841</v>
      </c>
      <c r="E1660" s="95" t="str">
        <f t="shared" si="25"/>
        <v>43</v>
      </c>
    </row>
    <row r="1661" spans="2:5" ht="13.5">
      <c r="B1661" s="63" t="s">
        <v>5842</v>
      </c>
      <c r="C1661" s="63" t="s">
        <v>5768</v>
      </c>
      <c r="D1661" s="63" t="s">
        <v>5843</v>
      </c>
      <c r="E1661" s="95" t="str">
        <f t="shared" si="25"/>
        <v>43</v>
      </c>
    </row>
    <row r="1662" spans="2:5" ht="13.5">
      <c r="B1662" s="63" t="s">
        <v>5844</v>
      </c>
      <c r="C1662" s="63" t="s">
        <v>5768</v>
      </c>
      <c r="D1662" s="63" t="s">
        <v>5845</v>
      </c>
      <c r="E1662" s="95" t="str">
        <f t="shared" si="25"/>
        <v>43</v>
      </c>
    </row>
    <row r="1663" spans="2:5" ht="13.5">
      <c r="B1663" s="63" t="s">
        <v>5846</v>
      </c>
      <c r="C1663" s="63" t="s">
        <v>5768</v>
      </c>
      <c r="D1663" s="63" t="s">
        <v>5847</v>
      </c>
      <c r="E1663" s="95" t="str">
        <f t="shared" si="25"/>
        <v>43</v>
      </c>
    </row>
    <row r="1664" spans="2:5" ht="13.5">
      <c r="B1664" s="63" t="s">
        <v>5848</v>
      </c>
      <c r="C1664" s="63" t="s">
        <v>5768</v>
      </c>
      <c r="D1664" s="63" t="s">
        <v>5849</v>
      </c>
      <c r="E1664" s="95" t="str">
        <f t="shared" si="25"/>
        <v>43</v>
      </c>
    </row>
    <row r="1665" spans="2:5" ht="13.5">
      <c r="B1665" s="63" t="s">
        <v>5850</v>
      </c>
      <c r="C1665" s="63" t="s">
        <v>5768</v>
      </c>
      <c r="D1665" s="63" t="s">
        <v>5851</v>
      </c>
      <c r="E1665" s="95" t="str">
        <f t="shared" si="25"/>
        <v>43</v>
      </c>
    </row>
    <row r="1666" spans="2:5" ht="13.5">
      <c r="B1666" s="63" t="s">
        <v>5852</v>
      </c>
      <c r="C1666" s="63" t="s">
        <v>5768</v>
      </c>
      <c r="D1666" s="63" t="s">
        <v>5853</v>
      </c>
      <c r="E1666" s="95" t="str">
        <f t="shared" si="25"/>
        <v>43</v>
      </c>
    </row>
    <row r="1667" spans="2:5" ht="13.5">
      <c r="B1667" s="63" t="s">
        <v>5854</v>
      </c>
      <c r="C1667" s="63" t="s">
        <v>5768</v>
      </c>
      <c r="D1667" s="63" t="s">
        <v>5855</v>
      </c>
      <c r="E1667" s="95" t="str">
        <f t="shared" si="25"/>
        <v>43</v>
      </c>
    </row>
    <row r="1668" spans="2:5" ht="13.5">
      <c r="B1668" s="62" t="s">
        <v>6599</v>
      </c>
      <c r="C1668" s="62" t="s">
        <v>6663</v>
      </c>
      <c r="D1668" s="94" t="s">
        <v>6900</v>
      </c>
      <c r="E1668" s="95" t="str">
        <f t="shared" si="25"/>
        <v>44</v>
      </c>
    </row>
    <row r="1669" spans="2:5" ht="13.5">
      <c r="B1669" s="63" t="s">
        <v>5907</v>
      </c>
      <c r="C1669" s="63" t="s">
        <v>5906</v>
      </c>
      <c r="D1669" s="63" t="s">
        <v>5908</v>
      </c>
      <c r="E1669" s="95" t="str">
        <f t="shared" si="25"/>
        <v>44</v>
      </c>
    </row>
    <row r="1670" spans="2:5" ht="13.5">
      <c r="B1670" s="63" t="s">
        <v>5909</v>
      </c>
      <c r="C1670" s="63" t="s">
        <v>5906</v>
      </c>
      <c r="D1670" s="63" t="s">
        <v>5910</v>
      </c>
      <c r="E1670" s="95" t="str">
        <f t="shared" si="25"/>
        <v>44</v>
      </c>
    </row>
    <row r="1671" spans="2:5" ht="13.5">
      <c r="B1671" s="63" t="s">
        <v>5911</v>
      </c>
      <c r="C1671" s="63" t="s">
        <v>5906</v>
      </c>
      <c r="D1671" s="63" t="s">
        <v>5912</v>
      </c>
      <c r="E1671" s="95" t="str">
        <f t="shared" ref="E1671:E1734" si="26">LEFT(B1671,2)</f>
        <v>44</v>
      </c>
    </row>
    <row r="1672" spans="2:5" ht="13.5">
      <c r="B1672" s="63" t="s">
        <v>5913</v>
      </c>
      <c r="C1672" s="63" t="s">
        <v>5906</v>
      </c>
      <c r="D1672" s="63" t="s">
        <v>5914</v>
      </c>
      <c r="E1672" s="95" t="str">
        <f t="shared" si="26"/>
        <v>44</v>
      </c>
    </row>
    <row r="1673" spans="2:5" ht="13.5">
      <c r="B1673" s="63" t="s">
        <v>5915</v>
      </c>
      <c r="C1673" s="63" t="s">
        <v>5906</v>
      </c>
      <c r="D1673" s="63" t="s">
        <v>5916</v>
      </c>
      <c r="E1673" s="95" t="str">
        <f t="shared" si="26"/>
        <v>44</v>
      </c>
    </row>
    <row r="1674" spans="2:5" ht="13.5">
      <c r="B1674" s="63" t="s">
        <v>5917</v>
      </c>
      <c r="C1674" s="63" t="s">
        <v>5906</v>
      </c>
      <c r="D1674" s="63" t="s">
        <v>5918</v>
      </c>
      <c r="E1674" s="95" t="str">
        <f t="shared" si="26"/>
        <v>44</v>
      </c>
    </row>
    <row r="1675" spans="2:5" ht="13.5">
      <c r="B1675" s="63" t="s">
        <v>5919</v>
      </c>
      <c r="C1675" s="63" t="s">
        <v>5906</v>
      </c>
      <c r="D1675" s="63" t="s">
        <v>5920</v>
      </c>
      <c r="E1675" s="95" t="str">
        <f t="shared" si="26"/>
        <v>44</v>
      </c>
    </row>
    <row r="1676" spans="2:5" ht="13.5">
      <c r="B1676" s="63" t="s">
        <v>5921</v>
      </c>
      <c r="C1676" s="63" t="s">
        <v>5906</v>
      </c>
      <c r="D1676" s="63" t="s">
        <v>5922</v>
      </c>
      <c r="E1676" s="95" t="str">
        <f t="shared" si="26"/>
        <v>44</v>
      </c>
    </row>
    <row r="1677" spans="2:5" ht="13.5">
      <c r="B1677" s="63" t="s">
        <v>5923</v>
      </c>
      <c r="C1677" s="63" t="s">
        <v>5906</v>
      </c>
      <c r="D1677" s="63" t="s">
        <v>5924</v>
      </c>
      <c r="E1677" s="95" t="str">
        <f t="shared" si="26"/>
        <v>44</v>
      </c>
    </row>
    <row r="1678" spans="2:5" ht="13.5">
      <c r="B1678" s="63" t="s">
        <v>5925</v>
      </c>
      <c r="C1678" s="63" t="s">
        <v>5906</v>
      </c>
      <c r="D1678" s="63" t="s">
        <v>5926</v>
      </c>
      <c r="E1678" s="95" t="str">
        <f t="shared" si="26"/>
        <v>44</v>
      </c>
    </row>
    <row r="1679" spans="2:5" ht="13.5">
      <c r="B1679" s="63" t="s">
        <v>5927</v>
      </c>
      <c r="C1679" s="63" t="s">
        <v>5906</v>
      </c>
      <c r="D1679" s="63" t="s">
        <v>5928</v>
      </c>
      <c r="E1679" s="95" t="str">
        <f t="shared" si="26"/>
        <v>44</v>
      </c>
    </row>
    <row r="1680" spans="2:5" ht="13.5">
      <c r="B1680" s="63" t="s">
        <v>5929</v>
      </c>
      <c r="C1680" s="63" t="s">
        <v>5906</v>
      </c>
      <c r="D1680" s="63" t="s">
        <v>5930</v>
      </c>
      <c r="E1680" s="95" t="str">
        <f t="shared" si="26"/>
        <v>44</v>
      </c>
    </row>
    <row r="1681" spans="2:5" ht="13.5">
      <c r="B1681" s="63" t="s">
        <v>5931</v>
      </c>
      <c r="C1681" s="63" t="s">
        <v>5906</v>
      </c>
      <c r="D1681" s="63" t="s">
        <v>5932</v>
      </c>
      <c r="E1681" s="95" t="str">
        <f t="shared" si="26"/>
        <v>44</v>
      </c>
    </row>
    <row r="1682" spans="2:5" ht="13.5">
      <c r="B1682" s="63" t="s">
        <v>5933</v>
      </c>
      <c r="C1682" s="63" t="s">
        <v>5906</v>
      </c>
      <c r="D1682" s="63" t="s">
        <v>5934</v>
      </c>
      <c r="E1682" s="95" t="str">
        <f t="shared" si="26"/>
        <v>44</v>
      </c>
    </row>
    <row r="1683" spans="2:5" ht="13.5">
      <c r="B1683" s="63" t="s">
        <v>5935</v>
      </c>
      <c r="C1683" s="63" t="s">
        <v>5906</v>
      </c>
      <c r="D1683" s="63" t="s">
        <v>5936</v>
      </c>
      <c r="E1683" s="95" t="str">
        <f t="shared" si="26"/>
        <v>44</v>
      </c>
    </row>
    <row r="1684" spans="2:5" ht="13.5">
      <c r="B1684" s="63" t="s">
        <v>5937</v>
      </c>
      <c r="C1684" s="63" t="s">
        <v>5906</v>
      </c>
      <c r="D1684" s="63" t="s">
        <v>5938</v>
      </c>
      <c r="E1684" s="95" t="str">
        <f t="shared" si="26"/>
        <v>44</v>
      </c>
    </row>
    <row r="1685" spans="2:5" ht="13.5">
      <c r="B1685" s="63" t="s">
        <v>5939</v>
      </c>
      <c r="C1685" s="63" t="s">
        <v>5906</v>
      </c>
      <c r="D1685" s="63" t="s">
        <v>5940</v>
      </c>
      <c r="E1685" s="95" t="str">
        <f t="shared" si="26"/>
        <v>44</v>
      </c>
    </row>
    <row r="1686" spans="2:5" ht="13.5">
      <c r="B1686" s="63" t="s">
        <v>5941</v>
      </c>
      <c r="C1686" s="63" t="s">
        <v>5906</v>
      </c>
      <c r="D1686" s="63" t="s">
        <v>5942</v>
      </c>
      <c r="E1686" s="95" t="str">
        <f t="shared" si="26"/>
        <v>44</v>
      </c>
    </row>
    <row r="1687" spans="2:5" ht="13.5">
      <c r="B1687" s="62" t="s">
        <v>6600</v>
      </c>
      <c r="C1687" s="62" t="s">
        <v>6664</v>
      </c>
      <c r="D1687" s="94" t="s">
        <v>6901</v>
      </c>
      <c r="E1687" s="95" t="str">
        <f t="shared" si="26"/>
        <v>45</v>
      </c>
    </row>
    <row r="1688" spans="2:5" ht="13.5">
      <c r="B1688" s="63" t="s">
        <v>5964</v>
      </c>
      <c r="C1688" s="63" t="s">
        <v>5963</v>
      </c>
      <c r="D1688" s="63" t="s">
        <v>5965</v>
      </c>
      <c r="E1688" s="95" t="str">
        <f t="shared" si="26"/>
        <v>45</v>
      </c>
    </row>
    <row r="1689" spans="2:5" ht="13.5">
      <c r="B1689" s="63" t="s">
        <v>5966</v>
      </c>
      <c r="C1689" s="63" t="s">
        <v>5963</v>
      </c>
      <c r="D1689" s="63" t="s">
        <v>5967</v>
      </c>
      <c r="E1689" s="95" t="str">
        <f t="shared" si="26"/>
        <v>45</v>
      </c>
    </row>
    <row r="1690" spans="2:5" ht="13.5">
      <c r="B1690" s="63" t="s">
        <v>5968</v>
      </c>
      <c r="C1690" s="63" t="s">
        <v>5963</v>
      </c>
      <c r="D1690" s="63" t="s">
        <v>5969</v>
      </c>
      <c r="E1690" s="95" t="str">
        <f t="shared" si="26"/>
        <v>45</v>
      </c>
    </row>
    <row r="1691" spans="2:5" ht="13.5">
      <c r="B1691" s="63" t="s">
        <v>5970</v>
      </c>
      <c r="C1691" s="63" t="s">
        <v>5963</v>
      </c>
      <c r="D1691" s="63" t="s">
        <v>5971</v>
      </c>
      <c r="E1691" s="95" t="str">
        <f t="shared" si="26"/>
        <v>45</v>
      </c>
    </row>
    <row r="1692" spans="2:5" ht="13.5">
      <c r="B1692" s="63" t="s">
        <v>5972</v>
      </c>
      <c r="C1692" s="63" t="s">
        <v>5963</v>
      </c>
      <c r="D1692" s="63" t="s">
        <v>5973</v>
      </c>
      <c r="E1692" s="95" t="str">
        <f t="shared" si="26"/>
        <v>45</v>
      </c>
    </row>
    <row r="1693" spans="2:5" ht="13.5">
      <c r="B1693" s="63" t="s">
        <v>5974</v>
      </c>
      <c r="C1693" s="63" t="s">
        <v>5963</v>
      </c>
      <c r="D1693" s="63" t="s">
        <v>5975</v>
      </c>
      <c r="E1693" s="95" t="str">
        <f t="shared" si="26"/>
        <v>45</v>
      </c>
    </row>
    <row r="1694" spans="2:5" ht="13.5">
      <c r="B1694" s="63" t="s">
        <v>5976</v>
      </c>
      <c r="C1694" s="63" t="s">
        <v>5963</v>
      </c>
      <c r="D1694" s="63" t="s">
        <v>5977</v>
      </c>
      <c r="E1694" s="95" t="str">
        <f t="shared" si="26"/>
        <v>45</v>
      </c>
    </row>
    <row r="1695" spans="2:5" ht="13.5">
      <c r="B1695" s="63" t="s">
        <v>5978</v>
      </c>
      <c r="C1695" s="63" t="s">
        <v>5963</v>
      </c>
      <c r="D1695" s="63" t="s">
        <v>5979</v>
      </c>
      <c r="E1695" s="95" t="str">
        <f t="shared" si="26"/>
        <v>45</v>
      </c>
    </row>
    <row r="1696" spans="2:5" ht="13.5">
      <c r="B1696" s="63" t="s">
        <v>5980</v>
      </c>
      <c r="C1696" s="63" t="s">
        <v>5963</v>
      </c>
      <c r="D1696" s="63" t="s">
        <v>5981</v>
      </c>
      <c r="E1696" s="95" t="str">
        <f t="shared" si="26"/>
        <v>45</v>
      </c>
    </row>
    <row r="1697" spans="2:5" ht="13.5">
      <c r="B1697" s="63" t="s">
        <v>5982</v>
      </c>
      <c r="C1697" s="63" t="s">
        <v>5963</v>
      </c>
      <c r="D1697" s="63" t="s">
        <v>5983</v>
      </c>
      <c r="E1697" s="95" t="str">
        <f t="shared" si="26"/>
        <v>45</v>
      </c>
    </row>
    <row r="1698" spans="2:5" ht="13.5">
      <c r="B1698" s="63" t="s">
        <v>5984</v>
      </c>
      <c r="C1698" s="63" t="s">
        <v>5963</v>
      </c>
      <c r="D1698" s="63" t="s">
        <v>5985</v>
      </c>
      <c r="E1698" s="95" t="str">
        <f t="shared" si="26"/>
        <v>45</v>
      </c>
    </row>
    <row r="1699" spans="2:5" ht="13.5">
      <c r="B1699" s="63" t="s">
        <v>5986</v>
      </c>
      <c r="C1699" s="63" t="s">
        <v>5963</v>
      </c>
      <c r="D1699" s="63" t="s">
        <v>5987</v>
      </c>
      <c r="E1699" s="95" t="str">
        <f t="shared" si="26"/>
        <v>45</v>
      </c>
    </row>
    <row r="1700" spans="2:5" ht="13.5">
      <c r="B1700" s="63" t="s">
        <v>5988</v>
      </c>
      <c r="C1700" s="63" t="s">
        <v>5963</v>
      </c>
      <c r="D1700" s="63" t="s">
        <v>5989</v>
      </c>
      <c r="E1700" s="95" t="str">
        <f t="shared" si="26"/>
        <v>45</v>
      </c>
    </row>
    <row r="1701" spans="2:5" ht="13.5">
      <c r="B1701" s="63" t="s">
        <v>5990</v>
      </c>
      <c r="C1701" s="63" t="s">
        <v>5963</v>
      </c>
      <c r="D1701" s="63" t="s">
        <v>5991</v>
      </c>
      <c r="E1701" s="95" t="str">
        <f t="shared" si="26"/>
        <v>45</v>
      </c>
    </row>
    <row r="1702" spans="2:5" ht="13.5">
      <c r="B1702" s="63" t="s">
        <v>5992</v>
      </c>
      <c r="C1702" s="63" t="s">
        <v>5963</v>
      </c>
      <c r="D1702" s="63" t="s">
        <v>5993</v>
      </c>
      <c r="E1702" s="95" t="str">
        <f t="shared" si="26"/>
        <v>45</v>
      </c>
    </row>
    <row r="1703" spans="2:5" ht="13.5">
      <c r="B1703" s="63" t="s">
        <v>5994</v>
      </c>
      <c r="C1703" s="63" t="s">
        <v>5963</v>
      </c>
      <c r="D1703" s="63" t="s">
        <v>5995</v>
      </c>
      <c r="E1703" s="95" t="str">
        <f t="shared" si="26"/>
        <v>45</v>
      </c>
    </row>
    <row r="1704" spans="2:5" ht="13.5">
      <c r="B1704" s="63" t="s">
        <v>5996</v>
      </c>
      <c r="C1704" s="63" t="s">
        <v>5963</v>
      </c>
      <c r="D1704" s="63" t="s">
        <v>5997</v>
      </c>
      <c r="E1704" s="95" t="str">
        <f t="shared" si="26"/>
        <v>45</v>
      </c>
    </row>
    <row r="1705" spans="2:5" ht="13.5">
      <c r="B1705" s="63" t="s">
        <v>5998</v>
      </c>
      <c r="C1705" s="63" t="s">
        <v>5963</v>
      </c>
      <c r="D1705" s="63" t="s">
        <v>5999</v>
      </c>
      <c r="E1705" s="95" t="str">
        <f t="shared" si="26"/>
        <v>45</v>
      </c>
    </row>
    <row r="1706" spans="2:5" ht="13.5">
      <c r="B1706" s="63" t="s">
        <v>6000</v>
      </c>
      <c r="C1706" s="63" t="s">
        <v>5963</v>
      </c>
      <c r="D1706" s="63" t="s">
        <v>6001</v>
      </c>
      <c r="E1706" s="95" t="str">
        <f t="shared" si="26"/>
        <v>45</v>
      </c>
    </row>
    <row r="1707" spans="2:5" ht="13.5">
      <c r="B1707" s="63" t="s">
        <v>6002</v>
      </c>
      <c r="C1707" s="63" t="s">
        <v>5963</v>
      </c>
      <c r="D1707" s="63" t="s">
        <v>6003</v>
      </c>
      <c r="E1707" s="95" t="str">
        <f t="shared" si="26"/>
        <v>45</v>
      </c>
    </row>
    <row r="1708" spans="2:5" ht="13.5">
      <c r="B1708" s="63" t="s">
        <v>6004</v>
      </c>
      <c r="C1708" s="63" t="s">
        <v>5963</v>
      </c>
      <c r="D1708" s="63" t="s">
        <v>6005</v>
      </c>
      <c r="E1708" s="95" t="str">
        <f t="shared" si="26"/>
        <v>45</v>
      </c>
    </row>
    <row r="1709" spans="2:5" ht="13.5">
      <c r="B1709" s="63" t="s">
        <v>6006</v>
      </c>
      <c r="C1709" s="63" t="s">
        <v>5963</v>
      </c>
      <c r="D1709" s="63" t="s">
        <v>6007</v>
      </c>
      <c r="E1709" s="95" t="str">
        <f t="shared" si="26"/>
        <v>45</v>
      </c>
    </row>
    <row r="1710" spans="2:5" ht="13.5">
      <c r="B1710" s="63" t="s">
        <v>6008</v>
      </c>
      <c r="C1710" s="63" t="s">
        <v>5963</v>
      </c>
      <c r="D1710" s="63" t="s">
        <v>1195</v>
      </c>
      <c r="E1710" s="95" t="str">
        <f t="shared" si="26"/>
        <v>45</v>
      </c>
    </row>
    <row r="1711" spans="2:5" ht="13.5">
      <c r="B1711" s="63" t="s">
        <v>6009</v>
      </c>
      <c r="C1711" s="63" t="s">
        <v>5963</v>
      </c>
      <c r="D1711" s="63" t="s">
        <v>6010</v>
      </c>
      <c r="E1711" s="95" t="str">
        <f t="shared" si="26"/>
        <v>45</v>
      </c>
    </row>
    <row r="1712" spans="2:5" ht="13.5">
      <c r="B1712" s="63" t="s">
        <v>6011</v>
      </c>
      <c r="C1712" s="63" t="s">
        <v>5963</v>
      </c>
      <c r="D1712" s="63" t="s">
        <v>6012</v>
      </c>
      <c r="E1712" s="95" t="str">
        <f t="shared" si="26"/>
        <v>45</v>
      </c>
    </row>
    <row r="1713" spans="2:5" ht="13.5">
      <c r="B1713" s="63" t="s">
        <v>6013</v>
      </c>
      <c r="C1713" s="63" t="s">
        <v>5963</v>
      </c>
      <c r="D1713" s="63" t="s">
        <v>6014</v>
      </c>
      <c r="E1713" s="95" t="str">
        <f t="shared" si="26"/>
        <v>45</v>
      </c>
    </row>
    <row r="1714" spans="2:5" ht="13.5">
      <c r="B1714" s="62" t="s">
        <v>6601</v>
      </c>
      <c r="C1714" s="62" t="s">
        <v>6665</v>
      </c>
      <c r="D1714" s="94" t="s">
        <v>6902</v>
      </c>
      <c r="E1714" s="95" t="str">
        <f t="shared" si="26"/>
        <v>46</v>
      </c>
    </row>
    <row r="1715" spans="2:5" ht="13.5">
      <c r="B1715" s="63" t="s">
        <v>6041</v>
      </c>
      <c r="C1715" s="63" t="s">
        <v>6040</v>
      </c>
      <c r="D1715" s="63" t="s">
        <v>6042</v>
      </c>
      <c r="E1715" s="95" t="str">
        <f t="shared" si="26"/>
        <v>46</v>
      </c>
    </row>
    <row r="1716" spans="2:5" ht="13.5">
      <c r="B1716" s="63" t="s">
        <v>6043</v>
      </c>
      <c r="C1716" s="63" t="s">
        <v>6040</v>
      </c>
      <c r="D1716" s="63" t="s">
        <v>6044</v>
      </c>
      <c r="E1716" s="95" t="str">
        <f t="shared" si="26"/>
        <v>46</v>
      </c>
    </row>
    <row r="1717" spans="2:5" ht="13.5">
      <c r="B1717" s="63" t="s">
        <v>6045</v>
      </c>
      <c r="C1717" s="63" t="s">
        <v>6040</v>
      </c>
      <c r="D1717" s="63" t="s">
        <v>6046</v>
      </c>
      <c r="E1717" s="95" t="str">
        <f t="shared" si="26"/>
        <v>46</v>
      </c>
    </row>
    <row r="1718" spans="2:5" ht="13.5">
      <c r="B1718" s="63" t="s">
        <v>6047</v>
      </c>
      <c r="C1718" s="63" t="s">
        <v>6040</v>
      </c>
      <c r="D1718" s="63" t="s">
        <v>6048</v>
      </c>
      <c r="E1718" s="95" t="str">
        <f t="shared" si="26"/>
        <v>46</v>
      </c>
    </row>
    <row r="1719" spans="2:5" ht="13.5">
      <c r="B1719" s="63" t="s">
        <v>6049</v>
      </c>
      <c r="C1719" s="63" t="s">
        <v>6040</v>
      </c>
      <c r="D1719" s="63" t="s">
        <v>6050</v>
      </c>
      <c r="E1719" s="95" t="str">
        <f t="shared" si="26"/>
        <v>46</v>
      </c>
    </row>
    <row r="1720" spans="2:5" ht="13.5">
      <c r="B1720" s="63" t="s">
        <v>6051</v>
      </c>
      <c r="C1720" s="63" t="s">
        <v>6040</v>
      </c>
      <c r="D1720" s="63" t="s">
        <v>6052</v>
      </c>
      <c r="E1720" s="95" t="str">
        <f t="shared" si="26"/>
        <v>46</v>
      </c>
    </row>
    <row r="1721" spans="2:5" ht="13.5">
      <c r="B1721" s="63" t="s">
        <v>6053</v>
      </c>
      <c r="C1721" s="63" t="s">
        <v>6040</v>
      </c>
      <c r="D1721" s="63" t="s">
        <v>6054</v>
      </c>
      <c r="E1721" s="95" t="str">
        <f t="shared" si="26"/>
        <v>46</v>
      </c>
    </row>
    <row r="1722" spans="2:5" ht="13.5">
      <c r="B1722" s="63" t="s">
        <v>6055</v>
      </c>
      <c r="C1722" s="63" t="s">
        <v>6040</v>
      </c>
      <c r="D1722" s="63" t="s">
        <v>6056</v>
      </c>
      <c r="E1722" s="95" t="str">
        <f t="shared" si="26"/>
        <v>46</v>
      </c>
    </row>
    <row r="1723" spans="2:5" ht="13.5">
      <c r="B1723" s="63" t="s">
        <v>6057</v>
      </c>
      <c r="C1723" s="63" t="s">
        <v>6040</v>
      </c>
      <c r="D1723" s="63" t="s">
        <v>6058</v>
      </c>
      <c r="E1723" s="95" t="str">
        <f t="shared" si="26"/>
        <v>46</v>
      </c>
    </row>
    <row r="1724" spans="2:5" ht="13.5">
      <c r="B1724" s="63" t="s">
        <v>6059</v>
      </c>
      <c r="C1724" s="63" t="s">
        <v>6040</v>
      </c>
      <c r="D1724" s="63" t="s">
        <v>6060</v>
      </c>
      <c r="E1724" s="95" t="str">
        <f t="shared" si="26"/>
        <v>46</v>
      </c>
    </row>
    <row r="1725" spans="2:5" ht="13.5">
      <c r="B1725" s="63" t="s">
        <v>6061</v>
      </c>
      <c r="C1725" s="63" t="s">
        <v>6040</v>
      </c>
      <c r="D1725" s="63" t="s">
        <v>6062</v>
      </c>
      <c r="E1725" s="95" t="str">
        <f t="shared" si="26"/>
        <v>46</v>
      </c>
    </row>
    <row r="1726" spans="2:5" ht="13.5">
      <c r="B1726" s="63" t="s">
        <v>6063</v>
      </c>
      <c r="C1726" s="63" t="s">
        <v>6040</v>
      </c>
      <c r="D1726" s="63" t="s">
        <v>6064</v>
      </c>
      <c r="E1726" s="95" t="str">
        <f t="shared" si="26"/>
        <v>46</v>
      </c>
    </row>
    <row r="1727" spans="2:5" ht="13.5">
      <c r="B1727" s="63" t="s">
        <v>6065</v>
      </c>
      <c r="C1727" s="63" t="s">
        <v>6040</v>
      </c>
      <c r="D1727" s="63" t="s">
        <v>6066</v>
      </c>
      <c r="E1727" s="95" t="str">
        <f t="shared" si="26"/>
        <v>46</v>
      </c>
    </row>
    <row r="1728" spans="2:5" ht="13.5">
      <c r="B1728" s="63" t="s">
        <v>6067</v>
      </c>
      <c r="C1728" s="63" t="s">
        <v>6040</v>
      </c>
      <c r="D1728" s="63" t="s">
        <v>6068</v>
      </c>
      <c r="E1728" s="95" t="str">
        <f t="shared" si="26"/>
        <v>46</v>
      </c>
    </row>
    <row r="1729" spans="2:5" ht="13.5">
      <c r="B1729" s="63" t="s">
        <v>6069</v>
      </c>
      <c r="C1729" s="63" t="s">
        <v>6040</v>
      </c>
      <c r="D1729" s="63" t="s">
        <v>6070</v>
      </c>
      <c r="E1729" s="95" t="str">
        <f t="shared" si="26"/>
        <v>46</v>
      </c>
    </row>
    <row r="1730" spans="2:5" ht="13.5">
      <c r="B1730" s="63" t="s">
        <v>6071</v>
      </c>
      <c r="C1730" s="63" t="s">
        <v>6040</v>
      </c>
      <c r="D1730" s="63" t="s">
        <v>6072</v>
      </c>
      <c r="E1730" s="95" t="str">
        <f t="shared" si="26"/>
        <v>46</v>
      </c>
    </row>
    <row r="1731" spans="2:5" ht="13.5">
      <c r="B1731" s="63" t="s">
        <v>6073</v>
      </c>
      <c r="C1731" s="63" t="s">
        <v>6040</v>
      </c>
      <c r="D1731" s="63" t="s">
        <v>6074</v>
      </c>
      <c r="E1731" s="95" t="str">
        <f t="shared" si="26"/>
        <v>46</v>
      </c>
    </row>
    <row r="1732" spans="2:5" ht="13.5">
      <c r="B1732" s="63" t="s">
        <v>6075</v>
      </c>
      <c r="C1732" s="63" t="s">
        <v>6040</v>
      </c>
      <c r="D1732" s="63" t="s">
        <v>6076</v>
      </c>
      <c r="E1732" s="95" t="str">
        <f t="shared" si="26"/>
        <v>46</v>
      </c>
    </row>
    <row r="1733" spans="2:5" ht="13.5">
      <c r="B1733" s="63" t="s">
        <v>6077</v>
      </c>
      <c r="C1733" s="63" t="s">
        <v>6040</v>
      </c>
      <c r="D1733" s="63" t="s">
        <v>6078</v>
      </c>
      <c r="E1733" s="95" t="str">
        <f t="shared" si="26"/>
        <v>46</v>
      </c>
    </row>
    <row r="1734" spans="2:5" ht="13.5">
      <c r="B1734" s="63" t="s">
        <v>6079</v>
      </c>
      <c r="C1734" s="63" t="s">
        <v>6040</v>
      </c>
      <c r="D1734" s="63" t="s">
        <v>6080</v>
      </c>
      <c r="E1734" s="95" t="str">
        <f t="shared" si="26"/>
        <v>46</v>
      </c>
    </row>
    <row r="1735" spans="2:5" ht="13.5">
      <c r="B1735" s="63" t="s">
        <v>6081</v>
      </c>
      <c r="C1735" s="63" t="s">
        <v>6040</v>
      </c>
      <c r="D1735" s="63" t="s">
        <v>6082</v>
      </c>
      <c r="E1735" s="95" t="str">
        <f t="shared" ref="E1735:E1798" si="27">LEFT(B1735,2)</f>
        <v>46</v>
      </c>
    </row>
    <row r="1736" spans="2:5" ht="13.5">
      <c r="B1736" s="63" t="s">
        <v>6083</v>
      </c>
      <c r="C1736" s="63" t="s">
        <v>6040</v>
      </c>
      <c r="D1736" s="63" t="s">
        <v>6084</v>
      </c>
      <c r="E1736" s="95" t="str">
        <f t="shared" si="27"/>
        <v>46</v>
      </c>
    </row>
    <row r="1737" spans="2:5" ht="13.5">
      <c r="B1737" s="63" t="s">
        <v>6085</v>
      </c>
      <c r="C1737" s="63" t="s">
        <v>6040</v>
      </c>
      <c r="D1737" s="63" t="s">
        <v>6086</v>
      </c>
      <c r="E1737" s="95" t="str">
        <f t="shared" si="27"/>
        <v>46</v>
      </c>
    </row>
    <row r="1738" spans="2:5" ht="13.5">
      <c r="B1738" s="63" t="s">
        <v>6087</v>
      </c>
      <c r="C1738" s="63" t="s">
        <v>6040</v>
      </c>
      <c r="D1738" s="63" t="s">
        <v>6088</v>
      </c>
      <c r="E1738" s="95" t="str">
        <f t="shared" si="27"/>
        <v>46</v>
      </c>
    </row>
    <row r="1739" spans="2:5" ht="13.5">
      <c r="B1739" s="63" t="s">
        <v>6089</v>
      </c>
      <c r="C1739" s="63" t="s">
        <v>6040</v>
      </c>
      <c r="D1739" s="63" t="s">
        <v>6090</v>
      </c>
      <c r="E1739" s="95" t="str">
        <f t="shared" si="27"/>
        <v>46</v>
      </c>
    </row>
    <row r="1740" spans="2:5" ht="13.5">
      <c r="B1740" s="63" t="s">
        <v>6091</v>
      </c>
      <c r="C1740" s="63" t="s">
        <v>6040</v>
      </c>
      <c r="D1740" s="63" t="s">
        <v>6092</v>
      </c>
      <c r="E1740" s="95" t="str">
        <f t="shared" si="27"/>
        <v>46</v>
      </c>
    </row>
    <row r="1741" spans="2:5" ht="13.5">
      <c r="B1741" s="63" t="s">
        <v>6093</v>
      </c>
      <c r="C1741" s="63" t="s">
        <v>6040</v>
      </c>
      <c r="D1741" s="63" t="s">
        <v>6094</v>
      </c>
      <c r="E1741" s="95" t="str">
        <f t="shared" si="27"/>
        <v>46</v>
      </c>
    </row>
    <row r="1742" spans="2:5" ht="13.5">
      <c r="B1742" s="63" t="s">
        <v>6095</v>
      </c>
      <c r="C1742" s="63" t="s">
        <v>6040</v>
      </c>
      <c r="D1742" s="63" t="s">
        <v>6096</v>
      </c>
      <c r="E1742" s="95" t="str">
        <f t="shared" si="27"/>
        <v>46</v>
      </c>
    </row>
    <row r="1743" spans="2:5" ht="13.5">
      <c r="B1743" s="63" t="s">
        <v>6097</v>
      </c>
      <c r="C1743" s="63" t="s">
        <v>6040</v>
      </c>
      <c r="D1743" s="63" t="s">
        <v>6098</v>
      </c>
      <c r="E1743" s="95" t="str">
        <f t="shared" si="27"/>
        <v>46</v>
      </c>
    </row>
    <row r="1744" spans="2:5" ht="13.5">
      <c r="B1744" s="63" t="s">
        <v>6099</v>
      </c>
      <c r="C1744" s="63" t="s">
        <v>6040</v>
      </c>
      <c r="D1744" s="63" t="s">
        <v>6100</v>
      </c>
      <c r="E1744" s="95" t="str">
        <f t="shared" si="27"/>
        <v>46</v>
      </c>
    </row>
    <row r="1745" spans="2:5" ht="13.5">
      <c r="B1745" s="63" t="s">
        <v>6101</v>
      </c>
      <c r="C1745" s="63" t="s">
        <v>6040</v>
      </c>
      <c r="D1745" s="63" t="s">
        <v>6102</v>
      </c>
      <c r="E1745" s="95" t="str">
        <f t="shared" si="27"/>
        <v>46</v>
      </c>
    </row>
    <row r="1746" spans="2:5" ht="13.5">
      <c r="B1746" s="63" t="s">
        <v>6103</v>
      </c>
      <c r="C1746" s="63" t="s">
        <v>6040</v>
      </c>
      <c r="D1746" s="63" t="s">
        <v>6104</v>
      </c>
      <c r="E1746" s="95" t="str">
        <f t="shared" si="27"/>
        <v>46</v>
      </c>
    </row>
    <row r="1747" spans="2:5" ht="13.5">
      <c r="B1747" s="63" t="s">
        <v>6105</v>
      </c>
      <c r="C1747" s="63" t="s">
        <v>6040</v>
      </c>
      <c r="D1747" s="63" t="s">
        <v>6106</v>
      </c>
      <c r="E1747" s="95" t="str">
        <f t="shared" si="27"/>
        <v>46</v>
      </c>
    </row>
    <row r="1748" spans="2:5" ht="13.5">
      <c r="B1748" s="63" t="s">
        <v>6107</v>
      </c>
      <c r="C1748" s="63" t="s">
        <v>6040</v>
      </c>
      <c r="D1748" s="63" t="s">
        <v>6108</v>
      </c>
      <c r="E1748" s="95" t="str">
        <f t="shared" si="27"/>
        <v>46</v>
      </c>
    </row>
    <row r="1749" spans="2:5" ht="13.5">
      <c r="B1749" s="63" t="s">
        <v>6109</v>
      </c>
      <c r="C1749" s="63" t="s">
        <v>6040</v>
      </c>
      <c r="D1749" s="63" t="s">
        <v>6110</v>
      </c>
      <c r="E1749" s="95" t="str">
        <f t="shared" si="27"/>
        <v>46</v>
      </c>
    </row>
    <row r="1750" spans="2:5" ht="13.5">
      <c r="B1750" s="63" t="s">
        <v>6111</v>
      </c>
      <c r="C1750" s="63" t="s">
        <v>6040</v>
      </c>
      <c r="D1750" s="63" t="s">
        <v>6112</v>
      </c>
      <c r="E1750" s="95" t="str">
        <f t="shared" si="27"/>
        <v>46</v>
      </c>
    </row>
    <row r="1751" spans="2:5" ht="13.5">
      <c r="B1751" s="63" t="s">
        <v>6113</v>
      </c>
      <c r="C1751" s="63" t="s">
        <v>6040</v>
      </c>
      <c r="D1751" s="63" t="s">
        <v>6114</v>
      </c>
      <c r="E1751" s="95" t="str">
        <f t="shared" si="27"/>
        <v>46</v>
      </c>
    </row>
    <row r="1752" spans="2:5" ht="13.5">
      <c r="B1752" s="63" t="s">
        <v>6115</v>
      </c>
      <c r="C1752" s="63" t="s">
        <v>6040</v>
      </c>
      <c r="D1752" s="63" t="s">
        <v>6116</v>
      </c>
      <c r="E1752" s="95" t="str">
        <f t="shared" si="27"/>
        <v>46</v>
      </c>
    </row>
    <row r="1753" spans="2:5" ht="13.5">
      <c r="B1753" s="63" t="s">
        <v>6117</v>
      </c>
      <c r="C1753" s="63" t="s">
        <v>6040</v>
      </c>
      <c r="D1753" s="63" t="s">
        <v>6118</v>
      </c>
      <c r="E1753" s="95" t="str">
        <f t="shared" si="27"/>
        <v>46</v>
      </c>
    </row>
    <row r="1754" spans="2:5" ht="13.5">
      <c r="B1754" s="63" t="s">
        <v>6119</v>
      </c>
      <c r="C1754" s="63" t="s">
        <v>6040</v>
      </c>
      <c r="D1754" s="63" t="s">
        <v>6120</v>
      </c>
      <c r="E1754" s="95" t="str">
        <f t="shared" si="27"/>
        <v>46</v>
      </c>
    </row>
    <row r="1755" spans="2:5" ht="13.5">
      <c r="B1755" s="63" t="s">
        <v>6121</v>
      </c>
      <c r="C1755" s="63" t="s">
        <v>6040</v>
      </c>
      <c r="D1755" s="63" t="s">
        <v>6122</v>
      </c>
      <c r="E1755" s="95" t="str">
        <f t="shared" si="27"/>
        <v>46</v>
      </c>
    </row>
    <row r="1756" spans="2:5" ht="13.5">
      <c r="B1756" s="63" t="s">
        <v>6123</v>
      </c>
      <c r="C1756" s="63" t="s">
        <v>6040</v>
      </c>
      <c r="D1756" s="63" t="s">
        <v>6124</v>
      </c>
      <c r="E1756" s="95" t="str">
        <f t="shared" si="27"/>
        <v>46</v>
      </c>
    </row>
    <row r="1757" spans="2:5" ht="13.5">
      <c r="B1757" s="63" t="s">
        <v>6125</v>
      </c>
      <c r="C1757" s="63" t="s">
        <v>6040</v>
      </c>
      <c r="D1757" s="63" t="s">
        <v>6126</v>
      </c>
      <c r="E1757" s="95" t="str">
        <f t="shared" si="27"/>
        <v>46</v>
      </c>
    </row>
    <row r="1758" spans="2:5" ht="13.5">
      <c r="B1758" s="62" t="s">
        <v>6602</v>
      </c>
      <c r="C1758" s="62" t="s">
        <v>6666</v>
      </c>
      <c r="D1758" s="94" t="s">
        <v>6903</v>
      </c>
      <c r="E1758" s="95" t="str">
        <f t="shared" si="27"/>
        <v>47</v>
      </c>
    </row>
    <row r="1759" spans="2:5" ht="13.5">
      <c r="B1759" s="63" t="s">
        <v>6193</v>
      </c>
      <c r="C1759" s="63" t="s">
        <v>6192</v>
      </c>
      <c r="D1759" s="63" t="s">
        <v>6194</v>
      </c>
      <c r="E1759" s="95" t="str">
        <f t="shared" si="27"/>
        <v>47</v>
      </c>
    </row>
    <row r="1760" spans="2:5" ht="13.5">
      <c r="B1760" s="63" t="s">
        <v>6195</v>
      </c>
      <c r="C1760" s="63" t="s">
        <v>6192</v>
      </c>
      <c r="D1760" s="63" t="s">
        <v>6196</v>
      </c>
      <c r="E1760" s="95" t="str">
        <f t="shared" si="27"/>
        <v>47</v>
      </c>
    </row>
    <row r="1761" spans="2:5" ht="13.5">
      <c r="B1761" s="63" t="s">
        <v>6197</v>
      </c>
      <c r="C1761" s="63" t="s">
        <v>6192</v>
      </c>
      <c r="D1761" s="63" t="s">
        <v>6198</v>
      </c>
      <c r="E1761" s="95" t="str">
        <f t="shared" si="27"/>
        <v>47</v>
      </c>
    </row>
    <row r="1762" spans="2:5" ht="13.5">
      <c r="B1762" s="63" t="s">
        <v>6199</v>
      </c>
      <c r="C1762" s="63" t="s">
        <v>6192</v>
      </c>
      <c r="D1762" s="63" t="s">
        <v>6200</v>
      </c>
      <c r="E1762" s="95" t="str">
        <f t="shared" si="27"/>
        <v>47</v>
      </c>
    </row>
    <row r="1763" spans="2:5" ht="13.5">
      <c r="B1763" s="63" t="s">
        <v>6201</v>
      </c>
      <c r="C1763" s="63" t="s">
        <v>6192</v>
      </c>
      <c r="D1763" s="63" t="s">
        <v>6202</v>
      </c>
      <c r="E1763" s="95" t="str">
        <f t="shared" si="27"/>
        <v>47</v>
      </c>
    </row>
    <row r="1764" spans="2:5" ht="13.5">
      <c r="B1764" s="63" t="s">
        <v>6203</v>
      </c>
      <c r="C1764" s="63" t="s">
        <v>6192</v>
      </c>
      <c r="D1764" s="63" t="s">
        <v>6204</v>
      </c>
      <c r="E1764" s="95" t="str">
        <f t="shared" si="27"/>
        <v>47</v>
      </c>
    </row>
    <row r="1765" spans="2:5" ht="13.5">
      <c r="B1765" s="63" t="s">
        <v>6205</v>
      </c>
      <c r="C1765" s="63" t="s">
        <v>6192</v>
      </c>
      <c r="D1765" s="63" t="s">
        <v>6206</v>
      </c>
      <c r="E1765" s="95" t="str">
        <f t="shared" si="27"/>
        <v>47</v>
      </c>
    </row>
    <row r="1766" spans="2:5" ht="13.5">
      <c r="B1766" s="63" t="s">
        <v>6207</v>
      </c>
      <c r="C1766" s="63" t="s">
        <v>6192</v>
      </c>
      <c r="D1766" s="63" t="s">
        <v>6208</v>
      </c>
      <c r="E1766" s="95" t="str">
        <f t="shared" si="27"/>
        <v>47</v>
      </c>
    </row>
    <row r="1767" spans="2:5" ht="13.5">
      <c r="B1767" s="63" t="s">
        <v>6209</v>
      </c>
      <c r="C1767" s="63" t="s">
        <v>6192</v>
      </c>
      <c r="D1767" s="63" t="s">
        <v>6210</v>
      </c>
      <c r="E1767" s="95" t="str">
        <f t="shared" si="27"/>
        <v>47</v>
      </c>
    </row>
    <row r="1768" spans="2:5" ht="13.5">
      <c r="B1768" s="63" t="s">
        <v>6211</v>
      </c>
      <c r="C1768" s="63" t="s">
        <v>6192</v>
      </c>
      <c r="D1768" s="63" t="s">
        <v>6212</v>
      </c>
      <c r="E1768" s="95" t="str">
        <f t="shared" si="27"/>
        <v>47</v>
      </c>
    </row>
    <row r="1769" spans="2:5" ht="13.5">
      <c r="B1769" s="63" t="s">
        <v>6213</v>
      </c>
      <c r="C1769" s="63" t="s">
        <v>6192</v>
      </c>
      <c r="D1769" s="63" t="s">
        <v>6214</v>
      </c>
      <c r="E1769" s="95" t="str">
        <f t="shared" si="27"/>
        <v>47</v>
      </c>
    </row>
    <row r="1770" spans="2:5" ht="13.5">
      <c r="B1770" s="63" t="s">
        <v>6215</v>
      </c>
      <c r="C1770" s="63" t="s">
        <v>6192</v>
      </c>
      <c r="D1770" s="63" t="s">
        <v>6216</v>
      </c>
      <c r="E1770" s="95" t="str">
        <f t="shared" si="27"/>
        <v>47</v>
      </c>
    </row>
    <row r="1771" spans="2:5" ht="13.5">
      <c r="B1771" s="63" t="s">
        <v>6217</v>
      </c>
      <c r="C1771" s="63" t="s">
        <v>6192</v>
      </c>
      <c r="D1771" s="63" t="s">
        <v>6218</v>
      </c>
      <c r="E1771" s="95" t="str">
        <f t="shared" si="27"/>
        <v>47</v>
      </c>
    </row>
    <row r="1772" spans="2:5" ht="13.5">
      <c r="B1772" s="63" t="s">
        <v>6219</v>
      </c>
      <c r="C1772" s="63" t="s">
        <v>6192</v>
      </c>
      <c r="D1772" s="63" t="s">
        <v>6220</v>
      </c>
      <c r="E1772" s="95" t="str">
        <f t="shared" si="27"/>
        <v>47</v>
      </c>
    </row>
    <row r="1773" spans="2:5" ht="13.5">
      <c r="B1773" s="63" t="s">
        <v>6221</v>
      </c>
      <c r="C1773" s="63" t="s">
        <v>6192</v>
      </c>
      <c r="D1773" s="63" t="s">
        <v>6222</v>
      </c>
      <c r="E1773" s="95" t="str">
        <f t="shared" si="27"/>
        <v>47</v>
      </c>
    </row>
    <row r="1774" spans="2:5" ht="13.5">
      <c r="B1774" s="63" t="s">
        <v>6223</v>
      </c>
      <c r="C1774" s="63" t="s">
        <v>6192</v>
      </c>
      <c r="D1774" s="63" t="s">
        <v>6224</v>
      </c>
      <c r="E1774" s="95" t="str">
        <f t="shared" si="27"/>
        <v>47</v>
      </c>
    </row>
    <row r="1775" spans="2:5" ht="13.5">
      <c r="B1775" s="63" t="s">
        <v>6225</v>
      </c>
      <c r="C1775" s="63" t="s">
        <v>6192</v>
      </c>
      <c r="D1775" s="63" t="s">
        <v>6226</v>
      </c>
      <c r="E1775" s="95" t="str">
        <f t="shared" si="27"/>
        <v>47</v>
      </c>
    </row>
    <row r="1776" spans="2:5" ht="13.5">
      <c r="B1776" s="63" t="s">
        <v>6227</v>
      </c>
      <c r="C1776" s="63" t="s">
        <v>6192</v>
      </c>
      <c r="D1776" s="63" t="s">
        <v>6228</v>
      </c>
      <c r="E1776" s="95" t="str">
        <f t="shared" si="27"/>
        <v>47</v>
      </c>
    </row>
    <row r="1777" spans="2:5" ht="13.5">
      <c r="B1777" s="63" t="s">
        <v>6229</v>
      </c>
      <c r="C1777" s="63" t="s">
        <v>6192</v>
      </c>
      <c r="D1777" s="63" t="s">
        <v>6230</v>
      </c>
      <c r="E1777" s="95" t="str">
        <f t="shared" si="27"/>
        <v>47</v>
      </c>
    </row>
    <row r="1778" spans="2:5" ht="13.5">
      <c r="B1778" s="63" t="s">
        <v>6231</v>
      </c>
      <c r="C1778" s="63" t="s">
        <v>6192</v>
      </c>
      <c r="D1778" s="63" t="s">
        <v>6232</v>
      </c>
      <c r="E1778" s="95" t="str">
        <f t="shared" si="27"/>
        <v>47</v>
      </c>
    </row>
    <row r="1779" spans="2:5" ht="13.5">
      <c r="B1779" s="63" t="s">
        <v>6233</v>
      </c>
      <c r="C1779" s="63" t="s">
        <v>6192</v>
      </c>
      <c r="D1779" s="63" t="s">
        <v>6234</v>
      </c>
      <c r="E1779" s="95" t="str">
        <f t="shared" si="27"/>
        <v>47</v>
      </c>
    </row>
    <row r="1780" spans="2:5" ht="13.5">
      <c r="B1780" s="63" t="s">
        <v>6235</v>
      </c>
      <c r="C1780" s="63" t="s">
        <v>6192</v>
      </c>
      <c r="D1780" s="63" t="s">
        <v>6236</v>
      </c>
      <c r="E1780" s="95" t="str">
        <f t="shared" si="27"/>
        <v>47</v>
      </c>
    </row>
    <row r="1781" spans="2:5" ht="13.5">
      <c r="B1781" s="63" t="s">
        <v>6237</v>
      </c>
      <c r="C1781" s="63" t="s">
        <v>6192</v>
      </c>
      <c r="D1781" s="63" t="s">
        <v>6238</v>
      </c>
      <c r="E1781" s="95" t="str">
        <f t="shared" si="27"/>
        <v>47</v>
      </c>
    </row>
    <row r="1782" spans="2:5" ht="13.5">
      <c r="B1782" s="63" t="s">
        <v>6239</v>
      </c>
      <c r="C1782" s="63" t="s">
        <v>6192</v>
      </c>
      <c r="D1782" s="63" t="s">
        <v>6240</v>
      </c>
      <c r="E1782" s="95" t="str">
        <f t="shared" si="27"/>
        <v>47</v>
      </c>
    </row>
    <row r="1783" spans="2:5" ht="13.5">
      <c r="B1783" s="63" t="s">
        <v>6241</v>
      </c>
      <c r="C1783" s="63" t="s">
        <v>6192</v>
      </c>
      <c r="D1783" s="63" t="s">
        <v>6242</v>
      </c>
      <c r="E1783" s="95" t="str">
        <f t="shared" si="27"/>
        <v>47</v>
      </c>
    </row>
    <row r="1784" spans="2:5" ht="13.5">
      <c r="B1784" s="63" t="s">
        <v>6243</v>
      </c>
      <c r="C1784" s="63" t="s">
        <v>6192</v>
      </c>
      <c r="D1784" s="63" t="s">
        <v>6244</v>
      </c>
      <c r="E1784" s="95" t="str">
        <f t="shared" si="27"/>
        <v>47</v>
      </c>
    </row>
    <row r="1785" spans="2:5" ht="13.5">
      <c r="B1785" s="63" t="s">
        <v>6245</v>
      </c>
      <c r="C1785" s="63" t="s">
        <v>6192</v>
      </c>
      <c r="D1785" s="63" t="s">
        <v>6246</v>
      </c>
      <c r="E1785" s="95" t="str">
        <f t="shared" si="27"/>
        <v>47</v>
      </c>
    </row>
    <row r="1786" spans="2:5" ht="13.5">
      <c r="B1786" s="63" t="s">
        <v>6247</v>
      </c>
      <c r="C1786" s="63" t="s">
        <v>6192</v>
      </c>
      <c r="D1786" s="63" t="s">
        <v>6248</v>
      </c>
      <c r="E1786" s="95" t="str">
        <f t="shared" si="27"/>
        <v>47</v>
      </c>
    </row>
    <row r="1787" spans="2:5" ht="13.5">
      <c r="B1787" s="63" t="s">
        <v>6249</v>
      </c>
      <c r="C1787" s="63" t="s">
        <v>6192</v>
      </c>
      <c r="D1787" s="63" t="s">
        <v>6250</v>
      </c>
      <c r="E1787" s="95" t="str">
        <f t="shared" si="27"/>
        <v>47</v>
      </c>
    </row>
    <row r="1788" spans="2:5" ht="13.5">
      <c r="B1788" s="63" t="s">
        <v>6251</v>
      </c>
      <c r="C1788" s="63" t="s">
        <v>6192</v>
      </c>
      <c r="D1788" s="63" t="s">
        <v>6252</v>
      </c>
      <c r="E1788" s="95" t="str">
        <f t="shared" si="27"/>
        <v>47</v>
      </c>
    </row>
    <row r="1789" spans="2:5" ht="13.5">
      <c r="B1789" s="63" t="s">
        <v>6253</v>
      </c>
      <c r="C1789" s="63" t="s">
        <v>6192</v>
      </c>
      <c r="D1789" s="63" t="s">
        <v>6254</v>
      </c>
      <c r="E1789" s="95" t="str">
        <f t="shared" si="27"/>
        <v>47</v>
      </c>
    </row>
    <row r="1790" spans="2:5" ht="13.5">
      <c r="B1790" s="63" t="s">
        <v>6255</v>
      </c>
      <c r="C1790" s="63" t="s">
        <v>6192</v>
      </c>
      <c r="D1790" s="63" t="s">
        <v>6256</v>
      </c>
      <c r="E1790" s="95" t="str">
        <f t="shared" si="27"/>
        <v>47</v>
      </c>
    </row>
    <row r="1791" spans="2:5" ht="13.5">
      <c r="B1791" s="63" t="s">
        <v>6257</v>
      </c>
      <c r="C1791" s="63" t="s">
        <v>6192</v>
      </c>
      <c r="D1791" s="63" t="s">
        <v>6258</v>
      </c>
      <c r="E1791" s="95" t="str">
        <f t="shared" si="27"/>
        <v>47</v>
      </c>
    </row>
    <row r="1792" spans="2:5" ht="13.5">
      <c r="B1792" s="63" t="s">
        <v>6259</v>
      </c>
      <c r="C1792" s="63" t="s">
        <v>6192</v>
      </c>
      <c r="D1792" s="63" t="s">
        <v>6260</v>
      </c>
      <c r="E1792" s="95" t="str">
        <f t="shared" si="27"/>
        <v>47</v>
      </c>
    </row>
    <row r="1793" spans="2:7" ht="13.5">
      <c r="B1793" s="63" t="s">
        <v>6261</v>
      </c>
      <c r="C1793" s="63" t="s">
        <v>6192</v>
      </c>
      <c r="D1793" s="63" t="s">
        <v>6262</v>
      </c>
      <c r="E1793" s="95" t="str">
        <f t="shared" si="27"/>
        <v>47</v>
      </c>
    </row>
    <row r="1794" spans="2:7" ht="13.5">
      <c r="B1794" s="63" t="s">
        <v>6263</v>
      </c>
      <c r="C1794" s="63" t="s">
        <v>6192</v>
      </c>
      <c r="D1794" s="63" t="s">
        <v>6264</v>
      </c>
      <c r="E1794" s="95" t="str">
        <f t="shared" si="27"/>
        <v>47</v>
      </c>
    </row>
    <row r="1795" spans="2:7" ht="13.5">
      <c r="B1795" s="63" t="s">
        <v>6265</v>
      </c>
      <c r="C1795" s="63" t="s">
        <v>6192</v>
      </c>
      <c r="D1795" s="63" t="s">
        <v>6266</v>
      </c>
      <c r="E1795" s="95" t="str">
        <f t="shared" si="27"/>
        <v>47</v>
      </c>
    </row>
    <row r="1796" spans="2:7" ht="13.5">
      <c r="B1796" s="63" t="s">
        <v>6267</v>
      </c>
      <c r="C1796" s="63" t="s">
        <v>6192</v>
      </c>
      <c r="D1796" s="63" t="s">
        <v>6268</v>
      </c>
      <c r="E1796" s="95" t="str">
        <f t="shared" si="27"/>
        <v>47</v>
      </c>
    </row>
    <row r="1797" spans="2:7" ht="13.5">
      <c r="B1797" s="63" t="s">
        <v>6269</v>
      </c>
      <c r="C1797" s="63" t="s">
        <v>6192</v>
      </c>
      <c r="D1797" s="63" t="s">
        <v>6270</v>
      </c>
      <c r="E1797" s="95" t="str">
        <f t="shared" si="27"/>
        <v>47</v>
      </c>
    </row>
    <row r="1798" spans="2:7" ht="13.5">
      <c r="B1798" s="63" t="s">
        <v>6271</v>
      </c>
      <c r="C1798" s="63" t="s">
        <v>6192</v>
      </c>
      <c r="D1798" s="63" t="s">
        <v>6272</v>
      </c>
      <c r="E1798" s="95" t="str">
        <f t="shared" si="27"/>
        <v>47</v>
      </c>
    </row>
    <row r="1799" spans="2:7" ht="14.25" thickBot="1">
      <c r="B1799" s="63" t="s">
        <v>6273</v>
      </c>
      <c r="C1799" s="63" t="s">
        <v>6192</v>
      </c>
      <c r="D1799" s="63" t="s">
        <v>6274</v>
      </c>
      <c r="E1799" s="95" t="str">
        <f t="shared" ref="E1799:E1862" si="28">LEFT(B1799,2)</f>
        <v>47</v>
      </c>
    </row>
    <row r="1800" spans="2:7" ht="13.5">
      <c r="B1800" s="96" t="s">
        <v>584</v>
      </c>
      <c r="C1800" s="112" t="s">
        <v>226</v>
      </c>
      <c r="D1800" s="161" t="s">
        <v>585</v>
      </c>
      <c r="E1800" s="95" t="str">
        <f t="shared" si="28"/>
        <v>01</v>
      </c>
      <c r="G1800"/>
    </row>
    <row r="1801" spans="2:7" ht="13.5">
      <c r="B1801" s="97" t="s">
        <v>586</v>
      </c>
      <c r="C1801" s="113" t="s">
        <v>226</v>
      </c>
      <c r="D1801" s="162" t="s">
        <v>587</v>
      </c>
      <c r="E1801" s="95" t="str">
        <f t="shared" si="28"/>
        <v>01</v>
      </c>
      <c r="G1801"/>
    </row>
    <row r="1802" spans="2:7" ht="13.5">
      <c r="B1802" s="97" t="s">
        <v>588</v>
      </c>
      <c r="C1802" s="113" t="s">
        <v>226</v>
      </c>
      <c r="D1802" s="162" t="s">
        <v>589</v>
      </c>
      <c r="E1802" s="95" t="str">
        <f t="shared" si="28"/>
        <v>01</v>
      </c>
      <c r="G1802"/>
    </row>
    <row r="1803" spans="2:7" ht="13.5">
      <c r="B1803" s="97" t="s">
        <v>590</v>
      </c>
      <c r="C1803" s="113" t="s">
        <v>226</v>
      </c>
      <c r="D1803" s="162" t="s">
        <v>591</v>
      </c>
      <c r="E1803" s="95" t="str">
        <f t="shared" si="28"/>
        <v>01</v>
      </c>
      <c r="G1803"/>
    </row>
    <row r="1804" spans="2:7" ht="13.5">
      <c r="B1804" s="97" t="s">
        <v>592</v>
      </c>
      <c r="C1804" s="113" t="s">
        <v>226</v>
      </c>
      <c r="D1804" s="162" t="s">
        <v>593</v>
      </c>
      <c r="E1804" s="95" t="str">
        <f t="shared" si="28"/>
        <v>01</v>
      </c>
      <c r="G1804"/>
    </row>
    <row r="1805" spans="2:7" ht="13.5">
      <c r="B1805" s="97" t="s">
        <v>594</v>
      </c>
      <c r="C1805" s="113" t="s">
        <v>226</v>
      </c>
      <c r="D1805" s="162" t="s">
        <v>595</v>
      </c>
      <c r="E1805" s="95" t="str">
        <f t="shared" si="28"/>
        <v>01</v>
      </c>
      <c r="G1805"/>
    </row>
    <row r="1806" spans="2:7" ht="13.5">
      <c r="B1806" s="97" t="s">
        <v>596</v>
      </c>
      <c r="C1806" s="113" t="s">
        <v>226</v>
      </c>
      <c r="D1806" s="162" t="s">
        <v>597</v>
      </c>
      <c r="E1806" s="95" t="str">
        <f t="shared" si="28"/>
        <v>01</v>
      </c>
      <c r="G1806"/>
    </row>
    <row r="1807" spans="2:7" ht="13.5">
      <c r="B1807" s="97" t="s">
        <v>598</v>
      </c>
      <c r="C1807" s="113" t="s">
        <v>226</v>
      </c>
      <c r="D1807" s="162" t="s">
        <v>599</v>
      </c>
      <c r="E1807" s="95" t="str">
        <f t="shared" si="28"/>
        <v>01</v>
      </c>
      <c r="G1807"/>
    </row>
    <row r="1808" spans="2:7" ht="13.5">
      <c r="B1808" s="97" t="s">
        <v>600</v>
      </c>
      <c r="C1808" s="113" t="s">
        <v>226</v>
      </c>
      <c r="D1808" s="162" t="s">
        <v>601</v>
      </c>
      <c r="E1808" s="95" t="str">
        <f t="shared" si="28"/>
        <v>01</v>
      </c>
      <c r="G1808"/>
    </row>
    <row r="1809" spans="2:7" ht="13.5">
      <c r="B1809" s="97" t="s">
        <v>602</v>
      </c>
      <c r="C1809" s="113" t="s">
        <v>226</v>
      </c>
      <c r="D1809" s="162" t="s">
        <v>6936</v>
      </c>
      <c r="E1809" s="95" t="str">
        <f t="shared" si="28"/>
        <v>01</v>
      </c>
      <c r="G1809"/>
    </row>
    <row r="1810" spans="2:7" ht="13.5">
      <c r="B1810" s="97" t="s">
        <v>603</v>
      </c>
      <c r="C1810" s="113" t="s">
        <v>226</v>
      </c>
      <c r="D1810" s="162" t="s">
        <v>604</v>
      </c>
      <c r="E1810" s="95" t="str">
        <f t="shared" si="28"/>
        <v>01</v>
      </c>
      <c r="G1810"/>
    </row>
    <row r="1811" spans="2:7" ht="13.5">
      <c r="B1811" s="97" t="s">
        <v>605</v>
      </c>
      <c r="C1811" s="113" t="s">
        <v>226</v>
      </c>
      <c r="D1811" s="162" t="s">
        <v>606</v>
      </c>
      <c r="E1811" s="95" t="str">
        <f t="shared" si="28"/>
        <v>01</v>
      </c>
      <c r="G1811"/>
    </row>
    <row r="1812" spans="2:7" ht="13.5">
      <c r="B1812" s="97" t="s">
        <v>607</v>
      </c>
      <c r="C1812" s="113" t="s">
        <v>226</v>
      </c>
      <c r="D1812" s="162" t="s">
        <v>6937</v>
      </c>
      <c r="E1812" s="95" t="str">
        <f t="shared" si="28"/>
        <v>01</v>
      </c>
      <c r="G1812"/>
    </row>
    <row r="1813" spans="2:7" ht="13.5">
      <c r="B1813" s="97" t="s">
        <v>608</v>
      </c>
      <c r="C1813" s="113" t="s">
        <v>226</v>
      </c>
      <c r="D1813" s="162" t="s">
        <v>6938</v>
      </c>
      <c r="E1813" s="95" t="str">
        <f t="shared" si="28"/>
        <v>01</v>
      </c>
      <c r="G1813"/>
    </row>
    <row r="1814" spans="2:7" ht="13.5">
      <c r="B1814" s="97" t="s">
        <v>609</v>
      </c>
      <c r="C1814" s="113" t="s">
        <v>226</v>
      </c>
      <c r="D1814" s="162" t="s">
        <v>610</v>
      </c>
      <c r="E1814" s="95" t="str">
        <f t="shared" si="28"/>
        <v>01</v>
      </c>
      <c r="G1814"/>
    </row>
    <row r="1815" spans="2:7" ht="13.5">
      <c r="B1815" s="97" t="s">
        <v>611</v>
      </c>
      <c r="C1815" s="113" t="s">
        <v>226</v>
      </c>
      <c r="D1815" s="162" t="s">
        <v>612</v>
      </c>
      <c r="E1815" s="95" t="str">
        <f t="shared" si="28"/>
        <v>01</v>
      </c>
      <c r="G1815"/>
    </row>
    <row r="1816" spans="2:7" ht="13.5">
      <c r="B1816" s="97" t="s">
        <v>6603</v>
      </c>
      <c r="C1816" s="113" t="s">
        <v>226</v>
      </c>
      <c r="D1816" s="162" t="s">
        <v>6939</v>
      </c>
      <c r="E1816" s="95" t="str">
        <f t="shared" si="28"/>
        <v>01</v>
      </c>
      <c r="G1816"/>
    </row>
    <row r="1817" spans="2:7" ht="13.5">
      <c r="B1817" s="97" t="s">
        <v>613</v>
      </c>
      <c r="C1817" s="113" t="s">
        <v>226</v>
      </c>
      <c r="D1817" s="162" t="s">
        <v>614</v>
      </c>
      <c r="E1817" s="95" t="str">
        <f t="shared" si="28"/>
        <v>01</v>
      </c>
      <c r="G1817"/>
    </row>
    <row r="1818" spans="2:7" ht="13.5">
      <c r="B1818" s="97" t="s">
        <v>615</v>
      </c>
      <c r="C1818" s="113" t="s">
        <v>226</v>
      </c>
      <c r="D1818" s="162" t="s">
        <v>6940</v>
      </c>
      <c r="E1818" s="95" t="str">
        <f t="shared" si="28"/>
        <v>01</v>
      </c>
      <c r="G1818"/>
    </row>
    <row r="1819" spans="2:7" ht="13.5">
      <c r="B1819" s="97" t="s">
        <v>616</v>
      </c>
      <c r="C1819" s="113" t="s">
        <v>226</v>
      </c>
      <c r="D1819" s="162" t="s">
        <v>617</v>
      </c>
      <c r="E1819" s="95" t="str">
        <f t="shared" si="28"/>
        <v>01</v>
      </c>
      <c r="G1819"/>
    </row>
    <row r="1820" spans="2:7" ht="13.5">
      <c r="B1820" s="97" t="s">
        <v>618</v>
      </c>
      <c r="C1820" s="113" t="s">
        <v>226</v>
      </c>
      <c r="D1820" s="162" t="s">
        <v>619</v>
      </c>
      <c r="E1820" s="95" t="str">
        <f t="shared" si="28"/>
        <v>01</v>
      </c>
      <c r="G1820"/>
    </row>
    <row r="1821" spans="2:7" ht="13.5">
      <c r="B1821" s="97" t="s">
        <v>620</v>
      </c>
      <c r="C1821" s="113" t="s">
        <v>226</v>
      </c>
      <c r="D1821" s="162" t="s">
        <v>621</v>
      </c>
      <c r="E1821" s="95" t="str">
        <f t="shared" si="28"/>
        <v>01</v>
      </c>
      <c r="G1821"/>
    </row>
    <row r="1822" spans="2:7" ht="13.5">
      <c r="B1822" s="97" t="s">
        <v>622</v>
      </c>
      <c r="C1822" s="113" t="s">
        <v>226</v>
      </c>
      <c r="D1822" s="162" t="s">
        <v>623</v>
      </c>
      <c r="E1822" s="95" t="str">
        <f t="shared" si="28"/>
        <v>01</v>
      </c>
      <c r="G1822"/>
    </row>
    <row r="1823" spans="2:7" ht="13.5">
      <c r="B1823" s="97" t="s">
        <v>624</v>
      </c>
      <c r="C1823" s="113" t="s">
        <v>226</v>
      </c>
      <c r="D1823" s="162" t="s">
        <v>625</v>
      </c>
      <c r="E1823" s="95" t="str">
        <f t="shared" si="28"/>
        <v>01</v>
      </c>
      <c r="G1823"/>
    </row>
    <row r="1824" spans="2:7" ht="13.5">
      <c r="B1824" s="97" t="s">
        <v>626</v>
      </c>
      <c r="C1824" s="113" t="s">
        <v>226</v>
      </c>
      <c r="D1824" s="162" t="s">
        <v>627</v>
      </c>
      <c r="E1824" s="95" t="str">
        <f t="shared" si="28"/>
        <v>01</v>
      </c>
      <c r="G1824"/>
    </row>
    <row r="1825" spans="2:7" ht="13.5">
      <c r="B1825" s="97" t="s">
        <v>628</v>
      </c>
      <c r="C1825" s="113" t="s">
        <v>226</v>
      </c>
      <c r="D1825" s="162" t="s">
        <v>629</v>
      </c>
      <c r="E1825" s="95" t="str">
        <f t="shared" si="28"/>
        <v>01</v>
      </c>
      <c r="G1825"/>
    </row>
    <row r="1826" spans="2:7" ht="13.5">
      <c r="B1826" s="97" t="s">
        <v>630</v>
      </c>
      <c r="C1826" s="113" t="s">
        <v>226</v>
      </c>
      <c r="D1826" s="162" t="s">
        <v>6941</v>
      </c>
      <c r="E1826" s="95" t="str">
        <f t="shared" si="28"/>
        <v>01</v>
      </c>
      <c r="G1826"/>
    </row>
    <row r="1827" spans="2:7" ht="13.5">
      <c r="B1827" s="97" t="s">
        <v>631</v>
      </c>
      <c r="C1827" s="113" t="s">
        <v>226</v>
      </c>
      <c r="D1827" s="162" t="s">
        <v>632</v>
      </c>
      <c r="E1827" s="95" t="str">
        <f t="shared" si="28"/>
        <v>01</v>
      </c>
      <c r="G1827"/>
    </row>
    <row r="1828" spans="2:7" ht="13.5">
      <c r="B1828" s="97" t="s">
        <v>633</v>
      </c>
      <c r="C1828" s="113" t="s">
        <v>226</v>
      </c>
      <c r="D1828" s="162" t="s">
        <v>634</v>
      </c>
      <c r="E1828" s="95" t="str">
        <f t="shared" si="28"/>
        <v>01</v>
      </c>
      <c r="G1828"/>
    </row>
    <row r="1829" spans="2:7" ht="13.5">
      <c r="B1829" s="97" t="s">
        <v>635</v>
      </c>
      <c r="C1829" s="113" t="s">
        <v>226</v>
      </c>
      <c r="D1829" s="162" t="s">
        <v>636</v>
      </c>
      <c r="E1829" s="95" t="str">
        <f t="shared" si="28"/>
        <v>01</v>
      </c>
      <c r="G1829"/>
    </row>
    <row r="1830" spans="2:7" ht="13.5">
      <c r="B1830" s="97" t="s">
        <v>637</v>
      </c>
      <c r="C1830" s="113" t="s">
        <v>226</v>
      </c>
      <c r="D1830" s="162" t="s">
        <v>638</v>
      </c>
      <c r="E1830" s="95" t="str">
        <f t="shared" si="28"/>
        <v>01</v>
      </c>
      <c r="G1830"/>
    </row>
    <row r="1831" spans="2:7" ht="13.5">
      <c r="B1831" s="97" t="s">
        <v>639</v>
      </c>
      <c r="C1831" s="113" t="s">
        <v>226</v>
      </c>
      <c r="D1831" s="162" t="s">
        <v>6942</v>
      </c>
      <c r="E1831" s="95" t="str">
        <f t="shared" si="28"/>
        <v>01</v>
      </c>
      <c r="G1831"/>
    </row>
    <row r="1832" spans="2:7" ht="13.5">
      <c r="B1832" s="97" t="s">
        <v>640</v>
      </c>
      <c r="C1832" s="113" t="s">
        <v>226</v>
      </c>
      <c r="D1832" s="162" t="s">
        <v>641</v>
      </c>
      <c r="E1832" s="95" t="str">
        <f t="shared" si="28"/>
        <v>01</v>
      </c>
      <c r="G1832"/>
    </row>
    <row r="1833" spans="2:7" ht="13.5">
      <c r="B1833" s="97" t="s">
        <v>642</v>
      </c>
      <c r="C1833" s="113" t="s">
        <v>226</v>
      </c>
      <c r="D1833" s="162" t="s">
        <v>643</v>
      </c>
      <c r="E1833" s="95" t="str">
        <f t="shared" si="28"/>
        <v>01</v>
      </c>
      <c r="G1833"/>
    </row>
    <row r="1834" spans="2:7" ht="13.5">
      <c r="B1834" s="97" t="s">
        <v>644</v>
      </c>
      <c r="C1834" s="113" t="s">
        <v>226</v>
      </c>
      <c r="D1834" s="162" t="s">
        <v>645</v>
      </c>
      <c r="E1834" s="95" t="str">
        <f t="shared" si="28"/>
        <v>01</v>
      </c>
      <c r="G1834"/>
    </row>
    <row r="1835" spans="2:7" ht="13.5">
      <c r="B1835" s="97" t="s">
        <v>646</v>
      </c>
      <c r="C1835" s="113" t="s">
        <v>226</v>
      </c>
      <c r="D1835" s="162" t="s">
        <v>647</v>
      </c>
      <c r="E1835" s="95" t="str">
        <f t="shared" si="28"/>
        <v>01</v>
      </c>
      <c r="G1835"/>
    </row>
    <row r="1836" spans="2:7" ht="13.5">
      <c r="B1836" s="97" t="s">
        <v>648</v>
      </c>
      <c r="C1836" s="114" t="s">
        <v>226</v>
      </c>
      <c r="D1836" s="162" t="s">
        <v>649</v>
      </c>
      <c r="E1836" s="95" t="str">
        <f t="shared" si="28"/>
        <v>01</v>
      </c>
      <c r="G1836"/>
    </row>
    <row r="1837" spans="2:7" ht="13.5">
      <c r="B1837" s="97" t="s">
        <v>650</v>
      </c>
      <c r="C1837" s="113" t="s">
        <v>226</v>
      </c>
      <c r="D1837" s="162" t="s">
        <v>6943</v>
      </c>
      <c r="E1837" s="95" t="str">
        <f t="shared" si="28"/>
        <v>01</v>
      </c>
      <c r="G1837"/>
    </row>
    <row r="1838" spans="2:7" ht="13.5">
      <c r="B1838" s="97" t="s">
        <v>651</v>
      </c>
      <c r="C1838" s="113" t="s">
        <v>226</v>
      </c>
      <c r="D1838" s="162" t="s">
        <v>6944</v>
      </c>
      <c r="E1838" s="95" t="str">
        <f t="shared" si="28"/>
        <v>01</v>
      </c>
      <c r="G1838"/>
    </row>
    <row r="1839" spans="2:7" ht="13.5">
      <c r="B1839" s="97" t="s">
        <v>652</v>
      </c>
      <c r="C1839" s="113" t="s">
        <v>226</v>
      </c>
      <c r="D1839" s="162" t="s">
        <v>653</v>
      </c>
      <c r="E1839" s="95" t="str">
        <f t="shared" si="28"/>
        <v>01</v>
      </c>
      <c r="G1839"/>
    </row>
    <row r="1840" spans="2:7" ht="13.5">
      <c r="B1840" s="97" t="s">
        <v>654</v>
      </c>
      <c r="C1840" s="113" t="s">
        <v>226</v>
      </c>
      <c r="D1840" s="162" t="s">
        <v>6945</v>
      </c>
      <c r="E1840" s="95" t="str">
        <f t="shared" si="28"/>
        <v>01</v>
      </c>
      <c r="G1840"/>
    </row>
    <row r="1841" spans="2:7" ht="13.5">
      <c r="B1841" s="97" t="s">
        <v>655</v>
      </c>
      <c r="C1841" s="113" t="s">
        <v>226</v>
      </c>
      <c r="D1841" s="162" t="s">
        <v>6946</v>
      </c>
      <c r="E1841" s="95" t="str">
        <f t="shared" si="28"/>
        <v>01</v>
      </c>
      <c r="G1841"/>
    </row>
    <row r="1842" spans="2:7" ht="13.5">
      <c r="B1842" s="97" t="s">
        <v>656</v>
      </c>
      <c r="C1842" s="113" t="s">
        <v>226</v>
      </c>
      <c r="D1842" s="162" t="s">
        <v>657</v>
      </c>
      <c r="E1842" s="95" t="str">
        <f t="shared" si="28"/>
        <v>01</v>
      </c>
      <c r="G1842"/>
    </row>
    <row r="1843" spans="2:7" ht="13.5">
      <c r="B1843" s="97" t="s">
        <v>658</v>
      </c>
      <c r="C1843" s="113" t="s">
        <v>226</v>
      </c>
      <c r="D1843" s="162" t="s">
        <v>659</v>
      </c>
      <c r="E1843" s="95" t="str">
        <f t="shared" si="28"/>
        <v>01</v>
      </c>
      <c r="G1843"/>
    </row>
    <row r="1844" spans="2:7" ht="13.5">
      <c r="B1844" s="97" t="s">
        <v>660</v>
      </c>
      <c r="C1844" s="113" t="s">
        <v>226</v>
      </c>
      <c r="D1844" s="162" t="s">
        <v>661</v>
      </c>
      <c r="E1844" s="95" t="str">
        <f t="shared" si="28"/>
        <v>01</v>
      </c>
      <c r="G1844"/>
    </row>
    <row r="1845" spans="2:7" ht="13.5">
      <c r="B1845" s="97" t="s">
        <v>662</v>
      </c>
      <c r="C1845" s="113" t="s">
        <v>226</v>
      </c>
      <c r="D1845" s="162" t="s">
        <v>663</v>
      </c>
      <c r="E1845" s="95" t="str">
        <f t="shared" si="28"/>
        <v>01</v>
      </c>
      <c r="G1845"/>
    </row>
    <row r="1846" spans="2:7" ht="13.5">
      <c r="B1846" s="97" t="s">
        <v>664</v>
      </c>
      <c r="C1846" s="113" t="s">
        <v>226</v>
      </c>
      <c r="D1846" s="162" t="s">
        <v>6349</v>
      </c>
      <c r="E1846" s="95" t="str">
        <f t="shared" si="28"/>
        <v>01</v>
      </c>
      <c r="G1846"/>
    </row>
    <row r="1847" spans="2:7" ht="13.5">
      <c r="B1847" s="97" t="s">
        <v>665</v>
      </c>
      <c r="C1847" s="113" t="s">
        <v>226</v>
      </c>
      <c r="D1847" s="162" t="s">
        <v>666</v>
      </c>
      <c r="E1847" s="95" t="str">
        <f t="shared" si="28"/>
        <v>01</v>
      </c>
      <c r="G1847"/>
    </row>
    <row r="1848" spans="2:7" ht="13.5">
      <c r="B1848" s="97" t="s">
        <v>667</v>
      </c>
      <c r="C1848" s="113" t="s">
        <v>226</v>
      </c>
      <c r="D1848" s="162" t="s">
        <v>6947</v>
      </c>
      <c r="E1848" s="95" t="str">
        <f t="shared" si="28"/>
        <v>01</v>
      </c>
      <c r="G1848"/>
    </row>
    <row r="1849" spans="2:7" ht="13.5">
      <c r="B1849" s="97" t="s">
        <v>668</v>
      </c>
      <c r="C1849" s="113" t="s">
        <v>226</v>
      </c>
      <c r="D1849" s="162" t="s">
        <v>6948</v>
      </c>
      <c r="E1849" s="95" t="str">
        <f t="shared" si="28"/>
        <v>01</v>
      </c>
      <c r="G1849"/>
    </row>
    <row r="1850" spans="2:7" ht="13.5">
      <c r="B1850" s="97" t="s">
        <v>669</v>
      </c>
      <c r="C1850" s="113" t="s">
        <v>226</v>
      </c>
      <c r="D1850" s="162" t="s">
        <v>670</v>
      </c>
      <c r="E1850" s="95" t="str">
        <f t="shared" si="28"/>
        <v>01</v>
      </c>
      <c r="G1850"/>
    </row>
    <row r="1851" spans="2:7" ht="13.5">
      <c r="B1851" s="97" t="s">
        <v>671</v>
      </c>
      <c r="C1851" s="113" t="s">
        <v>226</v>
      </c>
      <c r="D1851" s="162" t="s">
        <v>672</v>
      </c>
      <c r="E1851" s="95" t="str">
        <f t="shared" si="28"/>
        <v>01</v>
      </c>
      <c r="G1851"/>
    </row>
    <row r="1852" spans="2:7" ht="13.5">
      <c r="B1852" s="97" t="s">
        <v>673</v>
      </c>
      <c r="C1852" s="113" t="s">
        <v>226</v>
      </c>
      <c r="D1852" s="162" t="s">
        <v>674</v>
      </c>
      <c r="E1852" s="95" t="str">
        <f t="shared" si="28"/>
        <v>01</v>
      </c>
      <c r="G1852"/>
    </row>
    <row r="1853" spans="2:7" ht="13.5">
      <c r="B1853" s="97" t="s">
        <v>675</v>
      </c>
      <c r="C1853" s="113" t="s">
        <v>226</v>
      </c>
      <c r="D1853" s="162" t="s">
        <v>676</v>
      </c>
      <c r="E1853" s="95" t="str">
        <f t="shared" si="28"/>
        <v>01</v>
      </c>
      <c r="G1853"/>
    </row>
    <row r="1854" spans="2:7" ht="13.5">
      <c r="B1854" s="97" t="s">
        <v>677</v>
      </c>
      <c r="C1854" s="113" t="s">
        <v>226</v>
      </c>
      <c r="D1854" s="162" t="s">
        <v>678</v>
      </c>
      <c r="E1854" s="95" t="str">
        <f t="shared" si="28"/>
        <v>01</v>
      </c>
      <c r="G1854"/>
    </row>
    <row r="1855" spans="2:7" ht="13.5">
      <c r="B1855" s="97" t="s">
        <v>679</v>
      </c>
      <c r="C1855" s="113" t="s">
        <v>226</v>
      </c>
      <c r="D1855" s="162" t="s">
        <v>680</v>
      </c>
      <c r="E1855" s="95" t="str">
        <f t="shared" si="28"/>
        <v>01</v>
      </c>
      <c r="G1855"/>
    </row>
    <row r="1856" spans="2:7" ht="13.5">
      <c r="B1856" s="97" t="s">
        <v>681</v>
      </c>
      <c r="C1856" s="113" t="s">
        <v>226</v>
      </c>
      <c r="D1856" s="162" t="s">
        <v>682</v>
      </c>
      <c r="E1856" s="95" t="str">
        <f t="shared" si="28"/>
        <v>01</v>
      </c>
      <c r="G1856"/>
    </row>
    <row r="1857" spans="2:7" ht="13.5">
      <c r="B1857" s="97" t="s">
        <v>683</v>
      </c>
      <c r="C1857" s="113" t="s">
        <v>226</v>
      </c>
      <c r="D1857" s="162" t="s">
        <v>684</v>
      </c>
      <c r="E1857" s="95" t="str">
        <f t="shared" si="28"/>
        <v>01</v>
      </c>
      <c r="G1857"/>
    </row>
    <row r="1858" spans="2:7" ht="13.5">
      <c r="B1858" s="97" t="s">
        <v>685</v>
      </c>
      <c r="C1858" s="113" t="s">
        <v>226</v>
      </c>
      <c r="D1858" s="162" t="s">
        <v>686</v>
      </c>
      <c r="E1858" s="95" t="str">
        <f t="shared" si="28"/>
        <v>01</v>
      </c>
      <c r="G1858"/>
    </row>
    <row r="1859" spans="2:7" ht="13.5">
      <c r="B1859" s="97" t="s">
        <v>687</v>
      </c>
      <c r="C1859" s="113" t="s">
        <v>226</v>
      </c>
      <c r="D1859" s="162" t="s">
        <v>688</v>
      </c>
      <c r="E1859" s="95" t="str">
        <f t="shared" si="28"/>
        <v>01</v>
      </c>
      <c r="G1859"/>
    </row>
    <row r="1860" spans="2:7" ht="13.5">
      <c r="B1860" s="97" t="s">
        <v>689</v>
      </c>
      <c r="C1860" s="113" t="s">
        <v>226</v>
      </c>
      <c r="D1860" s="162" t="s">
        <v>690</v>
      </c>
      <c r="E1860" s="95" t="str">
        <f t="shared" si="28"/>
        <v>01</v>
      </c>
      <c r="G1860"/>
    </row>
    <row r="1861" spans="2:7" ht="13.5">
      <c r="B1861" s="97" t="s">
        <v>691</v>
      </c>
      <c r="C1861" s="113" t="s">
        <v>226</v>
      </c>
      <c r="D1861" s="162" t="s">
        <v>692</v>
      </c>
      <c r="E1861" s="95" t="str">
        <f t="shared" si="28"/>
        <v>01</v>
      </c>
      <c r="G1861"/>
    </row>
    <row r="1862" spans="2:7" ht="13.5">
      <c r="B1862" s="97" t="s">
        <v>693</v>
      </c>
      <c r="C1862" s="113" t="s">
        <v>226</v>
      </c>
      <c r="D1862" s="162" t="s">
        <v>694</v>
      </c>
      <c r="E1862" s="95" t="str">
        <f t="shared" si="28"/>
        <v>01</v>
      </c>
      <c r="G1862"/>
    </row>
    <row r="1863" spans="2:7" ht="13.5">
      <c r="B1863" s="97" t="s">
        <v>695</v>
      </c>
      <c r="C1863" s="113" t="s">
        <v>226</v>
      </c>
      <c r="D1863" s="162" t="s">
        <v>696</v>
      </c>
      <c r="E1863" s="95" t="str">
        <f t="shared" ref="E1863:E1926" si="29">LEFT(B1863,2)</f>
        <v>01</v>
      </c>
      <c r="G1863"/>
    </row>
    <row r="1864" spans="2:7" ht="13.5">
      <c r="B1864" s="97" t="s">
        <v>697</v>
      </c>
      <c r="C1864" s="113" t="s">
        <v>226</v>
      </c>
      <c r="D1864" s="162" t="s">
        <v>698</v>
      </c>
      <c r="E1864" s="95" t="str">
        <f t="shared" si="29"/>
        <v>01</v>
      </c>
      <c r="G1864"/>
    </row>
    <row r="1865" spans="2:7" ht="13.5">
      <c r="B1865" s="97" t="s">
        <v>699</v>
      </c>
      <c r="C1865" s="113" t="s">
        <v>226</v>
      </c>
      <c r="D1865" s="162" t="s">
        <v>700</v>
      </c>
      <c r="E1865" s="95" t="str">
        <f t="shared" si="29"/>
        <v>01</v>
      </c>
      <c r="G1865"/>
    </row>
    <row r="1866" spans="2:7" ht="13.5">
      <c r="B1866" s="97" t="s">
        <v>701</v>
      </c>
      <c r="C1866" s="113" t="s">
        <v>226</v>
      </c>
      <c r="D1866" s="162" t="s">
        <v>702</v>
      </c>
      <c r="E1866" s="95" t="str">
        <f t="shared" si="29"/>
        <v>01</v>
      </c>
      <c r="G1866"/>
    </row>
    <row r="1867" spans="2:7" ht="13.5">
      <c r="B1867" s="97" t="s">
        <v>703</v>
      </c>
      <c r="C1867" s="113" t="s">
        <v>226</v>
      </c>
      <c r="D1867" s="162" t="s">
        <v>704</v>
      </c>
      <c r="E1867" s="95" t="str">
        <f t="shared" si="29"/>
        <v>01</v>
      </c>
      <c r="G1867"/>
    </row>
    <row r="1868" spans="2:7" ht="13.5">
      <c r="B1868" s="97" t="s">
        <v>705</v>
      </c>
      <c r="C1868" s="113" t="s">
        <v>226</v>
      </c>
      <c r="D1868" s="162" t="s">
        <v>706</v>
      </c>
      <c r="E1868" s="95" t="str">
        <f t="shared" si="29"/>
        <v>01</v>
      </c>
      <c r="G1868"/>
    </row>
    <row r="1869" spans="2:7" ht="13.5">
      <c r="B1869" s="97" t="s">
        <v>707</v>
      </c>
      <c r="C1869" s="113" t="s">
        <v>226</v>
      </c>
      <c r="D1869" s="162" t="s">
        <v>708</v>
      </c>
      <c r="E1869" s="95" t="str">
        <f t="shared" si="29"/>
        <v>01</v>
      </c>
      <c r="G1869"/>
    </row>
    <row r="1870" spans="2:7" ht="13.5">
      <c r="B1870" s="97" t="s">
        <v>709</v>
      </c>
      <c r="C1870" s="113" t="s">
        <v>226</v>
      </c>
      <c r="D1870" s="162" t="s">
        <v>710</v>
      </c>
      <c r="E1870" s="95" t="str">
        <f t="shared" si="29"/>
        <v>01</v>
      </c>
      <c r="G1870"/>
    </row>
    <row r="1871" spans="2:7" ht="13.5">
      <c r="B1871" s="97" t="s">
        <v>711</v>
      </c>
      <c r="C1871" s="113" t="s">
        <v>226</v>
      </c>
      <c r="D1871" s="162" t="s">
        <v>712</v>
      </c>
      <c r="E1871" s="95" t="str">
        <f t="shared" si="29"/>
        <v>01</v>
      </c>
      <c r="G1871"/>
    </row>
    <row r="1872" spans="2:7" ht="13.5">
      <c r="B1872" s="97" t="s">
        <v>713</v>
      </c>
      <c r="C1872" s="113" t="s">
        <v>226</v>
      </c>
      <c r="D1872" s="162" t="s">
        <v>714</v>
      </c>
      <c r="E1872" s="95" t="str">
        <f t="shared" si="29"/>
        <v>01</v>
      </c>
      <c r="G1872"/>
    </row>
    <row r="1873" spans="2:7" ht="13.5">
      <c r="B1873" s="97" t="s">
        <v>715</v>
      </c>
      <c r="C1873" s="113" t="s">
        <v>226</v>
      </c>
      <c r="D1873" s="162" t="s">
        <v>716</v>
      </c>
      <c r="E1873" s="95" t="str">
        <f t="shared" si="29"/>
        <v>01</v>
      </c>
      <c r="G1873"/>
    </row>
    <row r="1874" spans="2:7" ht="13.5">
      <c r="B1874" s="97" t="s">
        <v>717</v>
      </c>
      <c r="C1874" s="113" t="s">
        <v>226</v>
      </c>
      <c r="D1874" s="162" t="s">
        <v>718</v>
      </c>
      <c r="E1874" s="95" t="str">
        <f t="shared" si="29"/>
        <v>01</v>
      </c>
      <c r="G1874"/>
    </row>
    <row r="1875" spans="2:7" ht="13.5">
      <c r="B1875" s="97" t="s">
        <v>719</v>
      </c>
      <c r="C1875" s="113" t="s">
        <v>226</v>
      </c>
      <c r="D1875" s="162" t="s">
        <v>720</v>
      </c>
      <c r="E1875" s="95" t="str">
        <f t="shared" si="29"/>
        <v>01</v>
      </c>
      <c r="G1875"/>
    </row>
    <row r="1876" spans="2:7" ht="13.5">
      <c r="B1876" s="97" t="s">
        <v>721</v>
      </c>
      <c r="C1876" s="113" t="s">
        <v>226</v>
      </c>
      <c r="D1876" s="162" t="s">
        <v>722</v>
      </c>
      <c r="E1876" s="95" t="str">
        <f t="shared" si="29"/>
        <v>01</v>
      </c>
      <c r="G1876"/>
    </row>
    <row r="1877" spans="2:7" ht="13.5">
      <c r="B1877" s="97" t="s">
        <v>723</v>
      </c>
      <c r="C1877" s="113" t="s">
        <v>226</v>
      </c>
      <c r="D1877" s="162" t="s">
        <v>724</v>
      </c>
      <c r="E1877" s="95" t="str">
        <f t="shared" si="29"/>
        <v>01</v>
      </c>
      <c r="G1877"/>
    </row>
    <row r="1878" spans="2:7" ht="13.5">
      <c r="B1878" s="97" t="s">
        <v>725</v>
      </c>
      <c r="C1878" s="113" t="s">
        <v>226</v>
      </c>
      <c r="D1878" s="162" t="s">
        <v>726</v>
      </c>
      <c r="E1878" s="95" t="str">
        <f t="shared" si="29"/>
        <v>01</v>
      </c>
      <c r="G1878"/>
    </row>
    <row r="1879" spans="2:7" ht="13.5">
      <c r="B1879" s="97" t="s">
        <v>727</v>
      </c>
      <c r="C1879" s="113" t="s">
        <v>226</v>
      </c>
      <c r="D1879" s="162" t="s">
        <v>728</v>
      </c>
      <c r="E1879" s="95" t="str">
        <f t="shared" si="29"/>
        <v>01</v>
      </c>
      <c r="G1879"/>
    </row>
    <row r="1880" spans="2:7" ht="13.5">
      <c r="B1880" s="97" t="s">
        <v>729</v>
      </c>
      <c r="C1880" s="113" t="s">
        <v>226</v>
      </c>
      <c r="D1880" s="162" t="s">
        <v>730</v>
      </c>
      <c r="E1880" s="95" t="str">
        <f t="shared" si="29"/>
        <v>01</v>
      </c>
      <c r="G1880"/>
    </row>
    <row r="1881" spans="2:7" ht="13.5">
      <c r="B1881" s="97" t="s">
        <v>731</v>
      </c>
      <c r="C1881" s="113" t="s">
        <v>226</v>
      </c>
      <c r="D1881" s="162" t="s">
        <v>732</v>
      </c>
      <c r="E1881" s="95" t="str">
        <f t="shared" si="29"/>
        <v>01</v>
      </c>
      <c r="G1881"/>
    </row>
    <row r="1882" spans="2:7" ht="13.5">
      <c r="B1882" s="97" t="s">
        <v>733</v>
      </c>
      <c r="C1882" s="113" t="s">
        <v>226</v>
      </c>
      <c r="D1882" s="162" t="s">
        <v>734</v>
      </c>
      <c r="E1882" s="95" t="str">
        <f t="shared" si="29"/>
        <v>01</v>
      </c>
      <c r="G1882"/>
    </row>
    <row r="1883" spans="2:7" ht="13.5">
      <c r="B1883" s="97" t="s">
        <v>735</v>
      </c>
      <c r="C1883" s="113" t="s">
        <v>226</v>
      </c>
      <c r="D1883" s="162" t="s">
        <v>736</v>
      </c>
      <c r="E1883" s="95" t="str">
        <f t="shared" si="29"/>
        <v>01</v>
      </c>
      <c r="G1883"/>
    </row>
    <row r="1884" spans="2:7" ht="13.5">
      <c r="B1884" s="97" t="s">
        <v>737</v>
      </c>
      <c r="C1884" s="113" t="s">
        <v>226</v>
      </c>
      <c r="D1884" s="162" t="s">
        <v>738</v>
      </c>
      <c r="E1884" s="95" t="str">
        <f t="shared" si="29"/>
        <v>01</v>
      </c>
      <c r="G1884"/>
    </row>
    <row r="1885" spans="2:7" ht="13.5">
      <c r="B1885" s="97" t="s">
        <v>739</v>
      </c>
      <c r="C1885" s="113" t="s">
        <v>226</v>
      </c>
      <c r="D1885" s="162" t="s">
        <v>740</v>
      </c>
      <c r="E1885" s="95" t="str">
        <f t="shared" si="29"/>
        <v>01</v>
      </c>
      <c r="G1885"/>
    </row>
    <row r="1886" spans="2:7" ht="13.5">
      <c r="B1886" s="97" t="s">
        <v>741</v>
      </c>
      <c r="C1886" s="113" t="s">
        <v>226</v>
      </c>
      <c r="D1886" s="162" t="s">
        <v>742</v>
      </c>
      <c r="E1886" s="95" t="str">
        <f t="shared" si="29"/>
        <v>01</v>
      </c>
      <c r="G1886"/>
    </row>
    <row r="1887" spans="2:7" ht="13.5">
      <c r="B1887" s="97" t="s">
        <v>743</v>
      </c>
      <c r="C1887" s="113" t="s">
        <v>226</v>
      </c>
      <c r="D1887" s="162" t="s">
        <v>744</v>
      </c>
      <c r="E1887" s="95" t="str">
        <f t="shared" si="29"/>
        <v>01</v>
      </c>
      <c r="G1887"/>
    </row>
    <row r="1888" spans="2:7" ht="13.5">
      <c r="B1888" s="97" t="s">
        <v>745</v>
      </c>
      <c r="C1888" s="113" t="s">
        <v>226</v>
      </c>
      <c r="D1888" s="162" t="s">
        <v>746</v>
      </c>
      <c r="E1888" s="95" t="str">
        <f t="shared" si="29"/>
        <v>01</v>
      </c>
      <c r="G1888"/>
    </row>
    <row r="1889" spans="2:7" ht="13.5">
      <c r="B1889" s="97" t="s">
        <v>747</v>
      </c>
      <c r="C1889" s="113" t="s">
        <v>226</v>
      </c>
      <c r="D1889" s="162" t="s">
        <v>748</v>
      </c>
      <c r="E1889" s="95" t="str">
        <f t="shared" si="29"/>
        <v>01</v>
      </c>
      <c r="G1889"/>
    </row>
    <row r="1890" spans="2:7" ht="13.5">
      <c r="B1890" s="97" t="s">
        <v>749</v>
      </c>
      <c r="C1890" s="113" t="s">
        <v>226</v>
      </c>
      <c r="D1890" s="162" t="s">
        <v>750</v>
      </c>
      <c r="E1890" s="95" t="str">
        <f t="shared" si="29"/>
        <v>01</v>
      </c>
      <c r="G1890"/>
    </row>
    <row r="1891" spans="2:7" ht="13.5">
      <c r="B1891" s="97" t="s">
        <v>751</v>
      </c>
      <c r="C1891" s="113" t="s">
        <v>226</v>
      </c>
      <c r="D1891" s="162" t="s">
        <v>752</v>
      </c>
      <c r="E1891" s="95" t="str">
        <f t="shared" si="29"/>
        <v>01</v>
      </c>
      <c r="G1891"/>
    </row>
    <row r="1892" spans="2:7" ht="13.5">
      <c r="B1892" s="97" t="s">
        <v>753</v>
      </c>
      <c r="C1892" s="113" t="s">
        <v>226</v>
      </c>
      <c r="D1892" s="162" t="s">
        <v>754</v>
      </c>
      <c r="E1892" s="95" t="str">
        <f t="shared" si="29"/>
        <v>01</v>
      </c>
      <c r="G1892"/>
    </row>
    <row r="1893" spans="2:7" ht="13.5">
      <c r="B1893" s="97" t="s">
        <v>755</v>
      </c>
      <c r="C1893" s="113" t="s">
        <v>226</v>
      </c>
      <c r="D1893" s="162" t="s">
        <v>6949</v>
      </c>
      <c r="E1893" s="95" t="str">
        <f t="shared" si="29"/>
        <v>01</v>
      </c>
      <c r="G1893"/>
    </row>
    <row r="1894" spans="2:7" ht="13.5">
      <c r="B1894" s="97" t="s">
        <v>756</v>
      </c>
      <c r="C1894" s="113" t="s">
        <v>226</v>
      </c>
      <c r="D1894" s="162" t="s">
        <v>6950</v>
      </c>
      <c r="E1894" s="95" t="str">
        <f t="shared" si="29"/>
        <v>01</v>
      </c>
      <c r="G1894"/>
    </row>
    <row r="1895" spans="2:7" ht="13.5">
      <c r="B1895" s="97" t="s">
        <v>757</v>
      </c>
      <c r="C1895" s="113" t="s">
        <v>226</v>
      </c>
      <c r="D1895" s="162" t="s">
        <v>758</v>
      </c>
      <c r="E1895" s="95" t="str">
        <f t="shared" si="29"/>
        <v>01</v>
      </c>
      <c r="G1895"/>
    </row>
    <row r="1896" spans="2:7" ht="13.5">
      <c r="B1896" s="97" t="s">
        <v>759</v>
      </c>
      <c r="C1896" s="113" t="s">
        <v>226</v>
      </c>
      <c r="D1896" s="162" t="s">
        <v>760</v>
      </c>
      <c r="E1896" s="95" t="str">
        <f t="shared" si="29"/>
        <v>01</v>
      </c>
      <c r="G1896"/>
    </row>
    <row r="1897" spans="2:7" ht="13.5">
      <c r="B1897" s="97" t="s">
        <v>761</v>
      </c>
      <c r="C1897" s="113" t="s">
        <v>226</v>
      </c>
      <c r="D1897" s="162" t="s">
        <v>762</v>
      </c>
      <c r="E1897" s="95" t="str">
        <f t="shared" si="29"/>
        <v>01</v>
      </c>
      <c r="G1897"/>
    </row>
    <row r="1898" spans="2:7" ht="13.5">
      <c r="B1898" s="97" t="s">
        <v>763</v>
      </c>
      <c r="C1898" s="113" t="s">
        <v>226</v>
      </c>
      <c r="D1898" s="162" t="s">
        <v>764</v>
      </c>
      <c r="E1898" s="95" t="str">
        <f t="shared" si="29"/>
        <v>01</v>
      </c>
      <c r="G1898"/>
    </row>
    <row r="1899" spans="2:7" ht="13.5">
      <c r="B1899" s="97" t="s">
        <v>765</v>
      </c>
      <c r="C1899" s="113" t="s">
        <v>226</v>
      </c>
      <c r="D1899" s="162" t="s">
        <v>766</v>
      </c>
      <c r="E1899" s="95" t="str">
        <f t="shared" si="29"/>
        <v>01</v>
      </c>
      <c r="G1899"/>
    </row>
    <row r="1900" spans="2:7" ht="13.5">
      <c r="B1900" s="97" t="s">
        <v>767</v>
      </c>
      <c r="C1900" s="113" t="s">
        <v>226</v>
      </c>
      <c r="D1900" s="162" t="s">
        <v>768</v>
      </c>
      <c r="E1900" s="95" t="str">
        <f t="shared" si="29"/>
        <v>01</v>
      </c>
      <c r="G1900"/>
    </row>
    <row r="1901" spans="2:7" ht="13.5">
      <c r="B1901" s="97" t="s">
        <v>769</v>
      </c>
      <c r="C1901" s="113" t="s">
        <v>226</v>
      </c>
      <c r="D1901" s="162" t="s">
        <v>770</v>
      </c>
      <c r="E1901" s="95" t="str">
        <f t="shared" si="29"/>
        <v>01</v>
      </c>
      <c r="G1901"/>
    </row>
    <row r="1902" spans="2:7" ht="13.5">
      <c r="B1902" s="97" t="s">
        <v>771</v>
      </c>
      <c r="C1902" s="113" t="s">
        <v>226</v>
      </c>
      <c r="D1902" s="162" t="s">
        <v>772</v>
      </c>
      <c r="E1902" s="95" t="str">
        <f t="shared" si="29"/>
        <v>01</v>
      </c>
      <c r="G1902"/>
    </row>
    <row r="1903" spans="2:7" ht="13.5">
      <c r="B1903" s="97" t="s">
        <v>773</v>
      </c>
      <c r="C1903" s="113" t="s">
        <v>226</v>
      </c>
      <c r="D1903" s="162" t="s">
        <v>774</v>
      </c>
      <c r="E1903" s="95" t="str">
        <f t="shared" si="29"/>
        <v>01</v>
      </c>
      <c r="G1903"/>
    </row>
    <row r="1904" spans="2:7" ht="13.5">
      <c r="B1904" s="97" t="s">
        <v>775</v>
      </c>
      <c r="C1904" s="113" t="s">
        <v>226</v>
      </c>
      <c r="D1904" s="162" t="s">
        <v>776</v>
      </c>
      <c r="E1904" s="95" t="str">
        <f t="shared" si="29"/>
        <v>01</v>
      </c>
      <c r="G1904"/>
    </row>
    <row r="1905" spans="2:7" ht="13.5">
      <c r="B1905" s="97" t="s">
        <v>777</v>
      </c>
      <c r="C1905" s="113" t="s">
        <v>226</v>
      </c>
      <c r="D1905" s="162" t="s">
        <v>778</v>
      </c>
      <c r="E1905" s="95" t="str">
        <f t="shared" si="29"/>
        <v>01</v>
      </c>
      <c r="G1905"/>
    </row>
    <row r="1906" spans="2:7" ht="13.5">
      <c r="B1906" s="97" t="s">
        <v>779</v>
      </c>
      <c r="C1906" s="113" t="s">
        <v>226</v>
      </c>
      <c r="D1906" s="162" t="s">
        <v>780</v>
      </c>
      <c r="E1906" s="95" t="str">
        <f t="shared" si="29"/>
        <v>01</v>
      </c>
      <c r="G1906"/>
    </row>
    <row r="1907" spans="2:7" ht="13.5">
      <c r="B1907" s="97" t="s">
        <v>781</v>
      </c>
      <c r="C1907" s="113" t="s">
        <v>226</v>
      </c>
      <c r="D1907" s="162" t="s">
        <v>782</v>
      </c>
      <c r="E1907" s="95" t="str">
        <f t="shared" si="29"/>
        <v>01</v>
      </c>
      <c r="G1907"/>
    </row>
    <row r="1908" spans="2:7" ht="13.5">
      <c r="B1908" s="97" t="s">
        <v>783</v>
      </c>
      <c r="C1908" s="113" t="s">
        <v>226</v>
      </c>
      <c r="D1908" s="162" t="s">
        <v>6951</v>
      </c>
      <c r="E1908" s="95" t="str">
        <f t="shared" si="29"/>
        <v>01</v>
      </c>
      <c r="G1908"/>
    </row>
    <row r="1909" spans="2:7" ht="13.5">
      <c r="B1909" s="97" t="s">
        <v>784</v>
      </c>
      <c r="C1909" s="113" t="s">
        <v>226</v>
      </c>
      <c r="D1909" s="162" t="s">
        <v>785</v>
      </c>
      <c r="E1909" s="95" t="str">
        <f t="shared" si="29"/>
        <v>01</v>
      </c>
      <c r="G1909"/>
    </row>
    <row r="1910" spans="2:7" ht="13.5">
      <c r="B1910" s="97" t="s">
        <v>786</v>
      </c>
      <c r="C1910" s="113" t="s">
        <v>226</v>
      </c>
      <c r="D1910" s="162" t="s">
        <v>787</v>
      </c>
      <c r="E1910" s="95" t="str">
        <f t="shared" si="29"/>
        <v>01</v>
      </c>
      <c r="G1910"/>
    </row>
    <row r="1911" spans="2:7" ht="13.5">
      <c r="B1911" s="97" t="s">
        <v>788</v>
      </c>
      <c r="C1911" s="113" t="s">
        <v>226</v>
      </c>
      <c r="D1911" s="162" t="s">
        <v>789</v>
      </c>
      <c r="E1911" s="95" t="str">
        <f t="shared" si="29"/>
        <v>01</v>
      </c>
      <c r="G1911"/>
    </row>
    <row r="1912" spans="2:7" ht="13.5">
      <c r="B1912" s="97" t="s">
        <v>790</v>
      </c>
      <c r="C1912" s="113" t="s">
        <v>226</v>
      </c>
      <c r="D1912" s="162" t="s">
        <v>6952</v>
      </c>
      <c r="E1912" s="95" t="str">
        <f t="shared" si="29"/>
        <v>01</v>
      </c>
      <c r="G1912"/>
    </row>
    <row r="1913" spans="2:7" ht="13.5">
      <c r="B1913" s="97" t="s">
        <v>791</v>
      </c>
      <c r="C1913" s="113" t="s">
        <v>226</v>
      </c>
      <c r="D1913" s="162" t="s">
        <v>6953</v>
      </c>
      <c r="E1913" s="95" t="str">
        <f t="shared" si="29"/>
        <v>01</v>
      </c>
      <c r="G1913"/>
    </row>
    <row r="1914" spans="2:7" ht="13.5">
      <c r="B1914" s="97" t="s">
        <v>792</v>
      </c>
      <c r="C1914" s="113" t="s">
        <v>226</v>
      </c>
      <c r="D1914" s="162" t="s">
        <v>793</v>
      </c>
      <c r="E1914" s="95" t="str">
        <f t="shared" si="29"/>
        <v>01</v>
      </c>
      <c r="G1914"/>
    </row>
    <row r="1915" spans="2:7" ht="13.5">
      <c r="B1915" s="97" t="s">
        <v>794</v>
      </c>
      <c r="C1915" s="113" t="s">
        <v>226</v>
      </c>
      <c r="D1915" s="162" t="s">
        <v>795</v>
      </c>
      <c r="E1915" s="95" t="str">
        <f t="shared" si="29"/>
        <v>01</v>
      </c>
      <c r="G1915"/>
    </row>
    <row r="1916" spans="2:7" ht="13.5">
      <c r="B1916" s="97" t="s">
        <v>796</v>
      </c>
      <c r="C1916" s="113" t="s">
        <v>226</v>
      </c>
      <c r="D1916" s="162" t="s">
        <v>797</v>
      </c>
      <c r="E1916" s="95" t="str">
        <f t="shared" si="29"/>
        <v>01</v>
      </c>
      <c r="G1916"/>
    </row>
    <row r="1917" spans="2:7" ht="13.5">
      <c r="B1917" s="97" t="s">
        <v>798</v>
      </c>
      <c r="C1917" s="113" t="s">
        <v>226</v>
      </c>
      <c r="D1917" s="162" t="s">
        <v>799</v>
      </c>
      <c r="E1917" s="95" t="str">
        <f t="shared" si="29"/>
        <v>01</v>
      </c>
      <c r="G1917"/>
    </row>
    <row r="1918" spans="2:7" ht="13.5">
      <c r="B1918" s="97" t="s">
        <v>800</v>
      </c>
      <c r="C1918" s="113" t="s">
        <v>226</v>
      </c>
      <c r="D1918" s="162" t="s">
        <v>801</v>
      </c>
      <c r="E1918" s="95" t="str">
        <f t="shared" si="29"/>
        <v>01</v>
      </c>
      <c r="G1918"/>
    </row>
    <row r="1919" spans="2:7" ht="13.5">
      <c r="B1919" s="97" t="s">
        <v>802</v>
      </c>
      <c r="C1919" s="113" t="s">
        <v>226</v>
      </c>
      <c r="D1919" s="162" t="s">
        <v>803</v>
      </c>
      <c r="E1919" s="95" t="str">
        <f t="shared" si="29"/>
        <v>01</v>
      </c>
      <c r="G1919"/>
    </row>
    <row r="1920" spans="2:7" ht="13.5">
      <c r="B1920" s="97" t="s">
        <v>804</v>
      </c>
      <c r="C1920" s="113" t="s">
        <v>226</v>
      </c>
      <c r="D1920" s="162" t="s">
        <v>805</v>
      </c>
      <c r="E1920" s="95" t="str">
        <f t="shared" si="29"/>
        <v>01</v>
      </c>
      <c r="G1920"/>
    </row>
    <row r="1921" spans="2:7" ht="13.5">
      <c r="B1921" s="97" t="s">
        <v>806</v>
      </c>
      <c r="C1921" s="113" t="s">
        <v>226</v>
      </c>
      <c r="D1921" s="162" t="s">
        <v>807</v>
      </c>
      <c r="E1921" s="95" t="str">
        <f t="shared" si="29"/>
        <v>01</v>
      </c>
      <c r="G1921"/>
    </row>
    <row r="1922" spans="2:7" ht="14.25" thickBot="1">
      <c r="B1922" s="98" t="s">
        <v>808</v>
      </c>
      <c r="C1922" s="115" t="s">
        <v>226</v>
      </c>
      <c r="D1922" s="163" t="s">
        <v>809</v>
      </c>
      <c r="E1922" s="95" t="str">
        <f t="shared" si="29"/>
        <v>01</v>
      </c>
      <c r="G1922"/>
    </row>
    <row r="1923" spans="2:7" ht="13.5">
      <c r="B1923" s="99" t="s">
        <v>891</v>
      </c>
      <c r="C1923" s="116" t="s">
        <v>810</v>
      </c>
      <c r="D1923" s="164" t="s">
        <v>892</v>
      </c>
      <c r="E1923" s="95" t="str">
        <f t="shared" si="29"/>
        <v>02</v>
      </c>
      <c r="G1923"/>
    </row>
    <row r="1924" spans="2:7" ht="13.5">
      <c r="B1924" s="100" t="s">
        <v>893</v>
      </c>
      <c r="C1924" s="117" t="s">
        <v>810</v>
      </c>
      <c r="D1924" s="165" t="s">
        <v>6667</v>
      </c>
      <c r="E1924" s="95" t="str">
        <f t="shared" si="29"/>
        <v>02</v>
      </c>
      <c r="G1924"/>
    </row>
    <row r="1925" spans="2:7" ht="13.5">
      <c r="B1925" s="100" t="s">
        <v>894</v>
      </c>
      <c r="C1925" s="117" t="s">
        <v>810</v>
      </c>
      <c r="D1925" s="165" t="s">
        <v>895</v>
      </c>
      <c r="E1925" s="95" t="str">
        <f t="shared" si="29"/>
        <v>02</v>
      </c>
      <c r="G1925"/>
    </row>
    <row r="1926" spans="2:7" ht="13.5">
      <c r="B1926" s="100" t="s">
        <v>896</v>
      </c>
      <c r="C1926" s="117" t="s">
        <v>810</v>
      </c>
      <c r="D1926" s="165" t="s">
        <v>897</v>
      </c>
      <c r="E1926" s="95" t="str">
        <f t="shared" si="29"/>
        <v>02</v>
      </c>
      <c r="G1926"/>
    </row>
    <row r="1927" spans="2:7" ht="13.5">
      <c r="B1927" s="100" t="s">
        <v>898</v>
      </c>
      <c r="C1927" s="117" t="s">
        <v>810</v>
      </c>
      <c r="D1927" s="165" t="s">
        <v>899</v>
      </c>
      <c r="E1927" s="95" t="str">
        <f t="shared" ref="E1927:E1990" si="30">LEFT(B1927,2)</f>
        <v>02</v>
      </c>
      <c r="G1927"/>
    </row>
    <row r="1928" spans="2:7" ht="13.5">
      <c r="B1928" s="100" t="s">
        <v>900</v>
      </c>
      <c r="C1928" s="117" t="s">
        <v>810</v>
      </c>
      <c r="D1928" s="165" t="s">
        <v>901</v>
      </c>
      <c r="E1928" s="95" t="str">
        <f t="shared" si="30"/>
        <v>02</v>
      </c>
      <c r="G1928"/>
    </row>
    <row r="1929" spans="2:7" ht="13.5">
      <c r="B1929" s="100" t="s">
        <v>902</v>
      </c>
      <c r="C1929" s="117" t="s">
        <v>810</v>
      </c>
      <c r="D1929" s="165" t="s">
        <v>903</v>
      </c>
      <c r="E1929" s="95" t="str">
        <f t="shared" si="30"/>
        <v>02</v>
      </c>
      <c r="G1929"/>
    </row>
    <row r="1930" spans="2:7" ht="13.5">
      <c r="B1930" s="100" t="s">
        <v>904</v>
      </c>
      <c r="C1930" s="117" t="s">
        <v>810</v>
      </c>
      <c r="D1930" s="165" t="s">
        <v>905</v>
      </c>
      <c r="E1930" s="95" t="str">
        <f t="shared" si="30"/>
        <v>02</v>
      </c>
      <c r="G1930"/>
    </row>
    <row r="1931" spans="2:7" ht="13.5">
      <c r="B1931" s="100" t="s">
        <v>906</v>
      </c>
      <c r="C1931" s="117" t="s">
        <v>810</v>
      </c>
      <c r="D1931" s="165" t="s">
        <v>907</v>
      </c>
      <c r="E1931" s="95" t="str">
        <f t="shared" si="30"/>
        <v>02</v>
      </c>
      <c r="G1931"/>
    </row>
    <row r="1932" spans="2:7" ht="13.5">
      <c r="B1932" s="100" t="s">
        <v>908</v>
      </c>
      <c r="C1932" s="117" t="s">
        <v>810</v>
      </c>
      <c r="D1932" s="165" t="s">
        <v>909</v>
      </c>
      <c r="E1932" s="95" t="str">
        <f t="shared" si="30"/>
        <v>02</v>
      </c>
      <c r="G1932"/>
    </row>
    <row r="1933" spans="2:7" ht="13.5">
      <c r="B1933" s="100" t="s">
        <v>910</v>
      </c>
      <c r="C1933" s="117" t="s">
        <v>810</v>
      </c>
      <c r="D1933" s="165" t="s">
        <v>911</v>
      </c>
      <c r="E1933" s="95" t="str">
        <f t="shared" si="30"/>
        <v>02</v>
      </c>
      <c r="G1933"/>
    </row>
    <row r="1934" spans="2:7" ht="13.5">
      <c r="B1934" s="100" t="s">
        <v>912</v>
      </c>
      <c r="C1934" s="117" t="s">
        <v>810</v>
      </c>
      <c r="D1934" s="165" t="s">
        <v>913</v>
      </c>
      <c r="E1934" s="95" t="str">
        <f t="shared" si="30"/>
        <v>02</v>
      </c>
      <c r="G1934"/>
    </row>
    <row r="1935" spans="2:7" ht="13.5">
      <c r="B1935" s="100" t="s">
        <v>914</v>
      </c>
      <c r="C1935" s="117" t="s">
        <v>810</v>
      </c>
      <c r="D1935" s="165" t="s">
        <v>915</v>
      </c>
      <c r="E1935" s="95" t="str">
        <f t="shared" si="30"/>
        <v>02</v>
      </c>
      <c r="G1935"/>
    </row>
    <row r="1936" spans="2:7" ht="13.5">
      <c r="B1936" s="100" t="s">
        <v>916</v>
      </c>
      <c r="C1936" s="117" t="s">
        <v>810</v>
      </c>
      <c r="D1936" s="165" t="s">
        <v>917</v>
      </c>
      <c r="E1936" s="95" t="str">
        <f t="shared" si="30"/>
        <v>02</v>
      </c>
      <c r="G1936"/>
    </row>
    <row r="1937" spans="2:7" ht="13.5">
      <c r="B1937" s="100" t="s">
        <v>918</v>
      </c>
      <c r="C1937" s="117" t="s">
        <v>810</v>
      </c>
      <c r="D1937" s="165" t="s">
        <v>919</v>
      </c>
      <c r="E1937" s="95" t="str">
        <f t="shared" si="30"/>
        <v>02</v>
      </c>
      <c r="G1937"/>
    </row>
    <row r="1938" spans="2:7" ht="13.5">
      <c r="B1938" s="100" t="s">
        <v>920</v>
      </c>
      <c r="C1938" s="117" t="s">
        <v>810</v>
      </c>
      <c r="D1938" s="165" t="s">
        <v>921</v>
      </c>
      <c r="E1938" s="95" t="str">
        <f t="shared" si="30"/>
        <v>02</v>
      </c>
      <c r="G1938"/>
    </row>
    <row r="1939" spans="2:7" ht="13.5">
      <c r="B1939" s="100" t="s">
        <v>922</v>
      </c>
      <c r="C1939" s="117" t="s">
        <v>810</v>
      </c>
      <c r="D1939" s="165" t="s">
        <v>923</v>
      </c>
      <c r="E1939" s="95" t="str">
        <f t="shared" si="30"/>
        <v>02</v>
      </c>
      <c r="G1939"/>
    </row>
    <row r="1940" spans="2:7" ht="13.5">
      <c r="B1940" s="100" t="s">
        <v>924</v>
      </c>
      <c r="C1940" s="117" t="s">
        <v>810</v>
      </c>
      <c r="D1940" s="165" t="s">
        <v>925</v>
      </c>
      <c r="E1940" s="95" t="str">
        <f t="shared" si="30"/>
        <v>02</v>
      </c>
      <c r="G1940"/>
    </row>
    <row r="1941" spans="2:7" ht="13.5">
      <c r="B1941" s="100" t="s">
        <v>926</v>
      </c>
      <c r="C1941" s="117" t="s">
        <v>810</v>
      </c>
      <c r="D1941" s="165" t="s">
        <v>927</v>
      </c>
      <c r="E1941" s="95" t="str">
        <f t="shared" si="30"/>
        <v>02</v>
      </c>
      <c r="G1941"/>
    </row>
    <row r="1942" spans="2:7" ht="13.5">
      <c r="B1942" s="100" t="s">
        <v>928</v>
      </c>
      <c r="C1942" s="117" t="s">
        <v>810</v>
      </c>
      <c r="D1942" s="165" t="s">
        <v>929</v>
      </c>
      <c r="E1942" s="95" t="str">
        <f t="shared" si="30"/>
        <v>02</v>
      </c>
      <c r="G1942"/>
    </row>
    <row r="1943" spans="2:7" ht="13.5">
      <c r="B1943" s="100" t="s">
        <v>930</v>
      </c>
      <c r="C1943" s="117" t="s">
        <v>810</v>
      </c>
      <c r="D1943" s="165" t="s">
        <v>931</v>
      </c>
      <c r="E1943" s="95" t="str">
        <f t="shared" si="30"/>
        <v>02</v>
      </c>
      <c r="G1943"/>
    </row>
    <row r="1944" spans="2:7" ht="13.5">
      <c r="B1944" s="100" t="s">
        <v>932</v>
      </c>
      <c r="C1944" s="117" t="s">
        <v>810</v>
      </c>
      <c r="D1944" s="165" t="s">
        <v>933</v>
      </c>
      <c r="E1944" s="95" t="str">
        <f t="shared" si="30"/>
        <v>02</v>
      </c>
      <c r="G1944"/>
    </row>
    <row r="1945" spans="2:7" ht="13.5">
      <c r="B1945" s="100" t="s">
        <v>934</v>
      </c>
      <c r="C1945" s="117" t="s">
        <v>810</v>
      </c>
      <c r="D1945" s="165" t="s">
        <v>935</v>
      </c>
      <c r="E1945" s="95" t="str">
        <f t="shared" si="30"/>
        <v>02</v>
      </c>
      <c r="G1945"/>
    </row>
    <row r="1946" spans="2:7" ht="13.5">
      <c r="B1946" s="100" t="s">
        <v>936</v>
      </c>
      <c r="C1946" s="117" t="s">
        <v>810</v>
      </c>
      <c r="D1946" s="165" t="s">
        <v>937</v>
      </c>
      <c r="E1946" s="95" t="str">
        <f t="shared" si="30"/>
        <v>02</v>
      </c>
      <c r="G1946"/>
    </row>
    <row r="1947" spans="2:7" ht="13.5">
      <c r="B1947" s="100" t="s">
        <v>938</v>
      </c>
      <c r="C1947" s="117" t="s">
        <v>810</v>
      </c>
      <c r="D1947" s="165" t="s">
        <v>939</v>
      </c>
      <c r="E1947" s="95" t="str">
        <f t="shared" si="30"/>
        <v>02</v>
      </c>
      <c r="G1947"/>
    </row>
    <row r="1948" spans="2:7" ht="13.5">
      <c r="B1948" s="100" t="s">
        <v>940</v>
      </c>
      <c r="C1948" s="117" t="s">
        <v>810</v>
      </c>
      <c r="D1948" s="165" t="s">
        <v>941</v>
      </c>
      <c r="E1948" s="95" t="str">
        <f t="shared" si="30"/>
        <v>02</v>
      </c>
      <c r="G1948"/>
    </row>
    <row r="1949" spans="2:7" ht="13.5">
      <c r="B1949" s="100" t="s">
        <v>942</v>
      </c>
      <c r="C1949" s="117" t="s">
        <v>810</v>
      </c>
      <c r="D1949" s="165" t="s">
        <v>943</v>
      </c>
      <c r="E1949" s="95" t="str">
        <f t="shared" si="30"/>
        <v>02</v>
      </c>
      <c r="G1949"/>
    </row>
    <row r="1950" spans="2:7" ht="14.25" thickBot="1">
      <c r="B1950" s="101" t="s">
        <v>944</v>
      </c>
      <c r="C1950" s="118" t="s">
        <v>810</v>
      </c>
      <c r="D1950" s="166" t="s">
        <v>6954</v>
      </c>
      <c r="E1950" s="95" t="str">
        <f t="shared" si="30"/>
        <v>02</v>
      </c>
      <c r="G1950"/>
    </row>
    <row r="1951" spans="2:7" ht="13.5">
      <c r="B1951" s="102" t="s">
        <v>1010</v>
      </c>
      <c r="C1951" s="119" t="s">
        <v>945</v>
      </c>
      <c r="D1951" s="167" t="s">
        <v>1011</v>
      </c>
      <c r="E1951" s="95" t="str">
        <f t="shared" si="30"/>
        <v>03</v>
      </c>
      <c r="G1951"/>
    </row>
    <row r="1952" spans="2:7" ht="13.5">
      <c r="B1952" s="103" t="s">
        <v>1012</v>
      </c>
      <c r="C1952" s="120" t="s">
        <v>945</v>
      </c>
      <c r="D1952" s="168" t="s">
        <v>6955</v>
      </c>
      <c r="E1952" s="95" t="str">
        <f t="shared" si="30"/>
        <v>03</v>
      </c>
      <c r="G1952"/>
    </row>
    <row r="1953" spans="2:7" ht="13.5">
      <c r="B1953" s="103" t="s">
        <v>1013</v>
      </c>
      <c r="C1953" s="120" t="s">
        <v>945</v>
      </c>
      <c r="D1953" s="168" t="s">
        <v>1014</v>
      </c>
      <c r="E1953" s="95" t="str">
        <f t="shared" si="30"/>
        <v>03</v>
      </c>
      <c r="G1953"/>
    </row>
    <row r="1954" spans="2:7" ht="13.5">
      <c r="B1954" s="103" t="s">
        <v>1015</v>
      </c>
      <c r="C1954" s="120" t="s">
        <v>945</v>
      </c>
      <c r="D1954" s="168" t="s">
        <v>1016</v>
      </c>
      <c r="E1954" s="95" t="str">
        <f t="shared" si="30"/>
        <v>03</v>
      </c>
      <c r="G1954"/>
    </row>
    <row r="1955" spans="2:7" ht="13.5">
      <c r="B1955" s="103" t="s">
        <v>1017</v>
      </c>
      <c r="C1955" s="120" t="s">
        <v>945</v>
      </c>
      <c r="D1955" s="168" t="s">
        <v>1018</v>
      </c>
      <c r="E1955" s="95" t="str">
        <f t="shared" si="30"/>
        <v>03</v>
      </c>
      <c r="G1955"/>
    </row>
    <row r="1956" spans="2:7" ht="13.5">
      <c r="B1956" s="103" t="s">
        <v>1019</v>
      </c>
      <c r="C1956" s="120" t="s">
        <v>945</v>
      </c>
      <c r="D1956" s="168" t="s">
        <v>1020</v>
      </c>
      <c r="E1956" s="95" t="str">
        <f t="shared" si="30"/>
        <v>03</v>
      </c>
      <c r="G1956"/>
    </row>
    <row r="1957" spans="2:7" ht="13.5">
      <c r="B1957" s="103" t="s">
        <v>1021</v>
      </c>
      <c r="C1957" s="120" t="s">
        <v>945</v>
      </c>
      <c r="D1957" s="168" t="s">
        <v>1022</v>
      </c>
      <c r="E1957" s="95" t="str">
        <f t="shared" si="30"/>
        <v>03</v>
      </c>
      <c r="G1957"/>
    </row>
    <row r="1958" spans="2:7" ht="13.5">
      <c r="B1958" s="103" t="s">
        <v>1023</v>
      </c>
      <c r="C1958" s="120" t="s">
        <v>945</v>
      </c>
      <c r="D1958" s="168" t="s">
        <v>1024</v>
      </c>
      <c r="E1958" s="95" t="str">
        <f t="shared" si="30"/>
        <v>03</v>
      </c>
      <c r="G1958"/>
    </row>
    <row r="1959" spans="2:7" ht="13.5">
      <c r="B1959" s="103" t="s">
        <v>1025</v>
      </c>
      <c r="C1959" s="120" t="s">
        <v>945</v>
      </c>
      <c r="D1959" s="168" t="s">
        <v>1026</v>
      </c>
      <c r="E1959" s="95" t="str">
        <f t="shared" si="30"/>
        <v>03</v>
      </c>
      <c r="G1959"/>
    </row>
    <row r="1960" spans="2:7" ht="13.5">
      <c r="B1960" s="103" t="s">
        <v>1027</v>
      </c>
      <c r="C1960" s="120" t="s">
        <v>945</v>
      </c>
      <c r="D1960" s="168" t="s">
        <v>1028</v>
      </c>
      <c r="E1960" s="95" t="str">
        <f t="shared" si="30"/>
        <v>03</v>
      </c>
      <c r="G1960"/>
    </row>
    <row r="1961" spans="2:7" ht="13.5">
      <c r="B1961" s="103" t="s">
        <v>1029</v>
      </c>
      <c r="C1961" s="120" t="s">
        <v>945</v>
      </c>
      <c r="D1961" s="168" t="s">
        <v>1030</v>
      </c>
      <c r="E1961" s="95" t="str">
        <f t="shared" si="30"/>
        <v>03</v>
      </c>
      <c r="G1961"/>
    </row>
    <row r="1962" spans="2:7" ht="13.5">
      <c r="B1962" s="103" t="s">
        <v>1031</v>
      </c>
      <c r="C1962" s="120" t="s">
        <v>945</v>
      </c>
      <c r="D1962" s="168" t="s">
        <v>6668</v>
      </c>
      <c r="E1962" s="95" t="str">
        <f t="shared" si="30"/>
        <v>03</v>
      </c>
      <c r="G1962"/>
    </row>
    <row r="1963" spans="2:7" ht="13.5">
      <c r="B1963" s="103" t="s">
        <v>1032</v>
      </c>
      <c r="C1963" s="120" t="s">
        <v>945</v>
      </c>
      <c r="D1963" s="168" t="s">
        <v>1033</v>
      </c>
      <c r="E1963" s="95" t="str">
        <f t="shared" si="30"/>
        <v>03</v>
      </c>
      <c r="G1963"/>
    </row>
    <row r="1964" spans="2:7" ht="13.5">
      <c r="B1964" s="103" t="s">
        <v>1034</v>
      </c>
      <c r="C1964" s="120" t="s">
        <v>945</v>
      </c>
      <c r="D1964" s="168" t="s">
        <v>1035</v>
      </c>
      <c r="E1964" s="95" t="str">
        <f t="shared" si="30"/>
        <v>03</v>
      </c>
      <c r="G1964"/>
    </row>
    <row r="1965" spans="2:7" ht="13.5">
      <c r="B1965" s="103" t="s">
        <v>1036</v>
      </c>
      <c r="C1965" s="120" t="s">
        <v>945</v>
      </c>
      <c r="D1965" s="168" t="s">
        <v>1037</v>
      </c>
      <c r="E1965" s="95" t="str">
        <f t="shared" si="30"/>
        <v>03</v>
      </c>
      <c r="G1965"/>
    </row>
    <row r="1966" spans="2:7" ht="13.5">
      <c r="B1966" s="103" t="s">
        <v>1038</v>
      </c>
      <c r="C1966" s="120" t="s">
        <v>945</v>
      </c>
      <c r="D1966" s="168" t="s">
        <v>6956</v>
      </c>
      <c r="E1966" s="95" t="str">
        <f t="shared" si="30"/>
        <v>03</v>
      </c>
      <c r="G1966"/>
    </row>
    <row r="1967" spans="2:7" ht="13.5">
      <c r="B1967" s="103" t="s">
        <v>1039</v>
      </c>
      <c r="C1967" s="120" t="s">
        <v>945</v>
      </c>
      <c r="D1967" s="168" t="s">
        <v>1040</v>
      </c>
      <c r="E1967" s="95" t="str">
        <f t="shared" si="30"/>
        <v>03</v>
      </c>
      <c r="G1967"/>
    </row>
    <row r="1968" spans="2:7" ht="13.5">
      <c r="B1968" s="103" t="s">
        <v>1041</v>
      </c>
      <c r="C1968" s="120" t="s">
        <v>945</v>
      </c>
      <c r="D1968" s="168" t="s">
        <v>1042</v>
      </c>
      <c r="E1968" s="95" t="str">
        <f t="shared" si="30"/>
        <v>03</v>
      </c>
      <c r="G1968"/>
    </row>
    <row r="1969" spans="2:7" ht="13.5">
      <c r="B1969" s="103" t="s">
        <v>1043</v>
      </c>
      <c r="C1969" s="120" t="s">
        <v>945</v>
      </c>
      <c r="D1969" s="168" t="s">
        <v>6957</v>
      </c>
      <c r="E1969" s="95" t="str">
        <f t="shared" si="30"/>
        <v>03</v>
      </c>
      <c r="G1969"/>
    </row>
    <row r="1970" spans="2:7" ht="13.5">
      <c r="B1970" s="103" t="s">
        <v>1044</v>
      </c>
      <c r="C1970" s="120" t="s">
        <v>945</v>
      </c>
      <c r="D1970" s="168" t="s">
        <v>1045</v>
      </c>
      <c r="E1970" s="95" t="str">
        <f t="shared" si="30"/>
        <v>03</v>
      </c>
      <c r="G1970"/>
    </row>
    <row r="1971" spans="2:7" ht="13.5">
      <c r="B1971" s="103" t="s">
        <v>1046</v>
      </c>
      <c r="C1971" s="120" t="s">
        <v>945</v>
      </c>
      <c r="D1971" s="168" t="s">
        <v>6958</v>
      </c>
      <c r="E1971" s="95" t="str">
        <f t="shared" si="30"/>
        <v>03</v>
      </c>
      <c r="G1971"/>
    </row>
    <row r="1972" spans="2:7" ht="13.5">
      <c r="B1972" s="103" t="s">
        <v>1047</v>
      </c>
      <c r="C1972" s="120" t="s">
        <v>945</v>
      </c>
      <c r="D1972" s="168" t="s">
        <v>6669</v>
      </c>
      <c r="E1972" s="95" t="str">
        <f t="shared" si="30"/>
        <v>03</v>
      </c>
      <c r="G1972"/>
    </row>
    <row r="1973" spans="2:7" ht="13.5">
      <c r="B1973" s="103" t="s">
        <v>1048</v>
      </c>
      <c r="C1973" s="120" t="s">
        <v>945</v>
      </c>
      <c r="D1973" s="168" t="s">
        <v>6959</v>
      </c>
      <c r="E1973" s="95" t="str">
        <f t="shared" si="30"/>
        <v>03</v>
      </c>
      <c r="G1973"/>
    </row>
    <row r="1974" spans="2:7" ht="13.5">
      <c r="B1974" s="103" t="s">
        <v>1049</v>
      </c>
      <c r="C1974" s="120" t="s">
        <v>945</v>
      </c>
      <c r="D1974" s="169" t="s">
        <v>6670</v>
      </c>
      <c r="E1974" s="95" t="str">
        <f t="shared" si="30"/>
        <v>03</v>
      </c>
      <c r="G1974"/>
    </row>
    <row r="1975" spans="2:7" ht="13.5">
      <c r="B1975" s="104" t="s">
        <v>1050</v>
      </c>
      <c r="C1975" s="120" t="s">
        <v>945</v>
      </c>
      <c r="D1975" s="168" t="s">
        <v>6671</v>
      </c>
      <c r="E1975" s="95" t="str">
        <f t="shared" si="30"/>
        <v>03</v>
      </c>
      <c r="G1975"/>
    </row>
    <row r="1976" spans="2:7" ht="13.5">
      <c r="B1976" s="103" t="s">
        <v>6904</v>
      </c>
      <c r="C1976" s="121" t="s">
        <v>945</v>
      </c>
      <c r="D1976" s="168" t="s">
        <v>6960</v>
      </c>
      <c r="E1976" s="95" t="str">
        <f t="shared" si="30"/>
        <v>03</v>
      </c>
      <c r="G1976"/>
    </row>
    <row r="1977" spans="2:7" ht="13.5">
      <c r="B1977" s="103" t="s">
        <v>6905</v>
      </c>
      <c r="C1977" s="120" t="s">
        <v>945</v>
      </c>
      <c r="D1977" s="168" t="s">
        <v>6961</v>
      </c>
      <c r="E1977" s="95" t="str">
        <f t="shared" si="30"/>
        <v>03</v>
      </c>
      <c r="G1977"/>
    </row>
    <row r="1978" spans="2:7" ht="13.5">
      <c r="B1978" s="103" t="s">
        <v>6906</v>
      </c>
      <c r="C1978" s="120" t="s">
        <v>945</v>
      </c>
      <c r="D1978" s="168" t="s">
        <v>6962</v>
      </c>
      <c r="E1978" s="95" t="str">
        <f t="shared" si="30"/>
        <v>03</v>
      </c>
      <c r="G1978"/>
    </row>
    <row r="1979" spans="2:7" ht="13.5">
      <c r="B1979" s="104" t="s">
        <v>6907</v>
      </c>
      <c r="C1979" s="120" t="s">
        <v>945</v>
      </c>
      <c r="D1979" s="168" t="s">
        <v>6963</v>
      </c>
      <c r="E1979" s="95" t="str">
        <f t="shared" si="30"/>
        <v>03</v>
      </c>
      <c r="G1979"/>
    </row>
    <row r="1980" spans="2:7" ht="13.5">
      <c r="B1980" s="105" t="s">
        <v>6908</v>
      </c>
      <c r="C1980" s="120" t="s">
        <v>945</v>
      </c>
      <c r="D1980" s="168" t="s">
        <v>6964</v>
      </c>
      <c r="E1980" s="95" t="str">
        <f t="shared" si="30"/>
        <v>03</v>
      </c>
      <c r="G1980"/>
    </row>
    <row r="1981" spans="2:7" ht="14.25" thickBot="1">
      <c r="B1981" s="106" t="s">
        <v>6909</v>
      </c>
      <c r="C1981" s="120" t="s">
        <v>945</v>
      </c>
      <c r="D1981" s="168" t="s">
        <v>6965</v>
      </c>
      <c r="E1981" s="95" t="str">
        <f t="shared" si="30"/>
        <v>03</v>
      </c>
      <c r="G1981"/>
    </row>
    <row r="1982" spans="2:7" ht="13.5">
      <c r="B1982" s="64" t="s">
        <v>6910</v>
      </c>
      <c r="C1982" s="122" t="s">
        <v>1051</v>
      </c>
      <c r="D1982" s="161" t="s">
        <v>6966</v>
      </c>
      <c r="E1982" s="95" t="str">
        <f t="shared" si="30"/>
        <v>04</v>
      </c>
      <c r="G1982"/>
    </row>
    <row r="1983" spans="2:7" ht="13.5">
      <c r="B1983" s="65" t="s">
        <v>1120</v>
      </c>
      <c r="C1983" s="123" t="s">
        <v>1051</v>
      </c>
      <c r="D1983" s="162" t="s">
        <v>6967</v>
      </c>
      <c r="E1983" s="95" t="str">
        <f t="shared" si="30"/>
        <v>04</v>
      </c>
      <c r="G1983"/>
    </row>
    <row r="1984" spans="2:7" ht="13.5">
      <c r="B1984" s="65" t="s">
        <v>1121</v>
      </c>
      <c r="C1984" s="123" t="s">
        <v>1051</v>
      </c>
      <c r="D1984" s="162" t="s">
        <v>1122</v>
      </c>
      <c r="E1984" s="95" t="str">
        <f t="shared" si="30"/>
        <v>04</v>
      </c>
      <c r="G1984"/>
    </row>
    <row r="1985" spans="2:7" ht="13.5">
      <c r="B1985" s="65" t="s">
        <v>1123</v>
      </c>
      <c r="C1985" s="123" t="s">
        <v>1051</v>
      </c>
      <c r="D1985" s="162" t="s">
        <v>6968</v>
      </c>
      <c r="E1985" s="95" t="str">
        <f t="shared" si="30"/>
        <v>04</v>
      </c>
      <c r="G1985"/>
    </row>
    <row r="1986" spans="2:7" ht="13.5">
      <c r="B1986" s="65" t="s">
        <v>1124</v>
      </c>
      <c r="C1986" s="123" t="s">
        <v>1051</v>
      </c>
      <c r="D1986" s="162" t="s">
        <v>1125</v>
      </c>
      <c r="E1986" s="95" t="str">
        <f t="shared" si="30"/>
        <v>04</v>
      </c>
      <c r="G1986"/>
    </row>
    <row r="1987" spans="2:7" ht="13.5">
      <c r="B1987" s="65" t="s">
        <v>1126</v>
      </c>
      <c r="C1987" s="123" t="s">
        <v>1051</v>
      </c>
      <c r="D1987" s="162" t="s">
        <v>1127</v>
      </c>
      <c r="E1987" s="95" t="str">
        <f t="shared" si="30"/>
        <v>04</v>
      </c>
      <c r="G1987"/>
    </row>
    <row r="1988" spans="2:7" ht="13.5">
      <c r="B1988" s="65" t="s">
        <v>1128</v>
      </c>
      <c r="C1988" s="123" t="s">
        <v>1051</v>
      </c>
      <c r="D1988" s="162" t="s">
        <v>1129</v>
      </c>
      <c r="E1988" s="95" t="str">
        <f t="shared" si="30"/>
        <v>04</v>
      </c>
      <c r="G1988"/>
    </row>
    <row r="1989" spans="2:7" ht="13.5">
      <c r="B1989" s="65" t="s">
        <v>1130</v>
      </c>
      <c r="C1989" s="123" t="s">
        <v>1051</v>
      </c>
      <c r="D1989" s="162" t="s">
        <v>1131</v>
      </c>
      <c r="E1989" s="95" t="str">
        <f t="shared" si="30"/>
        <v>04</v>
      </c>
      <c r="G1989"/>
    </row>
    <row r="1990" spans="2:7" ht="13.5">
      <c r="B1990" s="65" t="s">
        <v>1132</v>
      </c>
      <c r="C1990" s="123" t="s">
        <v>1051</v>
      </c>
      <c r="D1990" s="162" t="s">
        <v>6969</v>
      </c>
      <c r="E1990" s="95" t="str">
        <f t="shared" si="30"/>
        <v>04</v>
      </c>
      <c r="G1990"/>
    </row>
    <row r="1991" spans="2:7" ht="13.5">
      <c r="B1991" s="65" t="s">
        <v>1133</v>
      </c>
      <c r="C1991" s="123" t="s">
        <v>1051</v>
      </c>
      <c r="D1991" s="162" t="s">
        <v>1134</v>
      </c>
      <c r="E1991" s="95" t="str">
        <f t="shared" ref="E1991:E2054" si="31">LEFT(B1991,2)</f>
        <v>04</v>
      </c>
      <c r="G1991"/>
    </row>
    <row r="1992" spans="2:7" ht="13.5">
      <c r="B1992" s="65" t="s">
        <v>1135</v>
      </c>
      <c r="C1992" s="123" t="s">
        <v>1051</v>
      </c>
      <c r="D1992" s="162" t="s">
        <v>1136</v>
      </c>
      <c r="E1992" s="95" t="str">
        <f t="shared" si="31"/>
        <v>04</v>
      </c>
      <c r="G1992"/>
    </row>
    <row r="1993" spans="2:7" ht="13.5">
      <c r="B1993" s="65" t="s">
        <v>1137</v>
      </c>
      <c r="C1993" s="123" t="s">
        <v>1051</v>
      </c>
      <c r="D1993" s="162" t="s">
        <v>1138</v>
      </c>
      <c r="E1993" s="95" t="str">
        <f t="shared" si="31"/>
        <v>04</v>
      </c>
      <c r="G1993"/>
    </row>
    <row r="1994" spans="2:7" ht="13.5">
      <c r="B1994" s="65" t="s">
        <v>1139</v>
      </c>
      <c r="C1994" s="123" t="s">
        <v>1051</v>
      </c>
      <c r="D1994" s="162" t="s">
        <v>1140</v>
      </c>
      <c r="E1994" s="95" t="str">
        <f t="shared" si="31"/>
        <v>04</v>
      </c>
      <c r="G1994"/>
    </row>
    <row r="1995" spans="2:7" ht="13.5">
      <c r="B1995" s="65" t="s">
        <v>1141</v>
      </c>
      <c r="C1995" s="123" t="s">
        <v>1051</v>
      </c>
      <c r="D1995" s="162" t="s">
        <v>1142</v>
      </c>
      <c r="E1995" s="95" t="str">
        <f t="shared" si="31"/>
        <v>04</v>
      </c>
      <c r="G1995"/>
    </row>
    <row r="1996" spans="2:7" ht="13.5">
      <c r="B1996" s="65" t="s">
        <v>1143</v>
      </c>
      <c r="C1996" s="123" t="s">
        <v>1051</v>
      </c>
      <c r="D1996" s="162" t="s">
        <v>1144</v>
      </c>
      <c r="E1996" s="95" t="str">
        <f t="shared" si="31"/>
        <v>04</v>
      </c>
      <c r="G1996"/>
    </row>
    <row r="1997" spans="2:7" ht="13.5">
      <c r="B1997" s="65" t="s">
        <v>1145</v>
      </c>
      <c r="C1997" s="123" t="s">
        <v>1051</v>
      </c>
      <c r="D1997" s="162" t="s">
        <v>1146</v>
      </c>
      <c r="E1997" s="95" t="str">
        <f t="shared" si="31"/>
        <v>04</v>
      </c>
      <c r="G1997"/>
    </row>
    <row r="1998" spans="2:7" ht="13.5">
      <c r="B1998" s="65" t="s">
        <v>1147</v>
      </c>
      <c r="C1998" s="123" t="s">
        <v>1051</v>
      </c>
      <c r="D1998" s="162" t="s">
        <v>6970</v>
      </c>
      <c r="E1998" s="95" t="str">
        <f t="shared" si="31"/>
        <v>04</v>
      </c>
      <c r="G1998"/>
    </row>
    <row r="1999" spans="2:7" ht="13.5">
      <c r="B1999" s="65" t="s">
        <v>1148</v>
      </c>
      <c r="C1999" s="123" t="s">
        <v>1051</v>
      </c>
      <c r="D1999" s="162" t="s">
        <v>6971</v>
      </c>
      <c r="E1999" s="95" t="str">
        <f t="shared" si="31"/>
        <v>04</v>
      </c>
      <c r="G1999"/>
    </row>
    <row r="2000" spans="2:7" ht="13.5">
      <c r="B2000" s="65" t="s">
        <v>6911</v>
      </c>
      <c r="C2000" s="123" t="s">
        <v>1051</v>
      </c>
      <c r="D2000" s="162" t="s">
        <v>6972</v>
      </c>
      <c r="E2000" s="95" t="str">
        <f t="shared" si="31"/>
        <v>04</v>
      </c>
      <c r="G2000"/>
    </row>
    <row r="2001" spans="2:7" ht="13.5">
      <c r="B2001" s="65" t="s">
        <v>6912</v>
      </c>
      <c r="C2001" s="123" t="s">
        <v>1051</v>
      </c>
      <c r="D2001" s="162" t="s">
        <v>6973</v>
      </c>
      <c r="E2001" s="95" t="str">
        <f t="shared" si="31"/>
        <v>04</v>
      </c>
      <c r="G2001"/>
    </row>
    <row r="2002" spans="2:7" ht="13.5">
      <c r="B2002" s="65" t="s">
        <v>6913</v>
      </c>
      <c r="C2002" s="123" t="s">
        <v>1051</v>
      </c>
      <c r="D2002" s="162" t="s">
        <v>6974</v>
      </c>
      <c r="E2002" s="95" t="str">
        <f t="shared" si="31"/>
        <v>04</v>
      </c>
      <c r="G2002"/>
    </row>
    <row r="2003" spans="2:7" ht="14.25" thickBot="1">
      <c r="B2003" s="65" t="s">
        <v>6914</v>
      </c>
      <c r="C2003" s="123" t="s">
        <v>1051</v>
      </c>
      <c r="D2003" s="163" t="s">
        <v>6975</v>
      </c>
      <c r="E2003" s="95" t="str">
        <f t="shared" si="31"/>
        <v>04</v>
      </c>
      <c r="G2003"/>
    </row>
    <row r="2004" spans="2:7" ht="13.5">
      <c r="B2004" s="67" t="s">
        <v>1200</v>
      </c>
      <c r="C2004" s="125" t="s">
        <v>7309</v>
      </c>
      <c r="D2004" s="164" t="s">
        <v>1201</v>
      </c>
      <c r="E2004" s="95" t="str">
        <f t="shared" si="31"/>
        <v>05</v>
      </c>
      <c r="G2004"/>
    </row>
    <row r="2005" spans="2:7" ht="13.5">
      <c r="B2005" s="68" t="s">
        <v>1202</v>
      </c>
      <c r="C2005" s="126" t="s">
        <v>7309</v>
      </c>
      <c r="D2005" s="165" t="s">
        <v>6672</v>
      </c>
      <c r="E2005" s="95" t="str">
        <f t="shared" si="31"/>
        <v>05</v>
      </c>
      <c r="G2005"/>
    </row>
    <row r="2006" spans="2:7" ht="13.5">
      <c r="B2006" s="187" t="s">
        <v>1203</v>
      </c>
      <c r="C2006" s="148" t="s">
        <v>1149</v>
      </c>
      <c r="D2006" s="165" t="s">
        <v>6673</v>
      </c>
      <c r="E2006" s="95" t="str">
        <f t="shared" si="31"/>
        <v>05</v>
      </c>
      <c r="G2006"/>
    </row>
    <row r="2007" spans="2:7" ht="13.5">
      <c r="B2007" s="68" t="s">
        <v>1204</v>
      </c>
      <c r="C2007" s="126" t="s">
        <v>1149</v>
      </c>
      <c r="D2007" s="165" t="s">
        <v>1205</v>
      </c>
      <c r="E2007" s="95" t="str">
        <f t="shared" si="31"/>
        <v>05</v>
      </c>
      <c r="G2007"/>
    </row>
    <row r="2008" spans="2:7" ht="13.5">
      <c r="B2008" s="68" t="s">
        <v>1206</v>
      </c>
      <c r="C2008" s="126" t="s">
        <v>1149</v>
      </c>
      <c r="D2008" s="165" t="s">
        <v>1207</v>
      </c>
      <c r="E2008" s="95" t="str">
        <f t="shared" si="31"/>
        <v>05</v>
      </c>
      <c r="G2008"/>
    </row>
    <row r="2009" spans="2:7" ht="13.5">
      <c r="B2009" s="68" t="s">
        <v>1208</v>
      </c>
      <c r="C2009" s="126" t="s">
        <v>1149</v>
      </c>
      <c r="D2009" s="165" t="s">
        <v>1209</v>
      </c>
      <c r="E2009" s="95" t="str">
        <f t="shared" si="31"/>
        <v>05</v>
      </c>
      <c r="G2009"/>
    </row>
    <row r="2010" spans="2:7" ht="13.5">
      <c r="B2010" s="68" t="s">
        <v>1210</v>
      </c>
      <c r="C2010" s="126" t="s">
        <v>1149</v>
      </c>
      <c r="D2010" s="165" t="s">
        <v>1211</v>
      </c>
      <c r="E2010" s="95" t="str">
        <f t="shared" si="31"/>
        <v>05</v>
      </c>
      <c r="G2010"/>
    </row>
    <row r="2011" spans="2:7" ht="13.5">
      <c r="B2011" s="68" t="s">
        <v>1212</v>
      </c>
      <c r="C2011" s="126" t="s">
        <v>1149</v>
      </c>
      <c r="D2011" s="165" t="s">
        <v>6976</v>
      </c>
      <c r="E2011" s="95" t="str">
        <f t="shared" si="31"/>
        <v>05</v>
      </c>
      <c r="G2011"/>
    </row>
    <row r="2012" spans="2:7" ht="13.5">
      <c r="B2012" s="68" t="s">
        <v>1213</v>
      </c>
      <c r="C2012" s="126" t="s">
        <v>1149</v>
      </c>
      <c r="D2012" s="165" t="s">
        <v>1214</v>
      </c>
      <c r="E2012" s="95" t="str">
        <f t="shared" si="31"/>
        <v>05</v>
      </c>
      <c r="G2012"/>
    </row>
    <row r="2013" spans="2:7" ht="13.5">
      <c r="B2013" s="68" t="s">
        <v>1215</v>
      </c>
      <c r="C2013" s="126" t="s">
        <v>1149</v>
      </c>
      <c r="D2013" s="165" t="s">
        <v>1216</v>
      </c>
      <c r="E2013" s="95" t="str">
        <f t="shared" si="31"/>
        <v>05</v>
      </c>
      <c r="G2013"/>
    </row>
    <row r="2014" spans="2:7" ht="13.5">
      <c r="B2014" s="68" t="s">
        <v>1217</v>
      </c>
      <c r="C2014" s="126" t="s">
        <v>1149</v>
      </c>
      <c r="D2014" s="165" t="s">
        <v>1218</v>
      </c>
      <c r="E2014" s="95" t="str">
        <f t="shared" si="31"/>
        <v>05</v>
      </c>
      <c r="G2014"/>
    </row>
    <row r="2015" spans="2:7" ht="13.5">
      <c r="B2015" s="68" t="s">
        <v>1219</v>
      </c>
      <c r="C2015" s="126" t="s">
        <v>1149</v>
      </c>
      <c r="D2015" s="165" t="s">
        <v>6674</v>
      </c>
      <c r="E2015" s="95" t="str">
        <f t="shared" si="31"/>
        <v>05</v>
      </c>
      <c r="G2015"/>
    </row>
    <row r="2016" spans="2:7" ht="13.5">
      <c r="B2016" s="68" t="s">
        <v>1220</v>
      </c>
      <c r="C2016" s="126" t="s">
        <v>1149</v>
      </c>
      <c r="D2016" s="165" t="s">
        <v>1221</v>
      </c>
      <c r="E2016" s="95" t="str">
        <f t="shared" si="31"/>
        <v>05</v>
      </c>
      <c r="G2016"/>
    </row>
    <row r="2017" spans="2:7" ht="13.5">
      <c r="B2017" s="68" t="s">
        <v>1222</v>
      </c>
      <c r="C2017" s="126" t="s">
        <v>1149</v>
      </c>
      <c r="D2017" s="165" t="s">
        <v>1223</v>
      </c>
      <c r="E2017" s="95" t="str">
        <f t="shared" si="31"/>
        <v>05</v>
      </c>
      <c r="G2017"/>
    </row>
    <row r="2018" spans="2:7" ht="13.5">
      <c r="B2018" s="68" t="s">
        <v>1224</v>
      </c>
      <c r="C2018" s="126" t="s">
        <v>1149</v>
      </c>
      <c r="D2018" s="165" t="s">
        <v>1225</v>
      </c>
      <c r="E2018" s="95" t="str">
        <f t="shared" si="31"/>
        <v>05</v>
      </c>
      <c r="G2018"/>
    </row>
    <row r="2019" spans="2:7" ht="13.5">
      <c r="B2019" s="68" t="s">
        <v>1226</v>
      </c>
      <c r="C2019" s="126" t="s">
        <v>1149</v>
      </c>
      <c r="D2019" s="165" t="s">
        <v>6675</v>
      </c>
      <c r="E2019" s="95" t="str">
        <f t="shared" si="31"/>
        <v>05</v>
      </c>
      <c r="G2019"/>
    </row>
    <row r="2020" spans="2:7" ht="13.5">
      <c r="B2020" s="68" t="s">
        <v>1227</v>
      </c>
      <c r="C2020" s="126" t="s">
        <v>1149</v>
      </c>
      <c r="D2020" s="170" t="s">
        <v>6676</v>
      </c>
      <c r="E2020" s="95" t="str">
        <f t="shared" si="31"/>
        <v>05</v>
      </c>
      <c r="G2020"/>
    </row>
    <row r="2021" spans="2:7" ht="14.25" thickBot="1">
      <c r="B2021" s="68" t="s">
        <v>1228</v>
      </c>
      <c r="C2021" s="126" t="s">
        <v>1149</v>
      </c>
      <c r="D2021" s="166" t="s">
        <v>6677</v>
      </c>
      <c r="E2021" s="95" t="str">
        <f t="shared" si="31"/>
        <v>05</v>
      </c>
      <c r="G2021"/>
    </row>
    <row r="2022" spans="2:7" ht="13.5">
      <c r="B2022" s="70" t="s">
        <v>1300</v>
      </c>
      <c r="C2022" s="128" t="s">
        <v>7310</v>
      </c>
      <c r="D2022" s="167" t="s">
        <v>1301</v>
      </c>
      <c r="E2022" s="95" t="str">
        <f t="shared" si="31"/>
        <v>06</v>
      </c>
      <c r="G2022"/>
    </row>
    <row r="2023" spans="2:7" ht="13.5">
      <c r="B2023" s="71" t="s">
        <v>1302</v>
      </c>
      <c r="C2023" s="130" t="s">
        <v>7310</v>
      </c>
      <c r="D2023" s="168" t="s">
        <v>1303</v>
      </c>
      <c r="E2023" s="95" t="str">
        <f t="shared" si="31"/>
        <v>06</v>
      </c>
      <c r="G2023"/>
    </row>
    <row r="2024" spans="2:7" ht="13.5">
      <c r="B2024" s="188" t="s">
        <v>1304</v>
      </c>
      <c r="C2024" s="129" t="s">
        <v>1229</v>
      </c>
      <c r="D2024" s="168" t="s">
        <v>1305</v>
      </c>
      <c r="E2024" s="95" t="str">
        <f t="shared" si="31"/>
        <v>06</v>
      </c>
      <c r="G2024"/>
    </row>
    <row r="2025" spans="2:7" ht="13.5">
      <c r="B2025" s="71" t="s">
        <v>1306</v>
      </c>
      <c r="C2025" s="129" t="s">
        <v>1229</v>
      </c>
      <c r="D2025" s="168" t="s">
        <v>6977</v>
      </c>
      <c r="E2025" s="95" t="str">
        <f t="shared" si="31"/>
        <v>06</v>
      </c>
      <c r="G2025"/>
    </row>
    <row r="2026" spans="2:7" ht="13.5">
      <c r="B2026" s="71" t="s">
        <v>1307</v>
      </c>
      <c r="C2026" s="129" t="s">
        <v>1229</v>
      </c>
      <c r="D2026" s="168" t="s">
        <v>1308</v>
      </c>
      <c r="E2026" s="95" t="str">
        <f t="shared" si="31"/>
        <v>06</v>
      </c>
      <c r="G2026"/>
    </row>
    <row r="2027" spans="2:7" ht="13.5">
      <c r="B2027" s="71" t="s">
        <v>1309</v>
      </c>
      <c r="C2027" s="130" t="s">
        <v>1229</v>
      </c>
      <c r="D2027" s="168" t="s">
        <v>1310</v>
      </c>
      <c r="E2027" s="95" t="str">
        <f t="shared" si="31"/>
        <v>06</v>
      </c>
      <c r="G2027"/>
    </row>
    <row r="2028" spans="2:7" ht="13.5">
      <c r="B2028" s="71" t="s">
        <v>1311</v>
      </c>
      <c r="C2028" s="130" t="s">
        <v>1229</v>
      </c>
      <c r="D2028" s="168" t="s">
        <v>1312</v>
      </c>
      <c r="E2028" s="95" t="str">
        <f t="shared" si="31"/>
        <v>06</v>
      </c>
      <c r="G2028"/>
    </row>
    <row r="2029" spans="2:7" ht="13.5">
      <c r="B2029" s="71" t="s">
        <v>1313</v>
      </c>
      <c r="C2029" s="130" t="s">
        <v>1229</v>
      </c>
      <c r="D2029" s="168" t="s">
        <v>1314</v>
      </c>
      <c r="E2029" s="95" t="str">
        <f t="shared" si="31"/>
        <v>06</v>
      </c>
      <c r="G2029"/>
    </row>
    <row r="2030" spans="2:7" ht="13.5">
      <c r="B2030" s="71" t="s">
        <v>1315</v>
      </c>
      <c r="C2030" s="130" t="s">
        <v>1229</v>
      </c>
      <c r="D2030" s="168" t="s">
        <v>1316</v>
      </c>
      <c r="E2030" s="95" t="str">
        <f t="shared" si="31"/>
        <v>06</v>
      </c>
      <c r="G2030"/>
    </row>
    <row r="2031" spans="2:7" ht="13.5">
      <c r="B2031" s="71" t="s">
        <v>1317</v>
      </c>
      <c r="C2031" s="130" t="s">
        <v>1229</v>
      </c>
      <c r="D2031" s="168" t="s">
        <v>1318</v>
      </c>
      <c r="E2031" s="95" t="str">
        <f t="shared" si="31"/>
        <v>06</v>
      </c>
      <c r="G2031"/>
    </row>
    <row r="2032" spans="2:7" ht="13.5">
      <c r="B2032" s="71" t="s">
        <v>1319</v>
      </c>
      <c r="C2032" s="129" t="s">
        <v>1229</v>
      </c>
      <c r="D2032" s="168" t="s">
        <v>1320</v>
      </c>
      <c r="E2032" s="95" t="str">
        <f t="shared" si="31"/>
        <v>06</v>
      </c>
      <c r="G2032"/>
    </row>
    <row r="2033" spans="2:7" ht="13.5">
      <c r="B2033" s="71" t="s">
        <v>1321</v>
      </c>
      <c r="C2033" s="130" t="s">
        <v>1229</v>
      </c>
      <c r="D2033" s="168" t="s">
        <v>1322</v>
      </c>
      <c r="E2033" s="95" t="str">
        <f t="shared" si="31"/>
        <v>06</v>
      </c>
      <c r="G2033"/>
    </row>
    <row r="2034" spans="2:7" ht="13.5">
      <c r="B2034" s="71" t="s">
        <v>1323</v>
      </c>
      <c r="C2034" s="130" t="s">
        <v>1229</v>
      </c>
      <c r="D2034" s="168" t="s">
        <v>6978</v>
      </c>
      <c r="E2034" s="95" t="str">
        <f t="shared" si="31"/>
        <v>06</v>
      </c>
      <c r="G2034"/>
    </row>
    <row r="2035" spans="2:7" ht="13.5">
      <c r="B2035" s="71" t="s">
        <v>1324</v>
      </c>
      <c r="C2035" s="130" t="s">
        <v>1229</v>
      </c>
      <c r="D2035" s="168" t="s">
        <v>6979</v>
      </c>
      <c r="E2035" s="95" t="str">
        <f t="shared" si="31"/>
        <v>06</v>
      </c>
      <c r="G2035"/>
    </row>
    <row r="2036" spans="2:7" ht="13.5">
      <c r="B2036" s="71" t="s">
        <v>1325</v>
      </c>
      <c r="C2036" s="130" t="s">
        <v>1229</v>
      </c>
      <c r="D2036" s="168" t="s">
        <v>6980</v>
      </c>
      <c r="E2036" s="95" t="str">
        <f t="shared" si="31"/>
        <v>06</v>
      </c>
      <c r="G2036"/>
    </row>
    <row r="2037" spans="2:7" ht="13.5">
      <c r="B2037" s="71" t="s">
        <v>1326</v>
      </c>
      <c r="C2037" s="130" t="s">
        <v>1229</v>
      </c>
      <c r="D2037" s="168" t="s">
        <v>1327</v>
      </c>
      <c r="E2037" s="95" t="str">
        <f t="shared" si="31"/>
        <v>06</v>
      </c>
      <c r="G2037"/>
    </row>
    <row r="2038" spans="2:7" ht="13.5">
      <c r="B2038" s="71" t="s">
        <v>1328</v>
      </c>
      <c r="C2038" s="130" t="s">
        <v>1229</v>
      </c>
      <c r="D2038" s="168" t="s">
        <v>1329</v>
      </c>
      <c r="E2038" s="95" t="str">
        <f t="shared" si="31"/>
        <v>06</v>
      </c>
      <c r="G2038"/>
    </row>
    <row r="2039" spans="2:7" ht="13.5">
      <c r="B2039" s="71" t="s">
        <v>1330</v>
      </c>
      <c r="C2039" s="130" t="s">
        <v>1229</v>
      </c>
      <c r="D2039" s="168" t="s">
        <v>1331</v>
      </c>
      <c r="E2039" s="95" t="str">
        <f t="shared" si="31"/>
        <v>06</v>
      </c>
      <c r="G2039"/>
    </row>
    <row r="2040" spans="2:7" ht="13.5">
      <c r="B2040" s="71" t="s">
        <v>1332</v>
      </c>
      <c r="C2040" s="130" t="s">
        <v>1229</v>
      </c>
      <c r="D2040" s="168" t="s">
        <v>1333</v>
      </c>
      <c r="E2040" s="95" t="str">
        <f t="shared" si="31"/>
        <v>06</v>
      </c>
      <c r="G2040"/>
    </row>
    <row r="2041" spans="2:7" ht="13.5">
      <c r="B2041" s="71" t="s">
        <v>1334</v>
      </c>
      <c r="C2041" s="130" t="s">
        <v>1229</v>
      </c>
      <c r="D2041" s="168" t="s">
        <v>1335</v>
      </c>
      <c r="E2041" s="95" t="str">
        <f t="shared" si="31"/>
        <v>06</v>
      </c>
      <c r="G2041"/>
    </row>
    <row r="2042" spans="2:7" ht="13.5">
      <c r="B2042" s="71" t="s">
        <v>1336</v>
      </c>
      <c r="C2042" s="130" t="s">
        <v>1229</v>
      </c>
      <c r="D2042" s="168" t="s">
        <v>6981</v>
      </c>
      <c r="E2042" s="95" t="str">
        <f t="shared" si="31"/>
        <v>06</v>
      </c>
      <c r="G2042"/>
    </row>
    <row r="2043" spans="2:7" ht="13.5">
      <c r="B2043" s="71" t="s">
        <v>6915</v>
      </c>
      <c r="C2043" s="130" t="s">
        <v>1229</v>
      </c>
      <c r="D2043" s="168" t="s">
        <v>6982</v>
      </c>
      <c r="E2043" s="95" t="str">
        <f t="shared" si="31"/>
        <v>06</v>
      </c>
      <c r="G2043"/>
    </row>
    <row r="2044" spans="2:7" ht="13.5">
      <c r="B2044" s="71" t="s">
        <v>6916</v>
      </c>
      <c r="C2044" s="130" t="s">
        <v>1229</v>
      </c>
      <c r="D2044" s="168" t="s">
        <v>6983</v>
      </c>
      <c r="E2044" s="95" t="str">
        <f t="shared" si="31"/>
        <v>06</v>
      </c>
      <c r="G2044"/>
    </row>
    <row r="2045" spans="2:7" ht="13.5">
      <c r="B2045" s="71" t="s">
        <v>6917</v>
      </c>
      <c r="C2045" s="130" t="s">
        <v>1229</v>
      </c>
      <c r="D2045" s="168" t="s">
        <v>6984</v>
      </c>
      <c r="E2045" s="95" t="str">
        <f t="shared" si="31"/>
        <v>06</v>
      </c>
      <c r="G2045"/>
    </row>
    <row r="2046" spans="2:7" ht="14.25" thickBot="1">
      <c r="B2046" s="72" t="s">
        <v>6918</v>
      </c>
      <c r="C2046" s="130" t="s">
        <v>1229</v>
      </c>
      <c r="D2046" s="171" t="s">
        <v>6985</v>
      </c>
      <c r="E2046" s="95" t="str">
        <f t="shared" si="31"/>
        <v>06</v>
      </c>
      <c r="G2046"/>
    </row>
    <row r="2047" spans="2:7" ht="13.5">
      <c r="B2047" s="154" t="s">
        <v>1454</v>
      </c>
      <c r="C2047" s="122" t="s">
        <v>1337</v>
      </c>
      <c r="D2047" s="161" t="s">
        <v>1455</v>
      </c>
      <c r="E2047" s="95" t="str">
        <f t="shared" si="31"/>
        <v>07</v>
      </c>
      <c r="G2047"/>
    </row>
    <row r="2048" spans="2:7" ht="13.5">
      <c r="B2048" s="65" t="s">
        <v>1456</v>
      </c>
      <c r="C2048" s="123" t="s">
        <v>1337</v>
      </c>
      <c r="D2048" s="162" t="s">
        <v>1457</v>
      </c>
      <c r="E2048" s="95" t="str">
        <f t="shared" si="31"/>
        <v>07</v>
      </c>
      <c r="G2048"/>
    </row>
    <row r="2049" spans="2:7" ht="13.5">
      <c r="B2049" s="65" t="s">
        <v>1458</v>
      </c>
      <c r="C2049" s="123" t="s">
        <v>1337</v>
      </c>
      <c r="D2049" s="162" t="s">
        <v>1459</v>
      </c>
      <c r="E2049" s="95" t="str">
        <f t="shared" si="31"/>
        <v>07</v>
      </c>
      <c r="G2049"/>
    </row>
    <row r="2050" spans="2:7" ht="13.5">
      <c r="B2050" s="154" t="s">
        <v>1460</v>
      </c>
      <c r="C2050" s="155" t="s">
        <v>1337</v>
      </c>
      <c r="D2050" s="162" t="s">
        <v>6678</v>
      </c>
      <c r="E2050" s="95" t="str">
        <f t="shared" si="31"/>
        <v>07</v>
      </c>
      <c r="G2050"/>
    </row>
    <row r="2051" spans="2:7" ht="13.5">
      <c r="B2051" s="65" t="s">
        <v>1461</v>
      </c>
      <c r="C2051" s="123" t="s">
        <v>1337</v>
      </c>
      <c r="D2051" s="162" t="s">
        <v>1462</v>
      </c>
      <c r="E2051" s="95" t="str">
        <f t="shared" si="31"/>
        <v>07</v>
      </c>
      <c r="G2051"/>
    </row>
    <row r="2052" spans="2:7" ht="13.5">
      <c r="B2052" s="65" t="s">
        <v>1463</v>
      </c>
      <c r="C2052" s="123" t="s">
        <v>1337</v>
      </c>
      <c r="D2052" s="162" t="s">
        <v>1464</v>
      </c>
      <c r="E2052" s="95" t="str">
        <f t="shared" si="31"/>
        <v>07</v>
      </c>
      <c r="G2052"/>
    </row>
    <row r="2053" spans="2:7" ht="13.5">
      <c r="B2053" s="65" t="s">
        <v>1465</v>
      </c>
      <c r="C2053" s="123" t="s">
        <v>1337</v>
      </c>
      <c r="D2053" s="162" t="s">
        <v>6679</v>
      </c>
      <c r="E2053" s="95" t="str">
        <f t="shared" si="31"/>
        <v>07</v>
      </c>
      <c r="G2053"/>
    </row>
    <row r="2054" spans="2:7" ht="13.5">
      <c r="B2054" s="65" t="s">
        <v>1466</v>
      </c>
      <c r="C2054" s="123" t="s">
        <v>1337</v>
      </c>
      <c r="D2054" s="162" t="s">
        <v>1467</v>
      </c>
      <c r="E2054" s="95" t="str">
        <f t="shared" si="31"/>
        <v>07</v>
      </c>
      <c r="G2054"/>
    </row>
    <row r="2055" spans="2:7" ht="13.5">
      <c r="B2055" s="65" t="s">
        <v>1468</v>
      </c>
      <c r="C2055" s="123" t="s">
        <v>1337</v>
      </c>
      <c r="D2055" s="162" t="s">
        <v>1469</v>
      </c>
      <c r="E2055" s="95" t="str">
        <f t="shared" ref="E2055:E2118" si="32">LEFT(B2055,2)</f>
        <v>07</v>
      </c>
      <c r="G2055"/>
    </row>
    <row r="2056" spans="2:7" ht="13.5">
      <c r="B2056" s="65" t="s">
        <v>1470</v>
      </c>
      <c r="C2056" s="123" t="s">
        <v>1337</v>
      </c>
      <c r="D2056" s="162" t="s">
        <v>1471</v>
      </c>
      <c r="E2056" s="95" t="str">
        <f t="shared" si="32"/>
        <v>07</v>
      </c>
      <c r="G2056"/>
    </row>
    <row r="2057" spans="2:7" ht="13.5">
      <c r="B2057" s="65" t="s">
        <v>1472</v>
      </c>
      <c r="C2057" s="123" t="s">
        <v>1337</v>
      </c>
      <c r="D2057" s="162" t="s">
        <v>1473</v>
      </c>
      <c r="E2057" s="95" t="str">
        <f t="shared" si="32"/>
        <v>07</v>
      </c>
      <c r="G2057"/>
    </row>
    <row r="2058" spans="2:7" ht="13.5">
      <c r="B2058" s="65" t="s">
        <v>1474</v>
      </c>
      <c r="C2058" s="123" t="s">
        <v>1337</v>
      </c>
      <c r="D2058" s="162" t="s">
        <v>6680</v>
      </c>
      <c r="E2058" s="95" t="str">
        <f t="shared" si="32"/>
        <v>07</v>
      </c>
      <c r="G2058"/>
    </row>
    <row r="2059" spans="2:7" ht="13.5">
      <c r="B2059" s="65" t="s">
        <v>1475</v>
      </c>
      <c r="C2059" s="123" t="s">
        <v>1337</v>
      </c>
      <c r="D2059" s="162" t="s">
        <v>6681</v>
      </c>
      <c r="E2059" s="95" t="str">
        <f t="shared" si="32"/>
        <v>07</v>
      </c>
      <c r="G2059"/>
    </row>
    <row r="2060" spans="2:7" ht="13.5">
      <c r="B2060" s="65" t="s">
        <v>1476</v>
      </c>
      <c r="C2060" s="123" t="s">
        <v>1337</v>
      </c>
      <c r="D2060" s="162" t="s">
        <v>1477</v>
      </c>
      <c r="E2060" s="95" t="str">
        <f t="shared" si="32"/>
        <v>07</v>
      </c>
      <c r="G2060"/>
    </row>
    <row r="2061" spans="2:7" ht="13.5">
      <c r="B2061" s="65" t="s">
        <v>1478</v>
      </c>
      <c r="C2061" s="123" t="s">
        <v>1337</v>
      </c>
      <c r="D2061" s="162" t="s">
        <v>1479</v>
      </c>
      <c r="E2061" s="95" t="str">
        <f t="shared" si="32"/>
        <v>07</v>
      </c>
      <c r="G2061"/>
    </row>
    <row r="2062" spans="2:7" ht="13.5">
      <c r="B2062" s="65" t="s">
        <v>1480</v>
      </c>
      <c r="C2062" s="123" t="s">
        <v>1337</v>
      </c>
      <c r="D2062" s="162" t="s">
        <v>1481</v>
      </c>
      <c r="E2062" s="95" t="str">
        <f t="shared" si="32"/>
        <v>07</v>
      </c>
      <c r="G2062"/>
    </row>
    <row r="2063" spans="2:7" ht="13.5">
      <c r="B2063" s="65" t="s">
        <v>1482</v>
      </c>
      <c r="C2063" s="123" t="s">
        <v>1337</v>
      </c>
      <c r="D2063" s="162" t="s">
        <v>1483</v>
      </c>
      <c r="E2063" s="95" t="str">
        <f t="shared" si="32"/>
        <v>07</v>
      </c>
      <c r="G2063"/>
    </row>
    <row r="2064" spans="2:7" ht="13.5">
      <c r="B2064" s="65" t="s">
        <v>1484</v>
      </c>
      <c r="C2064" s="123" t="s">
        <v>1337</v>
      </c>
      <c r="D2064" s="162" t="s">
        <v>1485</v>
      </c>
      <c r="E2064" s="95" t="str">
        <f t="shared" si="32"/>
        <v>07</v>
      </c>
      <c r="G2064"/>
    </row>
    <row r="2065" spans="2:7" ht="13.5">
      <c r="B2065" s="65" t="s">
        <v>1486</v>
      </c>
      <c r="C2065" s="123" t="s">
        <v>1337</v>
      </c>
      <c r="D2065" s="162" t="s">
        <v>1487</v>
      </c>
      <c r="E2065" s="95" t="str">
        <f t="shared" si="32"/>
        <v>07</v>
      </c>
      <c r="G2065"/>
    </row>
    <row r="2066" spans="2:7" ht="13.5">
      <c r="B2066" s="65" t="s">
        <v>1488</v>
      </c>
      <c r="C2066" s="123" t="s">
        <v>1337</v>
      </c>
      <c r="D2066" s="162" t="s">
        <v>1489</v>
      </c>
      <c r="E2066" s="95" t="str">
        <f t="shared" si="32"/>
        <v>07</v>
      </c>
      <c r="G2066"/>
    </row>
    <row r="2067" spans="2:7" ht="13.5">
      <c r="B2067" s="65" t="s">
        <v>1490</v>
      </c>
      <c r="C2067" s="123" t="s">
        <v>1337</v>
      </c>
      <c r="D2067" s="162" t="s">
        <v>1491</v>
      </c>
      <c r="E2067" s="95" t="str">
        <f t="shared" si="32"/>
        <v>07</v>
      </c>
      <c r="G2067"/>
    </row>
    <row r="2068" spans="2:7" ht="13.5">
      <c r="B2068" s="65" t="s">
        <v>1492</v>
      </c>
      <c r="C2068" s="123" t="s">
        <v>1337</v>
      </c>
      <c r="D2068" s="162" t="s">
        <v>1493</v>
      </c>
      <c r="E2068" s="95" t="str">
        <f t="shared" si="32"/>
        <v>07</v>
      </c>
      <c r="G2068"/>
    </row>
    <row r="2069" spans="2:7" ht="13.5">
      <c r="B2069" s="65" t="s">
        <v>1494</v>
      </c>
      <c r="C2069" s="123" t="s">
        <v>1337</v>
      </c>
      <c r="D2069" s="162" t="s">
        <v>1495</v>
      </c>
      <c r="E2069" s="95" t="str">
        <f t="shared" si="32"/>
        <v>07</v>
      </c>
      <c r="G2069"/>
    </row>
    <row r="2070" spans="2:7" ht="13.5">
      <c r="B2070" s="65" t="s">
        <v>1496</v>
      </c>
      <c r="C2070" s="123" t="s">
        <v>1337</v>
      </c>
      <c r="D2070" s="162" t="s">
        <v>1497</v>
      </c>
      <c r="E2070" s="95" t="str">
        <f t="shared" si="32"/>
        <v>07</v>
      </c>
      <c r="G2070"/>
    </row>
    <row r="2071" spans="2:7" ht="13.5">
      <c r="B2071" s="65" t="s">
        <v>1498</v>
      </c>
      <c r="C2071" s="123" t="s">
        <v>1337</v>
      </c>
      <c r="D2071" s="162" t="s">
        <v>1499</v>
      </c>
      <c r="E2071" s="95" t="str">
        <f t="shared" si="32"/>
        <v>07</v>
      </c>
      <c r="G2071"/>
    </row>
    <row r="2072" spans="2:7" ht="13.5">
      <c r="B2072" s="65" t="s">
        <v>1500</v>
      </c>
      <c r="C2072" s="123" t="s">
        <v>1337</v>
      </c>
      <c r="D2072" s="162" t="s">
        <v>1501</v>
      </c>
      <c r="E2072" s="95" t="str">
        <f t="shared" si="32"/>
        <v>07</v>
      </c>
      <c r="G2072"/>
    </row>
    <row r="2073" spans="2:7" ht="13.5">
      <c r="B2073" s="65" t="s">
        <v>1502</v>
      </c>
      <c r="C2073" s="123" t="s">
        <v>1337</v>
      </c>
      <c r="D2073" s="172" t="s">
        <v>6682</v>
      </c>
      <c r="E2073" s="95" t="str">
        <f t="shared" si="32"/>
        <v>07</v>
      </c>
      <c r="G2073"/>
    </row>
    <row r="2074" spans="2:7" ht="13.5">
      <c r="B2074" s="65" t="s">
        <v>1503</v>
      </c>
      <c r="C2074" s="123" t="s">
        <v>1337</v>
      </c>
      <c r="D2074" s="172" t="s">
        <v>6683</v>
      </c>
      <c r="E2074" s="95" t="str">
        <f t="shared" si="32"/>
        <v>07</v>
      </c>
      <c r="G2074"/>
    </row>
    <row r="2075" spans="2:7" ht="13.5">
      <c r="B2075" s="65" t="s">
        <v>1504</v>
      </c>
      <c r="C2075" s="123" t="s">
        <v>1337</v>
      </c>
      <c r="D2075" s="172" t="s">
        <v>6684</v>
      </c>
      <c r="E2075" s="95" t="str">
        <f t="shared" si="32"/>
        <v>07</v>
      </c>
      <c r="G2075"/>
    </row>
    <row r="2076" spans="2:7" ht="13.5">
      <c r="B2076" s="65" t="s">
        <v>1505</v>
      </c>
      <c r="C2076" s="123" t="s">
        <v>1337</v>
      </c>
      <c r="D2076" s="172" t="s">
        <v>1506</v>
      </c>
      <c r="E2076" s="95" t="str">
        <f t="shared" si="32"/>
        <v>07</v>
      </c>
      <c r="G2076"/>
    </row>
    <row r="2077" spans="2:7" ht="14.25" thickBot="1">
      <c r="B2077" s="66" t="s">
        <v>1507</v>
      </c>
      <c r="C2077" s="123" t="s">
        <v>1337</v>
      </c>
      <c r="D2077" s="163" t="s">
        <v>1508</v>
      </c>
      <c r="E2077" s="95" t="str">
        <f t="shared" si="32"/>
        <v>07</v>
      </c>
      <c r="G2077"/>
    </row>
    <row r="2078" spans="2:7" ht="13.5">
      <c r="B2078" s="189" t="s">
        <v>1598</v>
      </c>
      <c r="C2078" s="125" t="s">
        <v>1509</v>
      </c>
      <c r="D2078" s="164" t="s">
        <v>1599</v>
      </c>
      <c r="E2078" s="95" t="str">
        <f t="shared" si="32"/>
        <v>08</v>
      </c>
      <c r="G2078"/>
    </row>
    <row r="2079" spans="2:7" ht="13.5">
      <c r="B2079" s="73" t="s">
        <v>1600</v>
      </c>
      <c r="C2079" s="126" t="s">
        <v>1509</v>
      </c>
      <c r="D2079" s="165" t="s">
        <v>1601</v>
      </c>
      <c r="E2079" s="95" t="str">
        <f t="shared" si="32"/>
        <v>08</v>
      </c>
      <c r="G2079"/>
    </row>
    <row r="2080" spans="2:7" ht="13.5">
      <c r="B2080" s="73" t="s">
        <v>1602</v>
      </c>
      <c r="C2080" s="126" t="s">
        <v>1509</v>
      </c>
      <c r="D2080" s="165" t="s">
        <v>1603</v>
      </c>
      <c r="E2080" s="95" t="str">
        <f t="shared" si="32"/>
        <v>08</v>
      </c>
      <c r="G2080"/>
    </row>
    <row r="2081" spans="2:7" ht="13.5">
      <c r="B2081" s="73" t="s">
        <v>1604</v>
      </c>
      <c r="C2081" s="126" t="s">
        <v>1509</v>
      </c>
      <c r="D2081" s="165" t="s">
        <v>1605</v>
      </c>
      <c r="E2081" s="95" t="str">
        <f t="shared" si="32"/>
        <v>08</v>
      </c>
      <c r="G2081"/>
    </row>
    <row r="2082" spans="2:7" ht="13.5">
      <c r="B2082" s="189" t="s">
        <v>1606</v>
      </c>
      <c r="C2082" s="148" t="s">
        <v>1509</v>
      </c>
      <c r="D2082" s="165" t="s">
        <v>1607</v>
      </c>
      <c r="E2082" s="95" t="str">
        <f t="shared" si="32"/>
        <v>08</v>
      </c>
      <c r="G2082"/>
    </row>
    <row r="2083" spans="2:7" ht="13.5">
      <c r="B2083" s="73" t="s">
        <v>1608</v>
      </c>
      <c r="C2083" s="126" t="s">
        <v>1509</v>
      </c>
      <c r="D2083" s="165" t="s">
        <v>6685</v>
      </c>
      <c r="E2083" s="95" t="str">
        <f t="shared" si="32"/>
        <v>08</v>
      </c>
      <c r="G2083"/>
    </row>
    <row r="2084" spans="2:7" ht="13.5">
      <c r="B2084" s="73" t="s">
        <v>1609</v>
      </c>
      <c r="C2084" s="126" t="s">
        <v>1509</v>
      </c>
      <c r="D2084" s="165" t="s">
        <v>6686</v>
      </c>
      <c r="E2084" s="95" t="str">
        <f t="shared" si="32"/>
        <v>08</v>
      </c>
      <c r="G2084"/>
    </row>
    <row r="2085" spans="2:7" ht="13.5">
      <c r="B2085" s="73" t="s">
        <v>1610</v>
      </c>
      <c r="C2085" s="126" t="s">
        <v>1509</v>
      </c>
      <c r="D2085" s="165" t="s">
        <v>1611</v>
      </c>
      <c r="E2085" s="95" t="str">
        <f t="shared" si="32"/>
        <v>08</v>
      </c>
      <c r="G2085"/>
    </row>
    <row r="2086" spans="2:7" ht="13.5">
      <c r="B2086" s="73" t="s">
        <v>1612</v>
      </c>
      <c r="C2086" s="126" t="s">
        <v>1509</v>
      </c>
      <c r="D2086" s="165" t="s">
        <v>1613</v>
      </c>
      <c r="E2086" s="95" t="str">
        <f t="shared" si="32"/>
        <v>08</v>
      </c>
      <c r="G2086"/>
    </row>
    <row r="2087" spans="2:7" ht="13.5">
      <c r="B2087" s="73" t="s">
        <v>1614</v>
      </c>
      <c r="C2087" s="126" t="s">
        <v>1509</v>
      </c>
      <c r="D2087" s="165" t="s">
        <v>6687</v>
      </c>
      <c r="E2087" s="95" t="str">
        <f t="shared" si="32"/>
        <v>08</v>
      </c>
      <c r="G2087"/>
    </row>
    <row r="2088" spans="2:7" ht="13.5">
      <c r="B2088" s="73" t="s">
        <v>1615</v>
      </c>
      <c r="C2088" s="126" t="s">
        <v>1509</v>
      </c>
      <c r="D2088" s="165" t="s">
        <v>1616</v>
      </c>
      <c r="E2088" s="95" t="str">
        <f t="shared" si="32"/>
        <v>08</v>
      </c>
      <c r="G2088"/>
    </row>
    <row r="2089" spans="2:7" ht="13.5">
      <c r="B2089" s="73" t="s">
        <v>1617</v>
      </c>
      <c r="C2089" s="126" t="s">
        <v>1509</v>
      </c>
      <c r="D2089" s="165" t="s">
        <v>6688</v>
      </c>
      <c r="E2089" s="95" t="str">
        <f t="shared" si="32"/>
        <v>08</v>
      </c>
      <c r="G2089"/>
    </row>
    <row r="2090" spans="2:7" ht="13.5">
      <c r="B2090" s="73" t="s">
        <v>1618</v>
      </c>
      <c r="C2090" s="126" t="s">
        <v>1509</v>
      </c>
      <c r="D2090" s="165" t="s">
        <v>1619</v>
      </c>
      <c r="E2090" s="95" t="str">
        <f t="shared" si="32"/>
        <v>08</v>
      </c>
      <c r="G2090"/>
    </row>
    <row r="2091" spans="2:7" ht="13.5">
      <c r="B2091" s="73" t="s">
        <v>1620</v>
      </c>
      <c r="C2091" s="126" t="s">
        <v>1509</v>
      </c>
      <c r="D2091" s="165" t="s">
        <v>1621</v>
      </c>
      <c r="E2091" s="95" t="str">
        <f t="shared" si="32"/>
        <v>08</v>
      </c>
      <c r="G2091"/>
    </row>
    <row r="2092" spans="2:7" ht="13.5">
      <c r="B2092" s="73" t="s">
        <v>1622</v>
      </c>
      <c r="C2092" s="126" t="s">
        <v>1509</v>
      </c>
      <c r="D2092" s="165" t="s">
        <v>1623</v>
      </c>
      <c r="E2092" s="95" t="str">
        <f t="shared" si="32"/>
        <v>08</v>
      </c>
      <c r="G2092"/>
    </row>
    <row r="2093" spans="2:7" ht="13.5">
      <c r="B2093" s="73" t="s">
        <v>1624</v>
      </c>
      <c r="C2093" s="126" t="s">
        <v>1509</v>
      </c>
      <c r="D2093" s="165" t="s">
        <v>1625</v>
      </c>
      <c r="E2093" s="95" t="str">
        <f t="shared" si="32"/>
        <v>08</v>
      </c>
      <c r="G2093"/>
    </row>
    <row r="2094" spans="2:7" ht="13.5">
      <c r="B2094" s="73" t="s">
        <v>1626</v>
      </c>
      <c r="C2094" s="126" t="s">
        <v>1509</v>
      </c>
      <c r="D2094" s="165" t="s">
        <v>1627</v>
      </c>
      <c r="E2094" s="95" t="str">
        <f t="shared" si="32"/>
        <v>08</v>
      </c>
      <c r="G2094"/>
    </row>
    <row r="2095" spans="2:7" ht="13.5">
      <c r="B2095" s="73" t="s">
        <v>1628</v>
      </c>
      <c r="C2095" s="126" t="s">
        <v>1509</v>
      </c>
      <c r="D2095" s="165" t="s">
        <v>1629</v>
      </c>
      <c r="E2095" s="95" t="str">
        <f t="shared" si="32"/>
        <v>08</v>
      </c>
      <c r="G2095"/>
    </row>
    <row r="2096" spans="2:7" ht="13.5">
      <c r="B2096" s="73" t="s">
        <v>1630</v>
      </c>
      <c r="C2096" s="126" t="s">
        <v>1509</v>
      </c>
      <c r="D2096" s="165" t="s">
        <v>1631</v>
      </c>
      <c r="E2096" s="95" t="str">
        <f t="shared" si="32"/>
        <v>08</v>
      </c>
      <c r="G2096"/>
    </row>
    <row r="2097" spans="2:7" ht="13.5">
      <c r="B2097" s="73" t="s">
        <v>1632</v>
      </c>
      <c r="C2097" s="126" t="s">
        <v>1509</v>
      </c>
      <c r="D2097" s="165" t="s">
        <v>1633</v>
      </c>
      <c r="E2097" s="95" t="str">
        <f t="shared" si="32"/>
        <v>08</v>
      </c>
      <c r="G2097"/>
    </row>
    <row r="2098" spans="2:7" ht="13.5">
      <c r="B2098" s="73" t="s">
        <v>1634</v>
      </c>
      <c r="C2098" s="126" t="s">
        <v>1509</v>
      </c>
      <c r="D2098" s="165" t="s">
        <v>1635</v>
      </c>
      <c r="E2098" s="95" t="str">
        <f t="shared" si="32"/>
        <v>08</v>
      </c>
      <c r="G2098"/>
    </row>
    <row r="2099" spans="2:7" ht="13.5">
      <c r="B2099" s="73" t="s">
        <v>1636</v>
      </c>
      <c r="C2099" s="126" t="s">
        <v>1509</v>
      </c>
      <c r="D2099" s="165" t="s">
        <v>1637</v>
      </c>
      <c r="E2099" s="95" t="str">
        <f t="shared" si="32"/>
        <v>08</v>
      </c>
      <c r="G2099"/>
    </row>
    <row r="2100" spans="2:7" ht="13.5">
      <c r="B2100" s="73" t="s">
        <v>1638</v>
      </c>
      <c r="C2100" s="126" t="s">
        <v>1509</v>
      </c>
      <c r="D2100" s="165" t="s">
        <v>1639</v>
      </c>
      <c r="E2100" s="95" t="str">
        <f t="shared" si="32"/>
        <v>08</v>
      </c>
      <c r="G2100"/>
    </row>
    <row r="2101" spans="2:7" ht="13.5">
      <c r="B2101" s="73" t="s">
        <v>1640</v>
      </c>
      <c r="C2101" s="126" t="s">
        <v>1509</v>
      </c>
      <c r="D2101" s="165" t="s">
        <v>1641</v>
      </c>
      <c r="E2101" s="95" t="str">
        <f t="shared" si="32"/>
        <v>08</v>
      </c>
      <c r="G2101"/>
    </row>
    <row r="2102" spans="2:7" ht="13.5">
      <c r="B2102" s="73" t="s">
        <v>1642</v>
      </c>
      <c r="C2102" s="126" t="s">
        <v>1509</v>
      </c>
      <c r="D2102" s="165" t="s">
        <v>1643</v>
      </c>
      <c r="E2102" s="95" t="str">
        <f t="shared" si="32"/>
        <v>08</v>
      </c>
      <c r="G2102"/>
    </row>
    <row r="2103" spans="2:7" ht="13.5">
      <c r="B2103" s="73" t="s">
        <v>1644</v>
      </c>
      <c r="C2103" s="126" t="s">
        <v>1509</v>
      </c>
      <c r="D2103" s="165" t="s">
        <v>1645</v>
      </c>
      <c r="E2103" s="95" t="str">
        <f t="shared" si="32"/>
        <v>08</v>
      </c>
      <c r="G2103"/>
    </row>
    <row r="2104" spans="2:7" ht="13.5">
      <c r="B2104" s="73" t="s">
        <v>1646</v>
      </c>
      <c r="C2104" s="126" t="s">
        <v>1509</v>
      </c>
      <c r="D2104" s="165" t="s">
        <v>1647</v>
      </c>
      <c r="E2104" s="95" t="str">
        <f t="shared" si="32"/>
        <v>08</v>
      </c>
      <c r="G2104"/>
    </row>
    <row r="2105" spans="2:7" ht="13.5">
      <c r="B2105" s="73" t="s">
        <v>1648</v>
      </c>
      <c r="C2105" s="126" t="s">
        <v>1509</v>
      </c>
      <c r="D2105" s="165" t="s">
        <v>6689</v>
      </c>
      <c r="E2105" s="95" t="str">
        <f t="shared" si="32"/>
        <v>08</v>
      </c>
      <c r="G2105"/>
    </row>
    <row r="2106" spans="2:7" ht="13.5">
      <c r="B2106" s="73" t="s">
        <v>1649</v>
      </c>
      <c r="C2106" s="126" t="s">
        <v>1509</v>
      </c>
      <c r="D2106" s="165" t="s">
        <v>1650</v>
      </c>
      <c r="E2106" s="95" t="str">
        <f t="shared" si="32"/>
        <v>08</v>
      </c>
      <c r="G2106"/>
    </row>
    <row r="2107" spans="2:7" ht="13.5">
      <c r="B2107" s="73" t="s">
        <v>1651</v>
      </c>
      <c r="C2107" s="126" t="s">
        <v>1509</v>
      </c>
      <c r="D2107" s="165" t="s">
        <v>1652</v>
      </c>
      <c r="E2107" s="95" t="str">
        <f t="shared" si="32"/>
        <v>08</v>
      </c>
      <c r="G2107"/>
    </row>
    <row r="2108" spans="2:7" ht="13.5">
      <c r="B2108" s="73" t="s">
        <v>1653</v>
      </c>
      <c r="C2108" s="126" t="s">
        <v>1509</v>
      </c>
      <c r="D2108" s="165" t="s">
        <v>1654</v>
      </c>
      <c r="E2108" s="95" t="str">
        <f t="shared" si="32"/>
        <v>08</v>
      </c>
      <c r="G2108"/>
    </row>
    <row r="2109" spans="2:7" ht="13.5">
      <c r="B2109" s="73" t="s">
        <v>1655</v>
      </c>
      <c r="C2109" s="126" t="s">
        <v>1509</v>
      </c>
      <c r="D2109" s="165" t="s">
        <v>1656</v>
      </c>
      <c r="E2109" s="95" t="str">
        <f t="shared" si="32"/>
        <v>08</v>
      </c>
      <c r="G2109"/>
    </row>
    <row r="2110" spans="2:7" ht="13.5">
      <c r="B2110" s="73" t="s">
        <v>1657</v>
      </c>
      <c r="C2110" s="126" t="s">
        <v>1509</v>
      </c>
      <c r="D2110" s="165" t="s">
        <v>6690</v>
      </c>
      <c r="E2110" s="95" t="str">
        <f t="shared" si="32"/>
        <v>08</v>
      </c>
      <c r="G2110"/>
    </row>
    <row r="2111" spans="2:7" ht="13.5">
      <c r="B2111" s="73" t="s">
        <v>1658</v>
      </c>
      <c r="C2111" s="126" t="s">
        <v>1509</v>
      </c>
      <c r="D2111" s="165" t="s">
        <v>6691</v>
      </c>
      <c r="E2111" s="95" t="str">
        <f t="shared" si="32"/>
        <v>08</v>
      </c>
      <c r="G2111"/>
    </row>
    <row r="2112" spans="2:7" ht="13.5">
      <c r="B2112" s="73" t="s">
        <v>6604</v>
      </c>
      <c r="C2112" s="126" t="s">
        <v>1509</v>
      </c>
      <c r="D2112" s="170" t="s">
        <v>6986</v>
      </c>
      <c r="E2112" s="95" t="str">
        <f t="shared" si="32"/>
        <v>08</v>
      </c>
      <c r="G2112"/>
    </row>
    <row r="2113" spans="2:7" ht="14.25" thickBot="1">
      <c r="B2113" s="74" t="s">
        <v>6919</v>
      </c>
      <c r="C2113" s="127" t="s">
        <v>1509</v>
      </c>
      <c r="D2113" s="166" t="s">
        <v>6987</v>
      </c>
      <c r="E2113" s="95" t="str">
        <f t="shared" si="32"/>
        <v>08</v>
      </c>
      <c r="G2113"/>
    </row>
    <row r="2114" spans="2:7" ht="13.5">
      <c r="B2114" s="188" t="s">
        <v>1710</v>
      </c>
      <c r="C2114" s="129" t="s">
        <v>1659</v>
      </c>
      <c r="D2114" s="167" t="s">
        <v>6692</v>
      </c>
      <c r="E2114" s="95" t="str">
        <f t="shared" si="32"/>
        <v>09</v>
      </c>
      <c r="G2114"/>
    </row>
    <row r="2115" spans="2:7" ht="13.5">
      <c r="B2115" s="71" t="s">
        <v>1711</v>
      </c>
      <c r="C2115" s="130" t="s">
        <v>1659</v>
      </c>
      <c r="D2115" s="168" t="s">
        <v>1712</v>
      </c>
      <c r="E2115" s="95" t="str">
        <f t="shared" si="32"/>
        <v>09</v>
      </c>
      <c r="G2115"/>
    </row>
    <row r="2116" spans="2:7" ht="13.5">
      <c r="B2116" s="71" t="s">
        <v>1713</v>
      </c>
      <c r="C2116" s="130" t="s">
        <v>1659</v>
      </c>
      <c r="D2116" s="168" t="s">
        <v>1714</v>
      </c>
      <c r="E2116" s="95" t="str">
        <f t="shared" si="32"/>
        <v>09</v>
      </c>
      <c r="G2116"/>
    </row>
    <row r="2117" spans="2:7" ht="13.5">
      <c r="B2117" s="71" t="s">
        <v>1715</v>
      </c>
      <c r="C2117" s="130" t="s">
        <v>1659</v>
      </c>
      <c r="D2117" s="168" t="s">
        <v>1716</v>
      </c>
      <c r="E2117" s="95" t="str">
        <f t="shared" si="32"/>
        <v>09</v>
      </c>
      <c r="G2117"/>
    </row>
    <row r="2118" spans="2:7" ht="13.5">
      <c r="B2118" s="188" t="s">
        <v>1717</v>
      </c>
      <c r="C2118" s="129" t="s">
        <v>1659</v>
      </c>
      <c r="D2118" s="168" t="s">
        <v>1718</v>
      </c>
      <c r="E2118" s="95" t="str">
        <f t="shared" si="32"/>
        <v>09</v>
      </c>
      <c r="G2118"/>
    </row>
    <row r="2119" spans="2:7" ht="13.5">
      <c r="B2119" s="71" t="s">
        <v>1719</v>
      </c>
      <c r="C2119" s="130" t="s">
        <v>1659</v>
      </c>
      <c r="D2119" s="168" t="s">
        <v>6693</v>
      </c>
      <c r="E2119" s="95" t="str">
        <f t="shared" ref="E2119:E2183" si="33">LEFT(B2119,2)</f>
        <v>09</v>
      </c>
      <c r="G2119"/>
    </row>
    <row r="2120" spans="2:7" ht="13.5">
      <c r="B2120" s="71" t="s">
        <v>1720</v>
      </c>
      <c r="C2120" s="130" t="s">
        <v>1659</v>
      </c>
      <c r="D2120" s="168" t="s">
        <v>6694</v>
      </c>
      <c r="E2120" s="95" t="str">
        <f t="shared" si="33"/>
        <v>09</v>
      </c>
      <c r="G2120"/>
    </row>
    <row r="2121" spans="2:7" ht="13.5">
      <c r="B2121" s="71" t="s">
        <v>1721</v>
      </c>
      <c r="C2121" s="130" t="s">
        <v>1659</v>
      </c>
      <c r="D2121" s="168" t="s">
        <v>1722</v>
      </c>
      <c r="E2121" s="95" t="str">
        <f t="shared" si="33"/>
        <v>09</v>
      </c>
      <c r="G2121"/>
    </row>
    <row r="2122" spans="2:7" ht="13.5">
      <c r="B2122" s="71" t="s">
        <v>1723</v>
      </c>
      <c r="C2122" s="130" t="s">
        <v>1659</v>
      </c>
      <c r="D2122" s="168" t="s">
        <v>1724</v>
      </c>
      <c r="E2122" s="95" t="str">
        <f t="shared" si="33"/>
        <v>09</v>
      </c>
      <c r="G2122"/>
    </row>
    <row r="2123" spans="2:7" ht="13.5">
      <c r="B2123" s="71" t="s">
        <v>1725</v>
      </c>
      <c r="C2123" s="130" t="s">
        <v>1659</v>
      </c>
      <c r="D2123" s="168" t="s">
        <v>1726</v>
      </c>
      <c r="E2123" s="95" t="str">
        <f t="shared" si="33"/>
        <v>09</v>
      </c>
      <c r="G2123"/>
    </row>
    <row r="2124" spans="2:7" ht="13.5">
      <c r="B2124" s="71" t="s">
        <v>1727</v>
      </c>
      <c r="C2124" s="130" t="s">
        <v>1659</v>
      </c>
      <c r="D2124" s="168" t="s">
        <v>6695</v>
      </c>
      <c r="E2124" s="95" t="str">
        <f t="shared" si="33"/>
        <v>09</v>
      </c>
      <c r="G2124"/>
    </row>
    <row r="2125" spans="2:7" ht="13.5">
      <c r="B2125" s="71" t="s">
        <v>1728</v>
      </c>
      <c r="C2125" s="130" t="s">
        <v>1659</v>
      </c>
      <c r="D2125" s="168" t="s">
        <v>6696</v>
      </c>
      <c r="E2125" s="95" t="str">
        <f t="shared" si="33"/>
        <v>09</v>
      </c>
      <c r="G2125"/>
    </row>
    <row r="2126" spans="2:7" ht="13.5">
      <c r="B2126" s="71" t="s">
        <v>1729</v>
      </c>
      <c r="C2126" s="130" t="s">
        <v>1659</v>
      </c>
      <c r="D2126" s="168" t="s">
        <v>6697</v>
      </c>
      <c r="E2126" s="95" t="str">
        <f t="shared" si="33"/>
        <v>09</v>
      </c>
      <c r="G2126"/>
    </row>
    <row r="2127" spans="2:7" ht="13.5">
      <c r="B2127" s="71" t="s">
        <v>1730</v>
      </c>
      <c r="C2127" s="130" t="s">
        <v>1659</v>
      </c>
      <c r="D2127" s="168" t="s">
        <v>6698</v>
      </c>
      <c r="E2127" s="95" t="str">
        <f t="shared" si="33"/>
        <v>09</v>
      </c>
      <c r="G2127"/>
    </row>
    <row r="2128" spans="2:7" ht="13.5">
      <c r="B2128" s="71" t="s">
        <v>1731</v>
      </c>
      <c r="C2128" s="130" t="s">
        <v>1659</v>
      </c>
      <c r="D2128" s="168" t="s">
        <v>6699</v>
      </c>
      <c r="E2128" s="95" t="str">
        <f t="shared" si="33"/>
        <v>09</v>
      </c>
      <c r="G2128"/>
    </row>
    <row r="2129" spans="2:7" ht="13.5">
      <c r="B2129" s="71" t="s">
        <v>1732</v>
      </c>
      <c r="C2129" s="130" t="s">
        <v>1659</v>
      </c>
      <c r="D2129" s="168" t="s">
        <v>6700</v>
      </c>
      <c r="E2129" s="95" t="str">
        <f t="shared" si="33"/>
        <v>09</v>
      </c>
      <c r="G2129"/>
    </row>
    <row r="2130" spans="2:7" ht="13.5">
      <c r="B2130" s="71" t="s">
        <v>1733</v>
      </c>
      <c r="C2130" s="129" t="s">
        <v>1659</v>
      </c>
      <c r="D2130" s="173" t="s">
        <v>6701</v>
      </c>
      <c r="E2130" s="95" t="str">
        <f t="shared" si="33"/>
        <v>09</v>
      </c>
      <c r="G2130"/>
    </row>
    <row r="2131" spans="2:7" ht="14.25" thickBot="1">
      <c r="B2131" s="71" t="s">
        <v>1734</v>
      </c>
      <c r="C2131" s="131" t="s">
        <v>1659</v>
      </c>
      <c r="D2131" s="171" t="s">
        <v>6702</v>
      </c>
      <c r="E2131" s="95" t="str">
        <f t="shared" si="33"/>
        <v>09</v>
      </c>
      <c r="G2131"/>
    </row>
    <row r="2132" spans="2:7" ht="13.5">
      <c r="B2132" s="64" t="s">
        <v>1804</v>
      </c>
      <c r="C2132" s="155" t="s">
        <v>1735</v>
      </c>
      <c r="D2132" s="161" t="s">
        <v>1805</v>
      </c>
      <c r="E2132" s="95" t="str">
        <f t="shared" si="33"/>
        <v>10</v>
      </c>
      <c r="G2132"/>
    </row>
    <row r="2133" spans="2:7" ht="13.5">
      <c r="B2133" s="154" t="s">
        <v>1806</v>
      </c>
      <c r="C2133" s="123" t="s">
        <v>1735</v>
      </c>
      <c r="D2133" s="162" t="s">
        <v>1807</v>
      </c>
      <c r="E2133" s="95" t="str">
        <f t="shared" si="33"/>
        <v>10</v>
      </c>
      <c r="G2133"/>
    </row>
    <row r="2134" spans="2:7" ht="13.5">
      <c r="B2134" s="65" t="s">
        <v>1808</v>
      </c>
      <c r="C2134" s="123" t="s">
        <v>1735</v>
      </c>
      <c r="D2134" s="162" t="s">
        <v>6988</v>
      </c>
      <c r="E2134" s="95" t="str">
        <f t="shared" si="33"/>
        <v>10</v>
      </c>
      <c r="G2134"/>
    </row>
    <row r="2135" spans="2:7" ht="13.5">
      <c r="B2135" s="154" t="s">
        <v>1809</v>
      </c>
      <c r="C2135" s="123" t="s">
        <v>1735</v>
      </c>
      <c r="D2135" s="162" t="s">
        <v>1810</v>
      </c>
      <c r="E2135" s="95" t="str">
        <f t="shared" si="33"/>
        <v>10</v>
      </c>
      <c r="G2135"/>
    </row>
    <row r="2136" spans="2:7" ht="13.5">
      <c r="B2136" s="65" t="s">
        <v>1811</v>
      </c>
      <c r="C2136" s="123" t="s">
        <v>1735</v>
      </c>
      <c r="D2136" s="162" t="s">
        <v>6989</v>
      </c>
      <c r="E2136" s="95" t="str">
        <f t="shared" si="33"/>
        <v>10</v>
      </c>
      <c r="G2136"/>
    </row>
    <row r="2137" spans="2:7" ht="13.5">
      <c r="B2137" s="154" t="s">
        <v>1812</v>
      </c>
      <c r="C2137" s="155" t="s">
        <v>1735</v>
      </c>
      <c r="D2137" s="162" t="s">
        <v>1813</v>
      </c>
      <c r="E2137" s="95" t="str">
        <f t="shared" ref="E2137" si="34">LEFT(B2137,2)</f>
        <v>10</v>
      </c>
      <c r="G2137"/>
    </row>
    <row r="2138" spans="2:7" ht="13.5">
      <c r="B2138" s="154" t="s">
        <v>1814</v>
      </c>
      <c r="C2138" s="155" t="s">
        <v>1735</v>
      </c>
      <c r="D2138" s="162" t="s">
        <v>1815</v>
      </c>
      <c r="E2138" s="95" t="str">
        <f t="shared" si="33"/>
        <v>10</v>
      </c>
      <c r="G2138"/>
    </row>
    <row r="2139" spans="2:7" ht="13.5">
      <c r="B2139" s="65" t="s">
        <v>1816</v>
      </c>
      <c r="C2139" s="123" t="s">
        <v>1735</v>
      </c>
      <c r="D2139" s="162" t="s">
        <v>1817</v>
      </c>
      <c r="E2139" s="95" t="str">
        <f t="shared" si="33"/>
        <v>10</v>
      </c>
      <c r="G2139"/>
    </row>
    <row r="2140" spans="2:7" ht="13.5">
      <c r="B2140" s="65" t="s">
        <v>1818</v>
      </c>
      <c r="C2140" s="123" t="s">
        <v>1735</v>
      </c>
      <c r="D2140" s="162" t="s">
        <v>1819</v>
      </c>
      <c r="E2140" s="95" t="str">
        <f t="shared" si="33"/>
        <v>10</v>
      </c>
      <c r="G2140"/>
    </row>
    <row r="2141" spans="2:7" ht="13.5">
      <c r="B2141" s="65" t="s">
        <v>1820</v>
      </c>
      <c r="C2141" s="123" t="s">
        <v>1735</v>
      </c>
      <c r="D2141" s="162" t="s">
        <v>1821</v>
      </c>
      <c r="E2141" s="95" t="str">
        <f t="shared" si="33"/>
        <v>10</v>
      </c>
      <c r="G2141"/>
    </row>
    <row r="2142" spans="2:7" ht="13.5">
      <c r="B2142" s="65" t="s">
        <v>1822</v>
      </c>
      <c r="C2142" s="123" t="s">
        <v>1735</v>
      </c>
      <c r="D2142" s="162" t="s">
        <v>1823</v>
      </c>
      <c r="E2142" s="95" t="str">
        <f t="shared" si="33"/>
        <v>10</v>
      </c>
      <c r="G2142"/>
    </row>
    <row r="2143" spans="2:7" ht="13.5">
      <c r="B2143" s="65" t="s">
        <v>1824</v>
      </c>
      <c r="C2143" s="123" t="s">
        <v>1735</v>
      </c>
      <c r="D2143" s="162" t="s">
        <v>6703</v>
      </c>
      <c r="E2143" s="95" t="str">
        <f t="shared" si="33"/>
        <v>10</v>
      </c>
      <c r="G2143"/>
    </row>
    <row r="2144" spans="2:7" ht="13.5">
      <c r="B2144" s="65" t="s">
        <v>1825</v>
      </c>
      <c r="C2144" s="123" t="s">
        <v>1735</v>
      </c>
      <c r="D2144" s="162" t="s">
        <v>1826</v>
      </c>
      <c r="E2144" s="95" t="str">
        <f t="shared" si="33"/>
        <v>10</v>
      </c>
      <c r="G2144"/>
    </row>
    <row r="2145" spans="2:7" ht="13.5">
      <c r="B2145" s="65" t="s">
        <v>1827</v>
      </c>
      <c r="C2145" s="123" t="s">
        <v>1735</v>
      </c>
      <c r="D2145" s="162" t="s">
        <v>1828</v>
      </c>
      <c r="E2145" s="95" t="str">
        <f t="shared" si="33"/>
        <v>10</v>
      </c>
      <c r="G2145"/>
    </row>
    <row r="2146" spans="2:7" ht="13.5">
      <c r="B2146" s="65" t="s">
        <v>1829</v>
      </c>
      <c r="C2146" s="123" t="s">
        <v>1735</v>
      </c>
      <c r="D2146" s="162" t="s">
        <v>1830</v>
      </c>
      <c r="E2146" s="95" t="str">
        <f t="shared" si="33"/>
        <v>10</v>
      </c>
      <c r="G2146"/>
    </row>
    <row r="2147" spans="2:7" ht="13.5">
      <c r="B2147" s="65" t="s">
        <v>1831</v>
      </c>
      <c r="C2147" s="123" t="s">
        <v>1735</v>
      </c>
      <c r="D2147" s="162" t="s">
        <v>6704</v>
      </c>
      <c r="E2147" s="95" t="str">
        <f t="shared" si="33"/>
        <v>10</v>
      </c>
      <c r="G2147"/>
    </row>
    <row r="2148" spans="2:7" ht="13.5">
      <c r="B2148" s="65" t="s">
        <v>1832</v>
      </c>
      <c r="C2148" s="123" t="s">
        <v>1735</v>
      </c>
      <c r="D2148" s="162" t="s">
        <v>1833</v>
      </c>
      <c r="E2148" s="95" t="str">
        <f t="shared" si="33"/>
        <v>10</v>
      </c>
      <c r="G2148"/>
    </row>
    <row r="2149" spans="2:7" ht="13.5">
      <c r="B2149" s="65" t="s">
        <v>1834</v>
      </c>
      <c r="C2149" s="123" t="s">
        <v>1735</v>
      </c>
      <c r="D2149" s="162" t="s">
        <v>1835</v>
      </c>
      <c r="E2149" s="95" t="str">
        <f t="shared" si="33"/>
        <v>10</v>
      </c>
      <c r="G2149"/>
    </row>
    <row r="2150" spans="2:7" ht="13.5">
      <c r="B2150" s="65" t="s">
        <v>1836</v>
      </c>
      <c r="C2150" s="123" t="s">
        <v>1735</v>
      </c>
      <c r="D2150" s="162" t="s">
        <v>1837</v>
      </c>
      <c r="E2150" s="95" t="str">
        <f t="shared" si="33"/>
        <v>10</v>
      </c>
      <c r="G2150"/>
    </row>
    <row r="2151" spans="2:7" ht="13.5">
      <c r="B2151" s="65" t="s">
        <v>1838</v>
      </c>
      <c r="C2151" s="123" t="s">
        <v>1735</v>
      </c>
      <c r="D2151" s="162" t="s">
        <v>1839</v>
      </c>
      <c r="E2151" s="95" t="str">
        <f t="shared" si="33"/>
        <v>10</v>
      </c>
      <c r="G2151"/>
    </row>
    <row r="2152" spans="2:7" ht="13.5">
      <c r="B2152" s="65" t="s">
        <v>1840</v>
      </c>
      <c r="C2152" s="123" t="s">
        <v>1735</v>
      </c>
      <c r="D2152" s="162" t="s">
        <v>1841</v>
      </c>
      <c r="E2152" s="95" t="str">
        <f t="shared" si="33"/>
        <v>10</v>
      </c>
      <c r="G2152"/>
    </row>
    <row r="2153" spans="2:7" ht="13.5">
      <c r="B2153" s="65" t="s">
        <v>1842</v>
      </c>
      <c r="C2153" s="123" t="s">
        <v>1735</v>
      </c>
      <c r="D2153" s="162" t="s">
        <v>1843</v>
      </c>
      <c r="E2153" s="95" t="str">
        <f t="shared" si="33"/>
        <v>10</v>
      </c>
      <c r="G2153"/>
    </row>
    <row r="2154" spans="2:7" ht="13.5">
      <c r="B2154" s="65" t="s">
        <v>1844</v>
      </c>
      <c r="C2154" s="123" t="s">
        <v>1735</v>
      </c>
      <c r="D2154" s="162" t="s">
        <v>6705</v>
      </c>
      <c r="E2154" s="95" t="str">
        <f t="shared" si="33"/>
        <v>10</v>
      </c>
      <c r="G2154"/>
    </row>
    <row r="2155" spans="2:7" ht="13.5">
      <c r="B2155" s="65" t="s">
        <v>1845</v>
      </c>
      <c r="C2155" s="123" t="s">
        <v>1735</v>
      </c>
      <c r="D2155" s="162" t="s">
        <v>1846</v>
      </c>
      <c r="E2155" s="95" t="str">
        <f t="shared" si="33"/>
        <v>10</v>
      </c>
      <c r="G2155"/>
    </row>
    <row r="2156" spans="2:7" ht="13.5">
      <c r="B2156" s="65" t="s">
        <v>1847</v>
      </c>
      <c r="C2156" s="123" t="s">
        <v>1735</v>
      </c>
      <c r="D2156" s="162" t="s">
        <v>1848</v>
      </c>
      <c r="E2156" s="95" t="str">
        <f t="shared" si="33"/>
        <v>10</v>
      </c>
      <c r="G2156"/>
    </row>
    <row r="2157" spans="2:7" ht="13.5">
      <c r="B2157" s="65" t="s">
        <v>1849</v>
      </c>
      <c r="C2157" s="123" t="s">
        <v>1735</v>
      </c>
      <c r="D2157" s="162" t="s">
        <v>1850</v>
      </c>
      <c r="E2157" s="95" t="str">
        <f t="shared" si="33"/>
        <v>10</v>
      </c>
      <c r="G2157"/>
    </row>
    <row r="2158" spans="2:7" ht="13.5">
      <c r="B2158" s="65" t="s">
        <v>1851</v>
      </c>
      <c r="C2158" s="123" t="s">
        <v>1735</v>
      </c>
      <c r="D2158" s="162" t="s">
        <v>1852</v>
      </c>
      <c r="E2158" s="95" t="str">
        <f t="shared" si="33"/>
        <v>10</v>
      </c>
      <c r="G2158"/>
    </row>
    <row r="2159" spans="2:7" ht="13.5">
      <c r="B2159" s="65" t="s">
        <v>1853</v>
      </c>
      <c r="C2159" s="123" t="s">
        <v>1735</v>
      </c>
      <c r="D2159" s="162" t="s">
        <v>6706</v>
      </c>
      <c r="E2159" s="95" t="str">
        <f t="shared" si="33"/>
        <v>10</v>
      </c>
      <c r="G2159"/>
    </row>
    <row r="2160" spans="2:7" ht="13.5">
      <c r="B2160" s="65" t="s">
        <v>1854</v>
      </c>
      <c r="C2160" s="123" t="s">
        <v>1735</v>
      </c>
      <c r="D2160" s="172" t="s">
        <v>6707</v>
      </c>
      <c r="E2160" s="95" t="str">
        <f t="shared" si="33"/>
        <v>10</v>
      </c>
      <c r="G2160"/>
    </row>
    <row r="2161" spans="2:7" ht="13.5">
      <c r="B2161" s="65" t="s">
        <v>1855</v>
      </c>
      <c r="C2161" s="123" t="s">
        <v>1735</v>
      </c>
      <c r="D2161" s="172" t="s">
        <v>6708</v>
      </c>
      <c r="E2161" s="95" t="str">
        <f t="shared" si="33"/>
        <v>10</v>
      </c>
      <c r="G2161"/>
    </row>
    <row r="2162" spans="2:7" ht="14.25" thickBot="1">
      <c r="B2162" s="65" t="s">
        <v>6605</v>
      </c>
      <c r="C2162" s="123" t="s">
        <v>1735</v>
      </c>
      <c r="D2162" s="163" t="s">
        <v>6990</v>
      </c>
      <c r="E2162" s="95" t="str">
        <f t="shared" si="33"/>
        <v>10</v>
      </c>
      <c r="G2162"/>
    </row>
    <row r="2163" spans="2:7" ht="13.5">
      <c r="B2163" s="190" t="s">
        <v>1980</v>
      </c>
      <c r="C2163" s="126" t="s">
        <v>1856</v>
      </c>
      <c r="D2163" s="164" t="s">
        <v>1981</v>
      </c>
      <c r="E2163" s="95" t="str">
        <f t="shared" si="33"/>
        <v>11</v>
      </c>
      <c r="G2163"/>
    </row>
    <row r="2164" spans="2:7" ht="13.5">
      <c r="B2164" s="75" t="s">
        <v>1982</v>
      </c>
      <c r="C2164" s="126" t="s">
        <v>1856</v>
      </c>
      <c r="D2164" s="165" t="s">
        <v>1983</v>
      </c>
      <c r="E2164" s="95" t="str">
        <f t="shared" si="33"/>
        <v>11</v>
      </c>
      <c r="G2164"/>
    </row>
    <row r="2165" spans="2:7" ht="13.5">
      <c r="B2165" s="75" t="s">
        <v>1984</v>
      </c>
      <c r="C2165" s="126" t="s">
        <v>1856</v>
      </c>
      <c r="D2165" s="165" t="s">
        <v>1985</v>
      </c>
      <c r="E2165" s="95" t="str">
        <f t="shared" si="33"/>
        <v>11</v>
      </c>
      <c r="G2165"/>
    </row>
    <row r="2166" spans="2:7" ht="13.5">
      <c r="B2166" s="190" t="s">
        <v>1986</v>
      </c>
      <c r="C2166" s="126" t="s">
        <v>1856</v>
      </c>
      <c r="D2166" s="165" t="s">
        <v>1987</v>
      </c>
      <c r="E2166" s="95" t="str">
        <f t="shared" si="33"/>
        <v>11</v>
      </c>
      <c r="G2166"/>
    </row>
    <row r="2167" spans="2:7" ht="13.5">
      <c r="B2167" s="75" t="s">
        <v>1988</v>
      </c>
      <c r="C2167" s="126" t="s">
        <v>1856</v>
      </c>
      <c r="D2167" s="165" t="s">
        <v>6991</v>
      </c>
      <c r="E2167" s="95" t="str">
        <f t="shared" si="33"/>
        <v>11</v>
      </c>
      <c r="G2167"/>
    </row>
    <row r="2168" spans="2:7" ht="13.5">
      <c r="B2168" s="75" t="s">
        <v>1989</v>
      </c>
      <c r="C2168" s="126" t="s">
        <v>1856</v>
      </c>
      <c r="D2168" s="165" t="s">
        <v>1990</v>
      </c>
      <c r="E2168" s="95" t="str">
        <f t="shared" si="33"/>
        <v>11</v>
      </c>
      <c r="G2168"/>
    </row>
    <row r="2169" spans="2:7" ht="13.5">
      <c r="B2169" s="190" t="s">
        <v>1991</v>
      </c>
      <c r="C2169" s="148" t="s">
        <v>1856</v>
      </c>
      <c r="D2169" s="165" t="s">
        <v>1992</v>
      </c>
      <c r="E2169" s="95" t="str">
        <f t="shared" si="33"/>
        <v>11</v>
      </c>
      <c r="G2169"/>
    </row>
    <row r="2170" spans="2:7" ht="13.5">
      <c r="B2170" s="75" t="s">
        <v>1993</v>
      </c>
      <c r="C2170" s="126" t="s">
        <v>1856</v>
      </c>
      <c r="D2170" s="165" t="s">
        <v>1994</v>
      </c>
      <c r="E2170" s="95" t="str">
        <f t="shared" si="33"/>
        <v>11</v>
      </c>
      <c r="G2170"/>
    </row>
    <row r="2171" spans="2:7" ht="13.5">
      <c r="B2171" s="75" t="s">
        <v>1995</v>
      </c>
      <c r="C2171" s="126" t="s">
        <v>1856</v>
      </c>
      <c r="D2171" s="165" t="s">
        <v>1996</v>
      </c>
      <c r="E2171" s="95" t="str">
        <f t="shared" si="33"/>
        <v>11</v>
      </c>
      <c r="G2171"/>
    </row>
    <row r="2172" spans="2:7" ht="13.5">
      <c r="B2172" s="75" t="s">
        <v>1997</v>
      </c>
      <c r="C2172" s="126" t="s">
        <v>1856</v>
      </c>
      <c r="D2172" s="165" t="s">
        <v>1998</v>
      </c>
      <c r="E2172" s="95" t="str">
        <f t="shared" si="33"/>
        <v>11</v>
      </c>
      <c r="G2172"/>
    </row>
    <row r="2173" spans="2:7" ht="13.5">
      <c r="B2173" s="75" t="s">
        <v>1999</v>
      </c>
      <c r="C2173" s="126" t="s">
        <v>1856</v>
      </c>
      <c r="D2173" s="165" t="s">
        <v>2000</v>
      </c>
      <c r="E2173" s="95" t="str">
        <f t="shared" si="33"/>
        <v>11</v>
      </c>
      <c r="G2173"/>
    </row>
    <row r="2174" spans="2:7" ht="13.5">
      <c r="B2174" s="75" t="s">
        <v>2001</v>
      </c>
      <c r="C2174" s="126" t="s">
        <v>1856</v>
      </c>
      <c r="D2174" s="165" t="s">
        <v>2002</v>
      </c>
      <c r="E2174" s="95" t="str">
        <f t="shared" si="33"/>
        <v>11</v>
      </c>
      <c r="G2174"/>
    </row>
    <row r="2175" spans="2:7" ht="13.5">
      <c r="B2175" s="75" t="s">
        <v>2003</v>
      </c>
      <c r="C2175" s="126" t="s">
        <v>1856</v>
      </c>
      <c r="D2175" s="165" t="s">
        <v>2004</v>
      </c>
      <c r="E2175" s="95" t="str">
        <f t="shared" si="33"/>
        <v>11</v>
      </c>
      <c r="G2175"/>
    </row>
    <row r="2176" spans="2:7" ht="13.5">
      <c r="B2176" s="75" t="s">
        <v>2005</v>
      </c>
      <c r="C2176" s="126" t="s">
        <v>1856</v>
      </c>
      <c r="D2176" s="165" t="s">
        <v>2006</v>
      </c>
      <c r="E2176" s="95" t="str">
        <f t="shared" si="33"/>
        <v>11</v>
      </c>
      <c r="G2176"/>
    </row>
    <row r="2177" spans="2:7" ht="13.5">
      <c r="B2177" s="75" t="s">
        <v>2007</v>
      </c>
      <c r="C2177" s="126" t="s">
        <v>1856</v>
      </c>
      <c r="D2177" s="165" t="s">
        <v>2008</v>
      </c>
      <c r="E2177" s="95" t="str">
        <f t="shared" si="33"/>
        <v>11</v>
      </c>
      <c r="G2177"/>
    </row>
    <row r="2178" spans="2:7" ht="13.5">
      <c r="B2178" s="75" t="s">
        <v>2009</v>
      </c>
      <c r="C2178" s="126" t="s">
        <v>1856</v>
      </c>
      <c r="D2178" s="165" t="s">
        <v>2010</v>
      </c>
      <c r="E2178" s="95" t="str">
        <f t="shared" si="33"/>
        <v>11</v>
      </c>
      <c r="G2178"/>
    </row>
    <row r="2179" spans="2:7" ht="13.5">
      <c r="B2179" s="75" t="s">
        <v>2011</v>
      </c>
      <c r="C2179" s="126" t="s">
        <v>1856</v>
      </c>
      <c r="D2179" s="165" t="s">
        <v>6992</v>
      </c>
      <c r="E2179" s="95" t="str">
        <f t="shared" si="33"/>
        <v>11</v>
      </c>
      <c r="G2179"/>
    </row>
    <row r="2180" spans="2:7" ht="13.5">
      <c r="B2180" s="75" t="s">
        <v>2012</v>
      </c>
      <c r="C2180" s="126" t="s">
        <v>1856</v>
      </c>
      <c r="D2180" s="165" t="s">
        <v>2013</v>
      </c>
      <c r="E2180" s="95" t="str">
        <f t="shared" si="33"/>
        <v>11</v>
      </c>
      <c r="G2180"/>
    </row>
    <row r="2181" spans="2:7" ht="13.5">
      <c r="B2181" s="75" t="s">
        <v>2014</v>
      </c>
      <c r="C2181" s="126" t="s">
        <v>1856</v>
      </c>
      <c r="D2181" s="165" t="s">
        <v>6993</v>
      </c>
      <c r="E2181" s="95" t="str">
        <f t="shared" si="33"/>
        <v>11</v>
      </c>
      <c r="G2181"/>
    </row>
    <row r="2182" spans="2:7" ht="13.5">
      <c r="B2182" s="75" t="s">
        <v>2015</v>
      </c>
      <c r="C2182" s="126" t="s">
        <v>1856</v>
      </c>
      <c r="D2182" s="165" t="s">
        <v>2016</v>
      </c>
      <c r="E2182" s="95" t="str">
        <f t="shared" si="33"/>
        <v>11</v>
      </c>
      <c r="G2182"/>
    </row>
    <row r="2183" spans="2:7" ht="13.5">
      <c r="B2183" s="75" t="s">
        <v>2017</v>
      </c>
      <c r="C2183" s="126" t="s">
        <v>1856</v>
      </c>
      <c r="D2183" s="165" t="s">
        <v>6994</v>
      </c>
      <c r="E2183" s="95" t="str">
        <f t="shared" si="33"/>
        <v>11</v>
      </c>
      <c r="G2183"/>
    </row>
    <row r="2184" spans="2:7" ht="13.5">
      <c r="B2184" s="75" t="s">
        <v>2018</v>
      </c>
      <c r="C2184" s="126" t="s">
        <v>1856</v>
      </c>
      <c r="D2184" s="165" t="s">
        <v>6995</v>
      </c>
      <c r="E2184" s="95" t="str">
        <f t="shared" ref="E2184:E2247" si="35">LEFT(B2184,2)</f>
        <v>11</v>
      </c>
      <c r="G2184"/>
    </row>
    <row r="2185" spans="2:7" ht="13.5">
      <c r="B2185" s="75" t="s">
        <v>2019</v>
      </c>
      <c r="C2185" s="133" t="s">
        <v>1856</v>
      </c>
      <c r="D2185" s="165" t="s">
        <v>6996</v>
      </c>
      <c r="E2185" s="95" t="str">
        <f t="shared" si="35"/>
        <v>11</v>
      </c>
      <c r="G2185"/>
    </row>
    <row r="2186" spans="2:7" ht="13.5">
      <c r="B2186" s="75" t="s">
        <v>2020</v>
      </c>
      <c r="C2186" s="133" t="s">
        <v>1856</v>
      </c>
      <c r="D2186" s="165" t="s">
        <v>2021</v>
      </c>
      <c r="E2186" s="95" t="str">
        <f t="shared" si="35"/>
        <v>11</v>
      </c>
      <c r="G2186"/>
    </row>
    <row r="2187" spans="2:7" ht="13.5">
      <c r="B2187" s="75" t="s">
        <v>2022</v>
      </c>
      <c r="C2187" s="133" t="s">
        <v>1856</v>
      </c>
      <c r="D2187" s="165" t="s">
        <v>2023</v>
      </c>
      <c r="E2187" s="95" t="str">
        <f t="shared" si="35"/>
        <v>11</v>
      </c>
      <c r="G2187"/>
    </row>
    <row r="2188" spans="2:7" ht="13.5">
      <c r="B2188" s="75" t="s">
        <v>2024</v>
      </c>
      <c r="C2188" s="133" t="s">
        <v>1856</v>
      </c>
      <c r="D2188" s="165" t="s">
        <v>6709</v>
      </c>
      <c r="E2188" s="95" t="str">
        <f t="shared" si="35"/>
        <v>11</v>
      </c>
      <c r="G2188"/>
    </row>
    <row r="2189" spans="2:7" ht="13.5">
      <c r="B2189" s="75" t="s">
        <v>2025</v>
      </c>
      <c r="C2189" s="126" t="s">
        <v>1856</v>
      </c>
      <c r="D2189" s="165" t="s">
        <v>6997</v>
      </c>
      <c r="E2189" s="95" t="str">
        <f t="shared" si="35"/>
        <v>11</v>
      </c>
      <c r="G2189"/>
    </row>
    <row r="2190" spans="2:7" ht="13.5">
      <c r="B2190" s="75" t="s">
        <v>2026</v>
      </c>
      <c r="C2190" s="126" t="s">
        <v>1856</v>
      </c>
      <c r="D2190" s="165" t="s">
        <v>6998</v>
      </c>
      <c r="E2190" s="95" t="str">
        <f t="shared" si="35"/>
        <v>11</v>
      </c>
      <c r="G2190"/>
    </row>
    <row r="2191" spans="2:7" ht="13.5">
      <c r="B2191" s="75" t="s">
        <v>2027</v>
      </c>
      <c r="C2191" s="126" t="s">
        <v>1856</v>
      </c>
      <c r="D2191" s="165" t="s">
        <v>2028</v>
      </c>
      <c r="E2191" s="95" t="str">
        <f t="shared" si="35"/>
        <v>11</v>
      </c>
      <c r="G2191"/>
    </row>
    <row r="2192" spans="2:7" ht="13.5">
      <c r="B2192" s="68" t="s">
        <v>2029</v>
      </c>
      <c r="C2192" s="126" t="s">
        <v>1856</v>
      </c>
      <c r="D2192" s="165" t="s">
        <v>2030</v>
      </c>
      <c r="E2192" s="95" t="str">
        <f t="shared" si="35"/>
        <v>11</v>
      </c>
      <c r="G2192"/>
    </row>
    <row r="2193" spans="2:7" ht="13.5">
      <c r="B2193" s="68" t="s">
        <v>2031</v>
      </c>
      <c r="C2193" s="126" t="s">
        <v>1856</v>
      </c>
      <c r="D2193" s="165" t="s">
        <v>2032</v>
      </c>
      <c r="E2193" s="95" t="str">
        <f t="shared" si="35"/>
        <v>11</v>
      </c>
      <c r="G2193"/>
    </row>
    <row r="2194" spans="2:7" ht="13.5">
      <c r="B2194" s="68" t="s">
        <v>2033</v>
      </c>
      <c r="C2194" s="126" t="s">
        <v>1856</v>
      </c>
      <c r="D2194" s="165" t="s">
        <v>6999</v>
      </c>
      <c r="E2194" s="95" t="str">
        <f t="shared" si="35"/>
        <v>11</v>
      </c>
      <c r="G2194"/>
    </row>
    <row r="2195" spans="2:7" ht="13.5">
      <c r="B2195" s="68" t="s">
        <v>2034</v>
      </c>
      <c r="C2195" s="126" t="s">
        <v>1856</v>
      </c>
      <c r="D2195" s="165" t="s">
        <v>2035</v>
      </c>
      <c r="E2195" s="95" t="str">
        <f t="shared" si="35"/>
        <v>11</v>
      </c>
      <c r="G2195"/>
    </row>
    <row r="2196" spans="2:7" ht="13.5">
      <c r="B2196" s="68" t="s">
        <v>2036</v>
      </c>
      <c r="C2196" s="126" t="s">
        <v>1856</v>
      </c>
      <c r="D2196" s="165" t="s">
        <v>2037</v>
      </c>
      <c r="E2196" s="95" t="str">
        <f t="shared" si="35"/>
        <v>11</v>
      </c>
      <c r="G2196"/>
    </row>
    <row r="2197" spans="2:7" ht="13.5">
      <c r="B2197" s="68" t="s">
        <v>2038</v>
      </c>
      <c r="C2197" s="126" t="s">
        <v>1856</v>
      </c>
      <c r="D2197" s="165" t="s">
        <v>2039</v>
      </c>
      <c r="E2197" s="95" t="str">
        <f t="shared" si="35"/>
        <v>11</v>
      </c>
      <c r="G2197"/>
    </row>
    <row r="2198" spans="2:7" ht="13.5">
      <c r="B2198" s="68" t="s">
        <v>2040</v>
      </c>
      <c r="C2198" s="126" t="s">
        <v>1856</v>
      </c>
      <c r="D2198" s="165" t="s">
        <v>2041</v>
      </c>
      <c r="E2198" s="95" t="str">
        <f t="shared" si="35"/>
        <v>11</v>
      </c>
      <c r="G2198"/>
    </row>
    <row r="2199" spans="2:7" ht="13.5">
      <c r="B2199" s="68" t="s">
        <v>2042</v>
      </c>
      <c r="C2199" s="126" t="s">
        <v>1856</v>
      </c>
      <c r="D2199" s="165" t="s">
        <v>2043</v>
      </c>
      <c r="E2199" s="95" t="str">
        <f t="shared" si="35"/>
        <v>11</v>
      </c>
      <c r="G2199"/>
    </row>
    <row r="2200" spans="2:7" ht="13.5">
      <c r="B2200" s="68" t="s">
        <v>2044</v>
      </c>
      <c r="C2200" s="126" t="s">
        <v>1856</v>
      </c>
      <c r="D2200" s="165" t="s">
        <v>2045</v>
      </c>
      <c r="E2200" s="95" t="str">
        <f t="shared" si="35"/>
        <v>11</v>
      </c>
      <c r="G2200"/>
    </row>
    <row r="2201" spans="2:7" ht="13.5">
      <c r="B2201" s="68" t="s">
        <v>2046</v>
      </c>
      <c r="C2201" s="126" t="s">
        <v>1856</v>
      </c>
      <c r="D2201" s="165" t="s">
        <v>2047</v>
      </c>
      <c r="E2201" s="95" t="str">
        <f t="shared" si="35"/>
        <v>11</v>
      </c>
      <c r="G2201"/>
    </row>
    <row r="2202" spans="2:7" ht="13.5">
      <c r="B2202" s="68" t="s">
        <v>2048</v>
      </c>
      <c r="C2202" s="126" t="s">
        <v>1856</v>
      </c>
      <c r="D2202" s="165" t="s">
        <v>2049</v>
      </c>
      <c r="E2202" s="95" t="str">
        <f t="shared" si="35"/>
        <v>11</v>
      </c>
      <c r="G2202"/>
    </row>
    <row r="2203" spans="2:7" ht="13.5">
      <c r="B2203" s="68" t="s">
        <v>2050</v>
      </c>
      <c r="C2203" s="126" t="s">
        <v>1856</v>
      </c>
      <c r="D2203" s="165" t="s">
        <v>2051</v>
      </c>
      <c r="E2203" s="95" t="str">
        <f t="shared" si="35"/>
        <v>11</v>
      </c>
      <c r="G2203"/>
    </row>
    <row r="2204" spans="2:7" ht="13.5">
      <c r="B2204" s="68" t="s">
        <v>2052</v>
      </c>
      <c r="C2204" s="126" t="s">
        <v>1856</v>
      </c>
      <c r="D2204" s="165" t="s">
        <v>2053</v>
      </c>
      <c r="E2204" s="95" t="str">
        <f t="shared" si="35"/>
        <v>11</v>
      </c>
      <c r="G2204"/>
    </row>
    <row r="2205" spans="2:7" ht="13.5">
      <c r="B2205" s="68" t="s">
        <v>2054</v>
      </c>
      <c r="C2205" s="126" t="s">
        <v>1856</v>
      </c>
      <c r="D2205" s="165" t="s">
        <v>2055</v>
      </c>
      <c r="E2205" s="95" t="str">
        <f t="shared" si="35"/>
        <v>11</v>
      </c>
      <c r="G2205"/>
    </row>
    <row r="2206" spans="2:7" ht="13.5">
      <c r="B2206" s="68" t="s">
        <v>2056</v>
      </c>
      <c r="C2206" s="126" t="s">
        <v>1856</v>
      </c>
      <c r="D2206" s="165" t="s">
        <v>2057</v>
      </c>
      <c r="E2206" s="95" t="str">
        <f t="shared" si="35"/>
        <v>11</v>
      </c>
      <c r="G2206"/>
    </row>
    <row r="2207" spans="2:7" ht="13.5">
      <c r="B2207" s="68" t="s">
        <v>2058</v>
      </c>
      <c r="C2207" s="126" t="s">
        <v>1856</v>
      </c>
      <c r="D2207" s="165" t="s">
        <v>7000</v>
      </c>
      <c r="E2207" s="95" t="str">
        <f t="shared" si="35"/>
        <v>11</v>
      </c>
      <c r="G2207"/>
    </row>
    <row r="2208" spans="2:7" ht="13.5">
      <c r="B2208" s="68" t="s">
        <v>2059</v>
      </c>
      <c r="C2208" s="126" t="s">
        <v>1856</v>
      </c>
      <c r="D2208" s="170" t="s">
        <v>7001</v>
      </c>
      <c r="E2208" s="95" t="str">
        <f t="shared" si="35"/>
        <v>11</v>
      </c>
      <c r="G2208"/>
    </row>
    <row r="2209" spans="2:7" ht="13.5">
      <c r="B2209" s="68" t="s">
        <v>2060</v>
      </c>
      <c r="C2209" s="126" t="s">
        <v>1856</v>
      </c>
      <c r="D2209" s="174" t="s">
        <v>7002</v>
      </c>
      <c r="E2209" s="95" t="str">
        <f t="shared" si="35"/>
        <v>11</v>
      </c>
      <c r="G2209"/>
    </row>
    <row r="2210" spans="2:7" ht="13.5">
      <c r="B2210" s="68" t="s">
        <v>2061</v>
      </c>
      <c r="C2210" s="126" t="s">
        <v>1856</v>
      </c>
      <c r="D2210" s="174" t="s">
        <v>7003</v>
      </c>
      <c r="E2210" s="95" t="str">
        <f t="shared" si="35"/>
        <v>11</v>
      </c>
      <c r="G2210"/>
    </row>
    <row r="2211" spans="2:7" ht="13.5">
      <c r="B2211" s="68" t="s">
        <v>2062</v>
      </c>
      <c r="C2211" s="126" t="s">
        <v>1856</v>
      </c>
      <c r="D2211" s="165" t="s">
        <v>7004</v>
      </c>
      <c r="E2211" s="95" t="str">
        <f t="shared" si="35"/>
        <v>11</v>
      </c>
      <c r="G2211"/>
    </row>
    <row r="2212" spans="2:7" ht="13.5">
      <c r="B2212" s="68" t="s">
        <v>2063</v>
      </c>
      <c r="C2212" s="133" t="s">
        <v>1856</v>
      </c>
      <c r="D2212" s="165" t="s">
        <v>2064</v>
      </c>
      <c r="E2212" s="95" t="str">
        <f t="shared" si="35"/>
        <v>11</v>
      </c>
      <c r="G2212"/>
    </row>
    <row r="2213" spans="2:7" ht="13.5">
      <c r="B2213" s="68" t="s">
        <v>6920</v>
      </c>
      <c r="C2213" s="126" t="s">
        <v>1856</v>
      </c>
      <c r="D2213" s="174" t="s">
        <v>7005</v>
      </c>
      <c r="E2213" s="95" t="str">
        <f t="shared" si="35"/>
        <v>11</v>
      </c>
      <c r="G2213"/>
    </row>
    <row r="2214" spans="2:7" ht="13.5">
      <c r="B2214" s="68" t="s">
        <v>6606</v>
      </c>
      <c r="C2214" s="126" t="s">
        <v>1856</v>
      </c>
      <c r="D2214" s="174" t="s">
        <v>7006</v>
      </c>
      <c r="E2214" s="95" t="str">
        <f t="shared" si="35"/>
        <v>11</v>
      </c>
      <c r="G2214"/>
    </row>
    <row r="2215" spans="2:7" ht="14.25" thickBot="1">
      <c r="B2215" s="69" t="s">
        <v>6921</v>
      </c>
      <c r="C2215" s="191" t="s">
        <v>1856</v>
      </c>
      <c r="D2215" s="174" t="s">
        <v>7007</v>
      </c>
      <c r="E2215" s="95" t="str">
        <f t="shared" si="35"/>
        <v>11</v>
      </c>
      <c r="G2215"/>
    </row>
    <row r="2216" spans="2:7" ht="13.5">
      <c r="B2216" s="188" t="s">
        <v>2172</v>
      </c>
      <c r="C2216" s="129" t="s">
        <v>2065</v>
      </c>
      <c r="D2216" s="167" t="s">
        <v>2173</v>
      </c>
      <c r="E2216" s="95" t="str">
        <f t="shared" si="35"/>
        <v>12</v>
      </c>
      <c r="G2216"/>
    </row>
    <row r="2217" spans="2:7" ht="13.5">
      <c r="B2217" s="71" t="s">
        <v>2174</v>
      </c>
      <c r="C2217" s="130" t="s">
        <v>2065</v>
      </c>
      <c r="D2217" s="168" t="s">
        <v>2175</v>
      </c>
      <c r="E2217" s="95" t="str">
        <f t="shared" si="35"/>
        <v>12</v>
      </c>
      <c r="G2217"/>
    </row>
    <row r="2218" spans="2:7" ht="13.5">
      <c r="B2218" s="71" t="s">
        <v>2176</v>
      </c>
      <c r="C2218" s="130" t="s">
        <v>2065</v>
      </c>
      <c r="D2218" s="168" t="s">
        <v>2177</v>
      </c>
      <c r="E2218" s="95" t="str">
        <f t="shared" si="35"/>
        <v>12</v>
      </c>
      <c r="G2218"/>
    </row>
    <row r="2219" spans="2:7" ht="13.5">
      <c r="B2219" s="71" t="s">
        <v>2178</v>
      </c>
      <c r="C2219" s="130" t="s">
        <v>2065</v>
      </c>
      <c r="D2219" s="168" t="s">
        <v>6710</v>
      </c>
      <c r="E2219" s="95" t="str">
        <f t="shared" si="35"/>
        <v>12</v>
      </c>
      <c r="G2219"/>
    </row>
    <row r="2220" spans="2:7" ht="13.5">
      <c r="B2220" s="71" t="s">
        <v>2179</v>
      </c>
      <c r="C2220" s="130" t="s">
        <v>2065</v>
      </c>
      <c r="D2220" s="168" t="s">
        <v>2180</v>
      </c>
      <c r="E2220" s="95" t="str">
        <f t="shared" si="35"/>
        <v>12</v>
      </c>
      <c r="G2220"/>
    </row>
    <row r="2221" spans="2:7" ht="13.5">
      <c r="B2221" s="71" t="s">
        <v>2181</v>
      </c>
      <c r="C2221" s="130" t="s">
        <v>2065</v>
      </c>
      <c r="D2221" s="168" t="s">
        <v>2182</v>
      </c>
      <c r="E2221" s="95" t="str">
        <f t="shared" si="35"/>
        <v>12</v>
      </c>
      <c r="G2221"/>
    </row>
    <row r="2222" spans="2:7" ht="13.5">
      <c r="B2222" s="188" t="s">
        <v>2183</v>
      </c>
      <c r="C2222" s="129" t="s">
        <v>2065</v>
      </c>
      <c r="D2222" s="168" t="s">
        <v>2184</v>
      </c>
      <c r="E2222" s="95" t="str">
        <f t="shared" si="35"/>
        <v>12</v>
      </c>
      <c r="G2222"/>
    </row>
    <row r="2223" spans="2:7" ht="13.5">
      <c r="B2223" s="71" t="s">
        <v>2185</v>
      </c>
      <c r="C2223" s="130" t="s">
        <v>2065</v>
      </c>
      <c r="D2223" s="168" t="s">
        <v>2186</v>
      </c>
      <c r="E2223" s="95" t="str">
        <f t="shared" si="35"/>
        <v>12</v>
      </c>
      <c r="G2223"/>
    </row>
    <row r="2224" spans="2:7" ht="13.5">
      <c r="B2224" s="71" t="s">
        <v>2187</v>
      </c>
      <c r="C2224" s="130" t="s">
        <v>2065</v>
      </c>
      <c r="D2224" s="168" t="s">
        <v>6711</v>
      </c>
      <c r="E2224" s="95" t="str">
        <f t="shared" si="35"/>
        <v>12</v>
      </c>
      <c r="G2224"/>
    </row>
    <row r="2225" spans="2:7" ht="13.5">
      <c r="B2225" s="71" t="s">
        <v>2188</v>
      </c>
      <c r="C2225" s="130" t="s">
        <v>2065</v>
      </c>
      <c r="D2225" s="168" t="s">
        <v>6712</v>
      </c>
      <c r="E2225" s="95" t="str">
        <f t="shared" si="35"/>
        <v>12</v>
      </c>
      <c r="G2225"/>
    </row>
    <row r="2226" spans="2:7" ht="13.5">
      <c r="B2226" s="71" t="s">
        <v>2189</v>
      </c>
      <c r="C2226" s="130" t="s">
        <v>2065</v>
      </c>
      <c r="D2226" s="168" t="s">
        <v>6713</v>
      </c>
      <c r="E2226" s="95" t="str">
        <f t="shared" si="35"/>
        <v>12</v>
      </c>
      <c r="G2226"/>
    </row>
    <row r="2227" spans="2:7" ht="13.5">
      <c r="B2227" s="71" t="s">
        <v>2190</v>
      </c>
      <c r="C2227" s="130" t="s">
        <v>2065</v>
      </c>
      <c r="D2227" s="168" t="s">
        <v>2191</v>
      </c>
      <c r="E2227" s="95" t="str">
        <f t="shared" si="35"/>
        <v>12</v>
      </c>
      <c r="G2227"/>
    </row>
    <row r="2228" spans="2:7" ht="13.5">
      <c r="B2228" s="71" t="s">
        <v>2192</v>
      </c>
      <c r="C2228" s="130" t="s">
        <v>2065</v>
      </c>
      <c r="D2228" s="168" t="s">
        <v>2193</v>
      </c>
      <c r="E2228" s="95" t="str">
        <f t="shared" si="35"/>
        <v>12</v>
      </c>
      <c r="G2228"/>
    </row>
    <row r="2229" spans="2:7" ht="13.5">
      <c r="B2229" s="71" t="s">
        <v>2194</v>
      </c>
      <c r="C2229" s="130" t="s">
        <v>2065</v>
      </c>
      <c r="D2229" s="168" t="s">
        <v>2195</v>
      </c>
      <c r="E2229" s="95" t="str">
        <f t="shared" si="35"/>
        <v>12</v>
      </c>
      <c r="G2229"/>
    </row>
    <row r="2230" spans="2:7" ht="13.5">
      <c r="B2230" s="71" t="s">
        <v>2196</v>
      </c>
      <c r="C2230" s="130" t="s">
        <v>2065</v>
      </c>
      <c r="D2230" s="168" t="s">
        <v>2197</v>
      </c>
      <c r="E2230" s="95" t="str">
        <f t="shared" si="35"/>
        <v>12</v>
      </c>
      <c r="G2230"/>
    </row>
    <row r="2231" spans="2:7" ht="13.5">
      <c r="B2231" s="71" t="s">
        <v>2198</v>
      </c>
      <c r="C2231" s="134" t="s">
        <v>2065</v>
      </c>
      <c r="D2231" s="168" t="s">
        <v>2199</v>
      </c>
      <c r="E2231" s="95" t="str">
        <f t="shared" si="35"/>
        <v>12</v>
      </c>
      <c r="G2231"/>
    </row>
    <row r="2232" spans="2:7" ht="13.5">
      <c r="B2232" s="71" t="s">
        <v>2200</v>
      </c>
      <c r="C2232" s="134" t="s">
        <v>2065</v>
      </c>
      <c r="D2232" s="168" t="s">
        <v>2201</v>
      </c>
      <c r="E2232" s="95" t="str">
        <f t="shared" si="35"/>
        <v>12</v>
      </c>
      <c r="G2232"/>
    </row>
    <row r="2233" spans="2:7" ht="13.5">
      <c r="B2233" s="71" t="s">
        <v>2202</v>
      </c>
      <c r="C2233" s="134" t="s">
        <v>2065</v>
      </c>
      <c r="D2233" s="168" t="s">
        <v>2203</v>
      </c>
      <c r="E2233" s="95" t="str">
        <f t="shared" si="35"/>
        <v>12</v>
      </c>
      <c r="G2233"/>
    </row>
    <row r="2234" spans="2:7" ht="13.5">
      <c r="B2234" s="71" t="s">
        <v>2204</v>
      </c>
      <c r="C2234" s="134" t="s">
        <v>2065</v>
      </c>
      <c r="D2234" s="168" t="s">
        <v>2205</v>
      </c>
      <c r="E2234" s="95" t="str">
        <f t="shared" si="35"/>
        <v>12</v>
      </c>
      <c r="G2234"/>
    </row>
    <row r="2235" spans="2:7" ht="13.5">
      <c r="B2235" s="71" t="s">
        <v>2206</v>
      </c>
      <c r="C2235" s="134" t="s">
        <v>2065</v>
      </c>
      <c r="D2235" s="168" t="s">
        <v>2207</v>
      </c>
      <c r="E2235" s="95" t="str">
        <f t="shared" si="35"/>
        <v>12</v>
      </c>
      <c r="G2235"/>
    </row>
    <row r="2236" spans="2:7" ht="13.5">
      <c r="B2236" s="71" t="s">
        <v>2208</v>
      </c>
      <c r="C2236" s="134" t="s">
        <v>2065</v>
      </c>
      <c r="D2236" s="168" t="s">
        <v>6714</v>
      </c>
      <c r="E2236" s="95" t="str">
        <f t="shared" si="35"/>
        <v>12</v>
      </c>
      <c r="G2236"/>
    </row>
    <row r="2237" spans="2:7" ht="13.5">
      <c r="B2237" s="71" t="s">
        <v>2209</v>
      </c>
      <c r="C2237" s="134" t="s">
        <v>2065</v>
      </c>
      <c r="D2237" s="168" t="s">
        <v>2210</v>
      </c>
      <c r="E2237" s="95" t="str">
        <f t="shared" si="35"/>
        <v>12</v>
      </c>
      <c r="G2237"/>
    </row>
    <row r="2238" spans="2:7" ht="13.5">
      <c r="B2238" s="71" t="s">
        <v>2211</v>
      </c>
      <c r="C2238" s="134" t="s">
        <v>2065</v>
      </c>
      <c r="D2238" s="168" t="s">
        <v>6715</v>
      </c>
      <c r="E2238" s="95" t="str">
        <f t="shared" si="35"/>
        <v>12</v>
      </c>
      <c r="G2238"/>
    </row>
    <row r="2239" spans="2:7" ht="13.5">
      <c r="B2239" s="71" t="s">
        <v>2212</v>
      </c>
      <c r="C2239" s="134" t="s">
        <v>2065</v>
      </c>
      <c r="D2239" s="168" t="s">
        <v>2213</v>
      </c>
      <c r="E2239" s="95" t="str">
        <f t="shared" si="35"/>
        <v>12</v>
      </c>
      <c r="G2239"/>
    </row>
    <row r="2240" spans="2:7" ht="13.5">
      <c r="B2240" s="71" t="s">
        <v>2214</v>
      </c>
      <c r="C2240" s="134" t="s">
        <v>2065</v>
      </c>
      <c r="D2240" s="168" t="s">
        <v>2215</v>
      </c>
      <c r="E2240" s="95" t="str">
        <f t="shared" si="35"/>
        <v>12</v>
      </c>
      <c r="G2240"/>
    </row>
    <row r="2241" spans="2:7" ht="13.5">
      <c r="B2241" s="71" t="s">
        <v>2216</v>
      </c>
      <c r="C2241" s="134" t="s">
        <v>2065</v>
      </c>
      <c r="D2241" s="168" t="s">
        <v>6716</v>
      </c>
      <c r="E2241" s="95" t="str">
        <f t="shared" si="35"/>
        <v>12</v>
      </c>
      <c r="G2241"/>
    </row>
    <row r="2242" spans="2:7" ht="13.5">
      <c r="B2242" s="71" t="s">
        <v>2217</v>
      </c>
      <c r="C2242" s="134" t="s">
        <v>2065</v>
      </c>
      <c r="D2242" s="168" t="s">
        <v>6717</v>
      </c>
      <c r="E2242" s="95" t="str">
        <f t="shared" si="35"/>
        <v>12</v>
      </c>
      <c r="G2242"/>
    </row>
    <row r="2243" spans="2:7" ht="13.5">
      <c r="B2243" s="71" t="s">
        <v>2218</v>
      </c>
      <c r="C2243" s="134" t="s">
        <v>2065</v>
      </c>
      <c r="D2243" s="168" t="s">
        <v>2219</v>
      </c>
      <c r="E2243" s="95" t="str">
        <f t="shared" si="35"/>
        <v>12</v>
      </c>
      <c r="G2243"/>
    </row>
    <row r="2244" spans="2:7" ht="13.5">
      <c r="B2244" s="76" t="s">
        <v>2220</v>
      </c>
      <c r="C2244" s="134" t="s">
        <v>2065</v>
      </c>
      <c r="D2244" s="168" t="s">
        <v>2221</v>
      </c>
      <c r="E2244" s="95" t="str">
        <f t="shared" si="35"/>
        <v>12</v>
      </c>
      <c r="G2244"/>
    </row>
    <row r="2245" spans="2:7" ht="13.5">
      <c r="B2245" s="76" t="s">
        <v>2222</v>
      </c>
      <c r="C2245" s="134" t="s">
        <v>2065</v>
      </c>
      <c r="D2245" s="168" t="s">
        <v>2223</v>
      </c>
      <c r="E2245" s="95" t="str">
        <f t="shared" si="35"/>
        <v>12</v>
      </c>
      <c r="G2245"/>
    </row>
    <row r="2246" spans="2:7" ht="13.5">
      <c r="B2246" s="76" t="s">
        <v>2224</v>
      </c>
      <c r="C2246" s="134" t="s">
        <v>2065</v>
      </c>
      <c r="D2246" s="168" t="s">
        <v>2225</v>
      </c>
      <c r="E2246" s="95" t="str">
        <f t="shared" si="35"/>
        <v>12</v>
      </c>
      <c r="G2246"/>
    </row>
    <row r="2247" spans="2:7" ht="13.5">
      <c r="B2247" s="76" t="s">
        <v>2226</v>
      </c>
      <c r="C2247" s="134" t="s">
        <v>2065</v>
      </c>
      <c r="D2247" s="168" t="s">
        <v>2227</v>
      </c>
      <c r="E2247" s="95" t="str">
        <f t="shared" si="35"/>
        <v>12</v>
      </c>
      <c r="G2247"/>
    </row>
    <row r="2248" spans="2:7" ht="13.5">
      <c r="B2248" s="76" t="s">
        <v>2228</v>
      </c>
      <c r="C2248" s="134" t="s">
        <v>2065</v>
      </c>
      <c r="D2248" s="168" t="s">
        <v>2229</v>
      </c>
      <c r="E2248" s="95" t="str">
        <f t="shared" ref="E2248:E2311" si="36">LEFT(B2248,2)</f>
        <v>12</v>
      </c>
      <c r="G2248"/>
    </row>
    <row r="2249" spans="2:7" ht="13.5">
      <c r="B2249" s="76" t="s">
        <v>2230</v>
      </c>
      <c r="C2249" s="134" t="s">
        <v>2065</v>
      </c>
      <c r="D2249" s="168" t="s">
        <v>2231</v>
      </c>
      <c r="E2249" s="95" t="str">
        <f t="shared" si="36"/>
        <v>12</v>
      </c>
      <c r="G2249"/>
    </row>
    <row r="2250" spans="2:7" ht="13.5">
      <c r="B2250" s="76" t="s">
        <v>2232</v>
      </c>
      <c r="C2250" s="134" t="s">
        <v>2065</v>
      </c>
      <c r="D2250" s="168" t="s">
        <v>6718</v>
      </c>
      <c r="E2250" s="95" t="str">
        <f t="shared" si="36"/>
        <v>12</v>
      </c>
      <c r="G2250"/>
    </row>
    <row r="2251" spans="2:7" ht="13.5">
      <c r="B2251" s="76" t="s">
        <v>2233</v>
      </c>
      <c r="C2251" s="134" t="s">
        <v>2065</v>
      </c>
      <c r="D2251" s="168" t="s">
        <v>2234</v>
      </c>
      <c r="E2251" s="95" t="str">
        <f t="shared" si="36"/>
        <v>12</v>
      </c>
      <c r="G2251"/>
    </row>
    <row r="2252" spans="2:7" ht="13.5">
      <c r="B2252" s="76" t="s">
        <v>2235</v>
      </c>
      <c r="C2252" s="134" t="s">
        <v>2065</v>
      </c>
      <c r="D2252" s="168" t="s">
        <v>2236</v>
      </c>
      <c r="E2252" s="95" t="str">
        <f t="shared" si="36"/>
        <v>12</v>
      </c>
      <c r="G2252"/>
    </row>
    <row r="2253" spans="2:7" ht="13.5">
      <c r="B2253" s="76" t="s">
        <v>2237</v>
      </c>
      <c r="C2253" s="134" t="s">
        <v>2065</v>
      </c>
      <c r="D2253" s="168" t="s">
        <v>2238</v>
      </c>
      <c r="E2253" s="95" t="str">
        <f t="shared" si="36"/>
        <v>12</v>
      </c>
      <c r="G2253"/>
    </row>
    <row r="2254" spans="2:7" ht="13.5">
      <c r="B2254" s="76" t="s">
        <v>2239</v>
      </c>
      <c r="C2254" s="134" t="s">
        <v>2065</v>
      </c>
      <c r="D2254" s="168" t="s">
        <v>2240</v>
      </c>
      <c r="E2254" s="95" t="str">
        <f t="shared" si="36"/>
        <v>12</v>
      </c>
      <c r="G2254"/>
    </row>
    <row r="2255" spans="2:7" ht="13.5">
      <c r="B2255" s="76" t="s">
        <v>2241</v>
      </c>
      <c r="C2255" s="134" t="s">
        <v>2065</v>
      </c>
      <c r="D2255" s="168" t="s">
        <v>2242</v>
      </c>
      <c r="E2255" s="95" t="str">
        <f t="shared" si="36"/>
        <v>12</v>
      </c>
      <c r="G2255"/>
    </row>
    <row r="2256" spans="2:7" ht="13.5">
      <c r="B2256" s="76" t="s">
        <v>2243</v>
      </c>
      <c r="C2256" s="134" t="s">
        <v>2065</v>
      </c>
      <c r="D2256" s="168" t="s">
        <v>6719</v>
      </c>
      <c r="E2256" s="95" t="str">
        <f t="shared" si="36"/>
        <v>12</v>
      </c>
      <c r="G2256"/>
    </row>
    <row r="2257" spans="2:7" ht="13.5">
      <c r="B2257" s="76" t="s">
        <v>2244</v>
      </c>
      <c r="C2257" s="134" t="s">
        <v>2065</v>
      </c>
      <c r="D2257" s="168" t="s">
        <v>6720</v>
      </c>
      <c r="E2257" s="95" t="str">
        <f t="shared" si="36"/>
        <v>12</v>
      </c>
      <c r="G2257"/>
    </row>
    <row r="2258" spans="2:7" ht="13.5">
      <c r="B2258" s="76" t="s">
        <v>2245</v>
      </c>
      <c r="C2258" s="134" t="s">
        <v>2065</v>
      </c>
      <c r="D2258" s="168" t="s">
        <v>6721</v>
      </c>
      <c r="E2258" s="95" t="str">
        <f t="shared" si="36"/>
        <v>12</v>
      </c>
      <c r="G2258"/>
    </row>
    <row r="2259" spans="2:7" ht="13.5">
      <c r="B2259" s="76" t="s">
        <v>2246</v>
      </c>
      <c r="C2259" s="134" t="s">
        <v>2065</v>
      </c>
      <c r="D2259" s="168" t="s">
        <v>6722</v>
      </c>
      <c r="E2259" s="95" t="str">
        <f t="shared" si="36"/>
        <v>12</v>
      </c>
      <c r="G2259"/>
    </row>
    <row r="2260" spans="2:7" ht="13.5">
      <c r="B2260" s="76" t="s">
        <v>2247</v>
      </c>
      <c r="C2260" s="134" t="s">
        <v>2065</v>
      </c>
      <c r="D2260" s="168" t="s">
        <v>2248</v>
      </c>
      <c r="E2260" s="95" t="str">
        <f t="shared" si="36"/>
        <v>12</v>
      </c>
      <c r="G2260"/>
    </row>
    <row r="2261" spans="2:7" ht="13.5">
      <c r="B2261" s="76" t="s">
        <v>2249</v>
      </c>
      <c r="C2261" s="134" t="s">
        <v>2065</v>
      </c>
      <c r="D2261" s="168" t="s">
        <v>6723</v>
      </c>
      <c r="E2261" s="95" t="str">
        <f t="shared" si="36"/>
        <v>12</v>
      </c>
      <c r="G2261"/>
    </row>
    <row r="2262" spans="2:7" ht="14.25" thickBot="1">
      <c r="B2262" s="80" t="s">
        <v>6333</v>
      </c>
      <c r="C2262" s="193" t="s">
        <v>2065</v>
      </c>
      <c r="D2262" s="175" t="s">
        <v>6724</v>
      </c>
      <c r="E2262" s="95" t="str">
        <f t="shared" si="36"/>
        <v>12</v>
      </c>
      <c r="G2262"/>
    </row>
    <row r="2263" spans="2:7" ht="13.5">
      <c r="B2263" s="192" t="s">
        <v>2375</v>
      </c>
      <c r="C2263" s="155" t="s">
        <v>2250</v>
      </c>
      <c r="D2263" s="176" t="s">
        <v>2376</v>
      </c>
      <c r="E2263" s="95" t="str">
        <f t="shared" si="36"/>
        <v>13</v>
      </c>
      <c r="G2263"/>
    </row>
    <row r="2264" spans="2:7" ht="13.5">
      <c r="B2264" s="77" t="s">
        <v>2377</v>
      </c>
      <c r="C2264" s="135" t="s">
        <v>2250</v>
      </c>
      <c r="D2264" s="177" t="s">
        <v>2378</v>
      </c>
      <c r="E2264" s="95" t="str">
        <f t="shared" si="36"/>
        <v>13</v>
      </c>
      <c r="G2264"/>
    </row>
    <row r="2265" spans="2:7" ht="13.5">
      <c r="B2265" s="77" t="s">
        <v>2379</v>
      </c>
      <c r="C2265" s="135" t="s">
        <v>2250</v>
      </c>
      <c r="D2265" s="177" t="s">
        <v>2380</v>
      </c>
      <c r="E2265" s="95" t="str">
        <f t="shared" si="36"/>
        <v>13</v>
      </c>
      <c r="G2265"/>
    </row>
    <row r="2266" spans="2:7" ht="13.5">
      <c r="B2266" s="77" t="s">
        <v>2381</v>
      </c>
      <c r="C2266" s="135" t="s">
        <v>2250</v>
      </c>
      <c r="D2266" s="177" t="s">
        <v>7008</v>
      </c>
      <c r="E2266" s="95" t="str">
        <f t="shared" si="36"/>
        <v>13</v>
      </c>
      <c r="G2266"/>
    </row>
    <row r="2267" spans="2:7" ht="13.5">
      <c r="B2267" s="77" t="s">
        <v>2382</v>
      </c>
      <c r="C2267" s="135" t="s">
        <v>2250</v>
      </c>
      <c r="D2267" s="177" t="s">
        <v>2383</v>
      </c>
      <c r="E2267" s="95" t="str">
        <f t="shared" si="36"/>
        <v>13</v>
      </c>
      <c r="G2267"/>
    </row>
    <row r="2268" spans="2:7" ht="13.5">
      <c r="B2268" s="77" t="s">
        <v>2384</v>
      </c>
      <c r="C2268" s="135" t="s">
        <v>2250</v>
      </c>
      <c r="D2268" s="177" t="s">
        <v>2385</v>
      </c>
      <c r="E2268" s="95" t="str">
        <f t="shared" si="36"/>
        <v>13</v>
      </c>
      <c r="G2268"/>
    </row>
    <row r="2269" spans="2:7" ht="13.5">
      <c r="B2269" s="192" t="s">
        <v>2386</v>
      </c>
      <c r="C2269" s="155" t="s">
        <v>2250</v>
      </c>
      <c r="D2269" s="177" t="s">
        <v>2387</v>
      </c>
      <c r="E2269" s="95" t="str">
        <f t="shared" si="36"/>
        <v>13</v>
      </c>
      <c r="G2269"/>
    </row>
    <row r="2270" spans="2:7" ht="13.5">
      <c r="B2270" s="77" t="s">
        <v>2388</v>
      </c>
      <c r="C2270" s="123" t="s">
        <v>2250</v>
      </c>
      <c r="D2270" s="177" t="s">
        <v>2389</v>
      </c>
      <c r="E2270" s="95" t="str">
        <f t="shared" si="36"/>
        <v>13</v>
      </c>
      <c r="G2270"/>
    </row>
    <row r="2271" spans="2:7" ht="13.5">
      <c r="B2271" s="77" t="s">
        <v>2390</v>
      </c>
      <c r="C2271" s="135" t="s">
        <v>2250</v>
      </c>
      <c r="D2271" s="177" t="s">
        <v>2391</v>
      </c>
      <c r="E2271" s="95" t="str">
        <f t="shared" si="36"/>
        <v>13</v>
      </c>
      <c r="G2271"/>
    </row>
    <row r="2272" spans="2:7" ht="13.5">
      <c r="B2272" s="77" t="s">
        <v>2392</v>
      </c>
      <c r="C2272" s="135" t="s">
        <v>2250</v>
      </c>
      <c r="D2272" s="177" t="s">
        <v>2393</v>
      </c>
      <c r="E2272" s="95" t="str">
        <f t="shared" si="36"/>
        <v>13</v>
      </c>
      <c r="G2272"/>
    </row>
    <row r="2273" spans="2:7" ht="13.5">
      <c r="B2273" s="77" t="s">
        <v>2394</v>
      </c>
      <c r="C2273" s="135" t="s">
        <v>2250</v>
      </c>
      <c r="D2273" s="177" t="s">
        <v>2395</v>
      </c>
      <c r="E2273" s="95" t="str">
        <f t="shared" si="36"/>
        <v>13</v>
      </c>
      <c r="G2273"/>
    </row>
    <row r="2274" spans="2:7" ht="13.5">
      <c r="B2274" s="77" t="s">
        <v>2396</v>
      </c>
      <c r="C2274" s="135" t="s">
        <v>2250</v>
      </c>
      <c r="D2274" s="177" t="s">
        <v>2397</v>
      </c>
      <c r="E2274" s="95" t="str">
        <f t="shared" si="36"/>
        <v>13</v>
      </c>
      <c r="G2274"/>
    </row>
    <row r="2275" spans="2:7" ht="13.5">
      <c r="B2275" s="77" t="s">
        <v>2398</v>
      </c>
      <c r="C2275" s="135" t="s">
        <v>2250</v>
      </c>
      <c r="D2275" s="177" t="s">
        <v>2399</v>
      </c>
      <c r="E2275" s="95" t="str">
        <f t="shared" si="36"/>
        <v>13</v>
      </c>
      <c r="G2275"/>
    </row>
    <row r="2276" spans="2:7" ht="13.5">
      <c r="B2276" s="77" t="s">
        <v>2400</v>
      </c>
      <c r="C2276" s="135" t="s">
        <v>2250</v>
      </c>
      <c r="D2276" s="177" t="s">
        <v>2401</v>
      </c>
      <c r="E2276" s="95" t="str">
        <f t="shared" si="36"/>
        <v>13</v>
      </c>
      <c r="G2276"/>
    </row>
    <row r="2277" spans="2:7" ht="13.5">
      <c r="B2277" s="77" t="s">
        <v>2402</v>
      </c>
      <c r="C2277" s="135" t="s">
        <v>2250</v>
      </c>
      <c r="D2277" s="177" t="s">
        <v>2403</v>
      </c>
      <c r="E2277" s="95" t="str">
        <f t="shared" si="36"/>
        <v>13</v>
      </c>
      <c r="G2277"/>
    </row>
    <row r="2278" spans="2:7" ht="13.5">
      <c r="B2278" s="77" t="s">
        <v>2404</v>
      </c>
      <c r="C2278" s="135" t="s">
        <v>2250</v>
      </c>
      <c r="D2278" s="177" t="s">
        <v>2405</v>
      </c>
      <c r="E2278" s="95" t="str">
        <f t="shared" si="36"/>
        <v>13</v>
      </c>
      <c r="G2278"/>
    </row>
    <row r="2279" spans="2:7" ht="13.5">
      <c r="B2279" s="77" t="s">
        <v>2406</v>
      </c>
      <c r="C2279" s="135" t="s">
        <v>2250</v>
      </c>
      <c r="D2279" s="177" t="s">
        <v>2407</v>
      </c>
      <c r="E2279" s="95" t="str">
        <f t="shared" si="36"/>
        <v>13</v>
      </c>
      <c r="G2279"/>
    </row>
    <row r="2280" spans="2:7" ht="13.5">
      <c r="B2280" s="77" t="s">
        <v>2408</v>
      </c>
      <c r="C2280" s="135" t="s">
        <v>2250</v>
      </c>
      <c r="D2280" s="177" t="s">
        <v>2409</v>
      </c>
      <c r="E2280" s="95" t="str">
        <f t="shared" si="36"/>
        <v>13</v>
      </c>
      <c r="G2280"/>
    </row>
    <row r="2281" spans="2:7" ht="13.5">
      <c r="B2281" s="77" t="s">
        <v>2410</v>
      </c>
      <c r="C2281" s="135" t="s">
        <v>2250</v>
      </c>
      <c r="D2281" s="177" t="s">
        <v>2411</v>
      </c>
      <c r="E2281" s="95" t="str">
        <f t="shared" si="36"/>
        <v>13</v>
      </c>
      <c r="G2281"/>
    </row>
    <row r="2282" spans="2:7" ht="13.5">
      <c r="B2282" s="77" t="s">
        <v>2412</v>
      </c>
      <c r="C2282" s="135" t="s">
        <v>2250</v>
      </c>
      <c r="D2282" s="177" t="s">
        <v>2413</v>
      </c>
      <c r="E2282" s="95" t="str">
        <f t="shared" si="36"/>
        <v>13</v>
      </c>
      <c r="G2282"/>
    </row>
    <row r="2283" spans="2:7" ht="13.5">
      <c r="B2283" s="77" t="s">
        <v>2414</v>
      </c>
      <c r="C2283" s="135" t="s">
        <v>2250</v>
      </c>
      <c r="D2283" s="177" t="s">
        <v>2415</v>
      </c>
      <c r="E2283" s="95" t="str">
        <f t="shared" si="36"/>
        <v>13</v>
      </c>
      <c r="G2283"/>
    </row>
    <row r="2284" spans="2:7" ht="13.5">
      <c r="B2284" s="77" t="s">
        <v>2416</v>
      </c>
      <c r="C2284" s="135" t="s">
        <v>2250</v>
      </c>
      <c r="D2284" s="177" t="s">
        <v>2417</v>
      </c>
      <c r="E2284" s="95" t="str">
        <f t="shared" si="36"/>
        <v>13</v>
      </c>
      <c r="G2284"/>
    </row>
    <row r="2285" spans="2:7" ht="13.5">
      <c r="B2285" s="77" t="s">
        <v>2418</v>
      </c>
      <c r="C2285" s="135" t="s">
        <v>2250</v>
      </c>
      <c r="D2285" s="177" t="s">
        <v>7009</v>
      </c>
      <c r="E2285" s="95" t="str">
        <f t="shared" si="36"/>
        <v>13</v>
      </c>
      <c r="G2285"/>
    </row>
    <row r="2286" spans="2:7" ht="13.5">
      <c r="B2286" s="77" t="s">
        <v>2419</v>
      </c>
      <c r="C2286" s="135" t="s">
        <v>2250</v>
      </c>
      <c r="D2286" s="177" t="s">
        <v>2420</v>
      </c>
      <c r="E2286" s="95" t="str">
        <f t="shared" si="36"/>
        <v>13</v>
      </c>
      <c r="G2286"/>
    </row>
    <row r="2287" spans="2:7" ht="13.5">
      <c r="B2287" s="77" t="s">
        <v>2421</v>
      </c>
      <c r="C2287" s="135" t="s">
        <v>2250</v>
      </c>
      <c r="D2287" s="177" t="s">
        <v>2422</v>
      </c>
      <c r="E2287" s="95" t="str">
        <f t="shared" si="36"/>
        <v>13</v>
      </c>
      <c r="G2287"/>
    </row>
    <row r="2288" spans="2:7" ht="13.5">
      <c r="B2288" s="77" t="s">
        <v>2423</v>
      </c>
      <c r="C2288" s="135" t="s">
        <v>2250</v>
      </c>
      <c r="D2288" s="177" t="s">
        <v>2424</v>
      </c>
      <c r="E2288" s="95" t="str">
        <f t="shared" si="36"/>
        <v>13</v>
      </c>
      <c r="G2288"/>
    </row>
    <row r="2289" spans="2:7" ht="13.5">
      <c r="B2289" s="77" t="s">
        <v>2425</v>
      </c>
      <c r="C2289" s="135" t="s">
        <v>2250</v>
      </c>
      <c r="D2289" s="177" t="s">
        <v>2426</v>
      </c>
      <c r="E2289" s="95" t="str">
        <f t="shared" si="36"/>
        <v>13</v>
      </c>
      <c r="G2289"/>
    </row>
    <row r="2290" spans="2:7" ht="13.5">
      <c r="B2290" s="77" t="s">
        <v>2427</v>
      </c>
      <c r="C2290" s="135" t="s">
        <v>2250</v>
      </c>
      <c r="D2290" s="177" t="s">
        <v>2428</v>
      </c>
      <c r="E2290" s="95" t="str">
        <f t="shared" si="36"/>
        <v>13</v>
      </c>
      <c r="G2290"/>
    </row>
    <row r="2291" spans="2:7" ht="13.5">
      <c r="B2291" s="77" t="s">
        <v>2429</v>
      </c>
      <c r="C2291" s="135" t="s">
        <v>2250</v>
      </c>
      <c r="D2291" s="177" t="s">
        <v>2430</v>
      </c>
      <c r="E2291" s="95" t="str">
        <f t="shared" si="36"/>
        <v>13</v>
      </c>
      <c r="G2291"/>
    </row>
    <row r="2292" spans="2:7" ht="13.5">
      <c r="B2292" s="77" t="s">
        <v>2431</v>
      </c>
      <c r="C2292" s="135" t="s">
        <v>2250</v>
      </c>
      <c r="D2292" s="177" t="s">
        <v>2432</v>
      </c>
      <c r="E2292" s="95" t="str">
        <f t="shared" si="36"/>
        <v>13</v>
      </c>
      <c r="G2292"/>
    </row>
    <row r="2293" spans="2:7" ht="13.5">
      <c r="B2293" s="77" t="s">
        <v>2433</v>
      </c>
      <c r="C2293" s="135" t="s">
        <v>2250</v>
      </c>
      <c r="D2293" s="177" t="s">
        <v>7010</v>
      </c>
      <c r="E2293" s="95" t="str">
        <f t="shared" si="36"/>
        <v>13</v>
      </c>
      <c r="G2293"/>
    </row>
    <row r="2294" spans="2:7" ht="13.5">
      <c r="B2294" s="77" t="s">
        <v>2434</v>
      </c>
      <c r="C2294" s="123" t="s">
        <v>2250</v>
      </c>
      <c r="D2294" s="178" t="s">
        <v>7011</v>
      </c>
      <c r="E2294" s="95" t="str">
        <f t="shared" si="36"/>
        <v>13</v>
      </c>
      <c r="G2294"/>
    </row>
    <row r="2295" spans="2:7" ht="13.5">
      <c r="B2295" s="77" t="s">
        <v>2435</v>
      </c>
      <c r="C2295" s="135" t="s">
        <v>2250</v>
      </c>
      <c r="D2295" s="177" t="s">
        <v>7012</v>
      </c>
      <c r="E2295" s="95" t="str">
        <f t="shared" si="36"/>
        <v>13</v>
      </c>
      <c r="G2295"/>
    </row>
    <row r="2296" spans="2:7" ht="14.25" thickBot="1">
      <c r="B2296" s="78" t="s">
        <v>2436</v>
      </c>
      <c r="C2296" s="136" t="s">
        <v>2250</v>
      </c>
      <c r="D2296" s="179" t="s">
        <v>7013</v>
      </c>
      <c r="E2296" s="95" t="str">
        <f t="shared" si="36"/>
        <v>13</v>
      </c>
      <c r="G2296"/>
    </row>
    <row r="2297" spans="2:7" ht="13.5">
      <c r="B2297" s="93" t="s">
        <v>2504</v>
      </c>
      <c r="C2297" s="148" t="s">
        <v>2437</v>
      </c>
      <c r="D2297" s="164" t="s">
        <v>2505</v>
      </c>
      <c r="E2297" s="95" t="str">
        <f t="shared" si="36"/>
        <v>14</v>
      </c>
      <c r="G2297"/>
    </row>
    <row r="2298" spans="2:7" ht="13.5">
      <c r="B2298" s="79" t="s">
        <v>2506</v>
      </c>
      <c r="C2298" s="126" t="s">
        <v>2437</v>
      </c>
      <c r="D2298" s="165" t="s">
        <v>7014</v>
      </c>
      <c r="E2298" s="95" t="str">
        <f t="shared" si="36"/>
        <v>14</v>
      </c>
      <c r="G2298"/>
    </row>
    <row r="2299" spans="2:7" ht="13.5">
      <c r="B2299" s="79" t="s">
        <v>2507</v>
      </c>
      <c r="C2299" s="126" t="s">
        <v>2437</v>
      </c>
      <c r="D2299" s="165" t="s">
        <v>7015</v>
      </c>
      <c r="E2299" s="95" t="str">
        <f t="shared" si="36"/>
        <v>14</v>
      </c>
      <c r="G2299"/>
    </row>
    <row r="2300" spans="2:7" ht="13.5">
      <c r="B2300" s="79" t="s">
        <v>2508</v>
      </c>
      <c r="C2300" s="126" t="s">
        <v>2437</v>
      </c>
      <c r="D2300" s="165" t="s">
        <v>7016</v>
      </c>
      <c r="E2300" s="95" t="str">
        <f t="shared" si="36"/>
        <v>14</v>
      </c>
      <c r="G2300"/>
    </row>
    <row r="2301" spans="2:7" ht="13.5">
      <c r="B2301" s="79" t="s">
        <v>2509</v>
      </c>
      <c r="C2301" s="126" t="s">
        <v>2437</v>
      </c>
      <c r="D2301" s="165" t="s">
        <v>2510</v>
      </c>
      <c r="E2301" s="95" t="str">
        <f t="shared" si="36"/>
        <v>14</v>
      </c>
      <c r="G2301"/>
    </row>
    <row r="2302" spans="2:7" ht="13.5">
      <c r="B2302" s="79" t="s">
        <v>2511</v>
      </c>
      <c r="C2302" s="126" t="s">
        <v>2437</v>
      </c>
      <c r="D2302" s="165" t="s">
        <v>7017</v>
      </c>
      <c r="E2302" s="95" t="str">
        <f t="shared" si="36"/>
        <v>14</v>
      </c>
      <c r="G2302"/>
    </row>
    <row r="2303" spans="2:7" ht="13.5">
      <c r="B2303" s="93" t="s">
        <v>2512</v>
      </c>
      <c r="C2303" s="148" t="s">
        <v>2437</v>
      </c>
      <c r="D2303" s="165" t="s">
        <v>7018</v>
      </c>
      <c r="E2303" s="95" t="str">
        <f t="shared" si="36"/>
        <v>14</v>
      </c>
      <c r="G2303"/>
    </row>
    <row r="2304" spans="2:7" ht="13.5">
      <c r="B2304" s="79" t="s">
        <v>2513</v>
      </c>
      <c r="C2304" s="126" t="s">
        <v>2437</v>
      </c>
      <c r="D2304" s="165" t="s">
        <v>2514</v>
      </c>
      <c r="E2304" s="95" t="str">
        <f t="shared" si="36"/>
        <v>14</v>
      </c>
      <c r="G2304"/>
    </row>
    <row r="2305" spans="2:7" ht="13.5">
      <c r="B2305" s="79" t="s">
        <v>2515</v>
      </c>
      <c r="C2305" s="126" t="s">
        <v>2437</v>
      </c>
      <c r="D2305" s="165" t="s">
        <v>2516</v>
      </c>
      <c r="E2305" s="95" t="str">
        <f t="shared" si="36"/>
        <v>14</v>
      </c>
      <c r="G2305"/>
    </row>
    <row r="2306" spans="2:7" ht="13.5">
      <c r="B2306" s="79" t="s">
        <v>2517</v>
      </c>
      <c r="C2306" s="126" t="s">
        <v>2437</v>
      </c>
      <c r="D2306" s="165" t="s">
        <v>2518</v>
      </c>
      <c r="E2306" s="95" t="str">
        <f t="shared" si="36"/>
        <v>14</v>
      </c>
      <c r="G2306"/>
    </row>
    <row r="2307" spans="2:7" ht="13.5">
      <c r="B2307" s="79" t="s">
        <v>2519</v>
      </c>
      <c r="C2307" s="126" t="s">
        <v>2437</v>
      </c>
      <c r="D2307" s="165" t="s">
        <v>2520</v>
      </c>
      <c r="E2307" s="95" t="str">
        <f t="shared" si="36"/>
        <v>14</v>
      </c>
      <c r="G2307"/>
    </row>
    <row r="2308" spans="2:7" ht="13.5">
      <c r="B2308" s="79" t="s">
        <v>2521</v>
      </c>
      <c r="C2308" s="126" t="s">
        <v>2437</v>
      </c>
      <c r="D2308" s="165" t="s">
        <v>2522</v>
      </c>
      <c r="E2308" s="95" t="str">
        <f t="shared" si="36"/>
        <v>14</v>
      </c>
      <c r="G2308"/>
    </row>
    <row r="2309" spans="2:7" ht="13.5">
      <c r="B2309" s="79" t="s">
        <v>2523</v>
      </c>
      <c r="C2309" s="126" t="s">
        <v>2437</v>
      </c>
      <c r="D2309" s="165" t="s">
        <v>7019</v>
      </c>
      <c r="E2309" s="95" t="str">
        <f t="shared" si="36"/>
        <v>14</v>
      </c>
      <c r="G2309"/>
    </row>
    <row r="2310" spans="2:7" ht="13.5">
      <c r="B2310" s="79" t="s">
        <v>2524</v>
      </c>
      <c r="C2310" s="126" t="s">
        <v>2437</v>
      </c>
      <c r="D2310" s="165" t="s">
        <v>2525</v>
      </c>
      <c r="E2310" s="95" t="str">
        <f t="shared" si="36"/>
        <v>14</v>
      </c>
      <c r="G2310"/>
    </row>
    <row r="2311" spans="2:7" ht="13.5">
      <c r="B2311" s="79" t="s">
        <v>2526</v>
      </c>
      <c r="C2311" s="126" t="s">
        <v>2437</v>
      </c>
      <c r="D2311" s="165" t="s">
        <v>2527</v>
      </c>
      <c r="E2311" s="95" t="str">
        <f t="shared" si="36"/>
        <v>14</v>
      </c>
      <c r="G2311"/>
    </row>
    <row r="2312" spans="2:7" ht="13.5">
      <c r="B2312" s="79" t="s">
        <v>2528</v>
      </c>
      <c r="C2312" s="126" t="s">
        <v>2437</v>
      </c>
      <c r="D2312" s="165" t="s">
        <v>2529</v>
      </c>
      <c r="E2312" s="95" t="str">
        <f t="shared" ref="E2312:E2375" si="37">LEFT(B2312,2)</f>
        <v>14</v>
      </c>
      <c r="G2312"/>
    </row>
    <row r="2313" spans="2:7" ht="13.5">
      <c r="B2313" s="79" t="s">
        <v>2530</v>
      </c>
      <c r="C2313" s="126" t="s">
        <v>2437</v>
      </c>
      <c r="D2313" s="165" t="s">
        <v>2531</v>
      </c>
      <c r="E2313" s="95" t="str">
        <f t="shared" si="37"/>
        <v>14</v>
      </c>
      <c r="G2313"/>
    </row>
    <row r="2314" spans="2:7" ht="13.5">
      <c r="B2314" s="79" t="s">
        <v>2532</v>
      </c>
      <c r="C2314" s="126" t="s">
        <v>2437</v>
      </c>
      <c r="D2314" s="165" t="s">
        <v>2533</v>
      </c>
      <c r="E2314" s="95" t="str">
        <f t="shared" si="37"/>
        <v>14</v>
      </c>
      <c r="G2314"/>
    </row>
    <row r="2315" spans="2:7" ht="13.5">
      <c r="B2315" s="79" t="s">
        <v>2534</v>
      </c>
      <c r="C2315" s="126" t="s">
        <v>2437</v>
      </c>
      <c r="D2315" s="165" t="s">
        <v>2535</v>
      </c>
      <c r="E2315" s="95" t="str">
        <f t="shared" si="37"/>
        <v>14</v>
      </c>
      <c r="G2315"/>
    </row>
    <row r="2316" spans="2:7" ht="13.5">
      <c r="B2316" s="79" t="s">
        <v>2536</v>
      </c>
      <c r="C2316" s="126" t="s">
        <v>2437</v>
      </c>
      <c r="D2316" s="165" t="s">
        <v>2537</v>
      </c>
      <c r="E2316" s="95" t="str">
        <f t="shared" si="37"/>
        <v>14</v>
      </c>
      <c r="G2316"/>
    </row>
    <row r="2317" spans="2:7" ht="13.5">
      <c r="B2317" s="79" t="s">
        <v>2538</v>
      </c>
      <c r="C2317" s="126" t="s">
        <v>2437</v>
      </c>
      <c r="D2317" s="165" t="s">
        <v>2539</v>
      </c>
      <c r="E2317" s="95" t="str">
        <f t="shared" si="37"/>
        <v>14</v>
      </c>
      <c r="G2317"/>
    </row>
    <row r="2318" spans="2:7" ht="13.5">
      <c r="B2318" s="79" t="s">
        <v>6922</v>
      </c>
      <c r="C2318" s="126" t="s">
        <v>2437</v>
      </c>
      <c r="D2318" s="165" t="s">
        <v>7020</v>
      </c>
      <c r="E2318" s="95" t="str">
        <f t="shared" si="37"/>
        <v>14</v>
      </c>
      <c r="G2318"/>
    </row>
    <row r="2319" spans="2:7" ht="14.25" thickBot="1">
      <c r="B2319" s="92" t="s">
        <v>6923</v>
      </c>
      <c r="C2319" s="127" t="s">
        <v>2437</v>
      </c>
      <c r="D2319" s="180" t="s">
        <v>7021</v>
      </c>
      <c r="E2319" s="95" t="str">
        <f t="shared" si="37"/>
        <v>14</v>
      </c>
      <c r="G2319"/>
    </row>
    <row r="2320" spans="2:7" ht="13.5">
      <c r="B2320" s="194" t="s">
        <v>2601</v>
      </c>
      <c r="C2320" s="129" t="s">
        <v>2540</v>
      </c>
      <c r="D2320" s="167" t="s">
        <v>2602</v>
      </c>
      <c r="E2320" s="95" t="str">
        <f t="shared" si="37"/>
        <v>15</v>
      </c>
      <c r="G2320"/>
    </row>
    <row r="2321" spans="2:7" ht="13.5">
      <c r="B2321" s="76" t="s">
        <v>2603</v>
      </c>
      <c r="C2321" s="130" t="s">
        <v>2540</v>
      </c>
      <c r="D2321" s="168" t="s">
        <v>7022</v>
      </c>
      <c r="E2321" s="95" t="str">
        <f t="shared" si="37"/>
        <v>15</v>
      </c>
      <c r="G2321"/>
    </row>
    <row r="2322" spans="2:7" ht="13.5">
      <c r="B2322" s="76" t="s">
        <v>2604</v>
      </c>
      <c r="C2322" s="130" t="s">
        <v>2540</v>
      </c>
      <c r="D2322" s="168" t="s">
        <v>2605</v>
      </c>
      <c r="E2322" s="95" t="str">
        <f t="shared" si="37"/>
        <v>15</v>
      </c>
      <c r="G2322"/>
    </row>
    <row r="2323" spans="2:7" ht="13.5">
      <c r="B2323" s="76" t="s">
        <v>2606</v>
      </c>
      <c r="C2323" s="130" t="s">
        <v>2540</v>
      </c>
      <c r="D2323" s="168" t="s">
        <v>7023</v>
      </c>
      <c r="E2323" s="95" t="str">
        <f t="shared" si="37"/>
        <v>15</v>
      </c>
      <c r="G2323"/>
    </row>
    <row r="2324" spans="2:7" ht="13.5">
      <c r="B2324" s="76" t="s">
        <v>2607</v>
      </c>
      <c r="C2324" s="130" t="s">
        <v>2540</v>
      </c>
      <c r="D2324" s="168" t="s">
        <v>2608</v>
      </c>
      <c r="E2324" s="95" t="str">
        <f t="shared" si="37"/>
        <v>15</v>
      </c>
      <c r="G2324"/>
    </row>
    <row r="2325" spans="2:7" ht="13.5">
      <c r="B2325" s="76" t="s">
        <v>2609</v>
      </c>
      <c r="C2325" s="130" t="s">
        <v>2540</v>
      </c>
      <c r="D2325" s="168" t="s">
        <v>2610</v>
      </c>
      <c r="E2325" s="95" t="str">
        <f t="shared" si="37"/>
        <v>15</v>
      </c>
      <c r="G2325"/>
    </row>
    <row r="2326" spans="2:7" ht="13.5">
      <c r="B2326" s="194" t="s">
        <v>2611</v>
      </c>
      <c r="C2326" s="129" t="s">
        <v>2540</v>
      </c>
      <c r="D2326" s="168" t="s">
        <v>2612</v>
      </c>
      <c r="E2326" s="95" t="str">
        <f t="shared" si="37"/>
        <v>15</v>
      </c>
      <c r="G2326"/>
    </row>
    <row r="2327" spans="2:7" ht="13.5">
      <c r="B2327" s="76" t="s">
        <v>2613</v>
      </c>
      <c r="C2327" s="130" t="s">
        <v>2540</v>
      </c>
      <c r="D2327" s="168" t="s">
        <v>2614</v>
      </c>
      <c r="E2327" s="95" t="str">
        <f t="shared" si="37"/>
        <v>15</v>
      </c>
      <c r="G2327"/>
    </row>
    <row r="2328" spans="2:7" ht="13.5">
      <c r="B2328" s="76" t="s">
        <v>2615</v>
      </c>
      <c r="C2328" s="130" t="s">
        <v>2540</v>
      </c>
      <c r="D2328" s="168" t="s">
        <v>2616</v>
      </c>
      <c r="E2328" s="95" t="str">
        <f t="shared" si="37"/>
        <v>15</v>
      </c>
      <c r="G2328"/>
    </row>
    <row r="2329" spans="2:7" ht="13.5">
      <c r="B2329" s="76" t="s">
        <v>2617</v>
      </c>
      <c r="C2329" s="130" t="s">
        <v>2540</v>
      </c>
      <c r="D2329" s="168" t="s">
        <v>2618</v>
      </c>
      <c r="E2329" s="95" t="str">
        <f t="shared" si="37"/>
        <v>15</v>
      </c>
      <c r="G2329"/>
    </row>
    <row r="2330" spans="2:7" ht="13.5">
      <c r="B2330" s="76" t="s">
        <v>2619</v>
      </c>
      <c r="C2330" s="130" t="s">
        <v>2540</v>
      </c>
      <c r="D2330" s="168" t="s">
        <v>7024</v>
      </c>
      <c r="E2330" s="95" t="str">
        <f t="shared" si="37"/>
        <v>15</v>
      </c>
      <c r="G2330"/>
    </row>
    <row r="2331" spans="2:7" ht="13.5">
      <c r="B2331" s="76" t="s">
        <v>2620</v>
      </c>
      <c r="C2331" s="130" t="s">
        <v>2540</v>
      </c>
      <c r="D2331" s="168" t="s">
        <v>7025</v>
      </c>
      <c r="E2331" s="95" t="str">
        <f t="shared" si="37"/>
        <v>15</v>
      </c>
      <c r="G2331"/>
    </row>
    <row r="2332" spans="2:7" ht="13.5">
      <c r="B2332" s="76" t="s">
        <v>2621</v>
      </c>
      <c r="C2332" s="130" t="s">
        <v>2540</v>
      </c>
      <c r="D2332" s="168" t="s">
        <v>2622</v>
      </c>
      <c r="E2332" s="95" t="str">
        <f t="shared" si="37"/>
        <v>15</v>
      </c>
      <c r="G2332"/>
    </row>
    <row r="2333" spans="2:7" ht="13.5">
      <c r="B2333" s="76" t="s">
        <v>2623</v>
      </c>
      <c r="C2333" s="130" t="s">
        <v>2540</v>
      </c>
      <c r="D2333" s="168" t="s">
        <v>2624</v>
      </c>
      <c r="E2333" s="95" t="str">
        <f t="shared" si="37"/>
        <v>15</v>
      </c>
      <c r="G2333"/>
    </row>
    <row r="2334" spans="2:7" ht="13.5">
      <c r="B2334" s="76" t="s">
        <v>2625</v>
      </c>
      <c r="C2334" s="130" t="s">
        <v>2540</v>
      </c>
      <c r="D2334" s="168" t="s">
        <v>2626</v>
      </c>
      <c r="E2334" s="95" t="str">
        <f t="shared" si="37"/>
        <v>15</v>
      </c>
      <c r="G2334"/>
    </row>
    <row r="2335" spans="2:7" ht="13.5">
      <c r="B2335" s="76" t="s">
        <v>2627</v>
      </c>
      <c r="C2335" s="130" t="s">
        <v>2540</v>
      </c>
      <c r="D2335" s="168" t="s">
        <v>2628</v>
      </c>
      <c r="E2335" s="95" t="str">
        <f t="shared" si="37"/>
        <v>15</v>
      </c>
      <c r="G2335"/>
    </row>
    <row r="2336" spans="2:7" ht="13.5">
      <c r="B2336" s="76" t="s">
        <v>2629</v>
      </c>
      <c r="C2336" s="130" t="s">
        <v>2540</v>
      </c>
      <c r="D2336" s="168" t="s">
        <v>2630</v>
      </c>
      <c r="E2336" s="95" t="str">
        <f t="shared" si="37"/>
        <v>15</v>
      </c>
      <c r="G2336"/>
    </row>
    <row r="2337" spans="2:7" ht="13.5">
      <c r="B2337" s="76" t="s">
        <v>2631</v>
      </c>
      <c r="C2337" s="130" t="s">
        <v>2540</v>
      </c>
      <c r="D2337" s="168" t="s">
        <v>2632</v>
      </c>
      <c r="E2337" s="95" t="str">
        <f t="shared" si="37"/>
        <v>15</v>
      </c>
      <c r="G2337"/>
    </row>
    <row r="2338" spans="2:7" ht="13.5">
      <c r="B2338" s="76" t="s">
        <v>2633</v>
      </c>
      <c r="C2338" s="130" t="s">
        <v>2540</v>
      </c>
      <c r="D2338" s="168" t="s">
        <v>2634</v>
      </c>
      <c r="E2338" s="95" t="str">
        <f t="shared" si="37"/>
        <v>15</v>
      </c>
      <c r="G2338"/>
    </row>
    <row r="2339" spans="2:7" ht="13.5">
      <c r="B2339" s="76" t="s">
        <v>2635</v>
      </c>
      <c r="C2339" s="130" t="s">
        <v>2540</v>
      </c>
      <c r="D2339" s="168" t="s">
        <v>2636</v>
      </c>
      <c r="E2339" s="95" t="str">
        <f t="shared" si="37"/>
        <v>15</v>
      </c>
      <c r="G2339"/>
    </row>
    <row r="2340" spans="2:7" ht="13.5">
      <c r="B2340" s="76" t="s">
        <v>2637</v>
      </c>
      <c r="C2340" s="130" t="s">
        <v>2540</v>
      </c>
      <c r="D2340" s="168" t="s">
        <v>2638</v>
      </c>
      <c r="E2340" s="95" t="str">
        <f t="shared" si="37"/>
        <v>15</v>
      </c>
      <c r="G2340"/>
    </row>
    <row r="2341" spans="2:7" ht="13.5">
      <c r="B2341" s="76" t="s">
        <v>2639</v>
      </c>
      <c r="C2341" s="130" t="s">
        <v>2540</v>
      </c>
      <c r="D2341" s="168" t="s">
        <v>2640</v>
      </c>
      <c r="E2341" s="95" t="str">
        <f t="shared" si="37"/>
        <v>15</v>
      </c>
      <c r="G2341"/>
    </row>
    <row r="2342" spans="2:7" ht="13.5">
      <c r="B2342" s="76" t="s">
        <v>2641</v>
      </c>
      <c r="C2342" s="130" t="s">
        <v>2540</v>
      </c>
      <c r="D2342" s="168" t="s">
        <v>2642</v>
      </c>
      <c r="E2342" s="95" t="str">
        <f t="shared" si="37"/>
        <v>15</v>
      </c>
      <c r="G2342"/>
    </row>
    <row r="2343" spans="2:7" ht="14.25" thickBot="1">
      <c r="B2343" s="80" t="s">
        <v>2643</v>
      </c>
      <c r="C2343" s="131" t="s">
        <v>2540</v>
      </c>
      <c r="D2343" s="171" t="s">
        <v>7026</v>
      </c>
      <c r="E2343" s="95" t="str">
        <f t="shared" si="37"/>
        <v>15</v>
      </c>
      <c r="G2343"/>
    </row>
    <row r="2344" spans="2:7" ht="13.5">
      <c r="B2344" s="195" t="s">
        <v>2674</v>
      </c>
      <c r="C2344" s="155" t="s">
        <v>2644</v>
      </c>
      <c r="D2344" s="161" t="s">
        <v>2675</v>
      </c>
      <c r="E2344" s="95" t="str">
        <f t="shared" si="37"/>
        <v>16</v>
      </c>
      <c r="G2344"/>
    </row>
    <row r="2345" spans="2:7" ht="13.5">
      <c r="B2345" s="82" t="s">
        <v>2676</v>
      </c>
      <c r="C2345" s="123" t="s">
        <v>2644</v>
      </c>
      <c r="D2345" s="162" t="s">
        <v>2677</v>
      </c>
      <c r="E2345" s="95" t="str">
        <f t="shared" si="37"/>
        <v>16</v>
      </c>
      <c r="G2345"/>
    </row>
    <row r="2346" spans="2:7" ht="13.5">
      <c r="B2346" s="82" t="s">
        <v>2678</v>
      </c>
      <c r="C2346" s="123" t="s">
        <v>2644</v>
      </c>
      <c r="D2346" s="162" t="s">
        <v>2679</v>
      </c>
      <c r="E2346" s="95" t="str">
        <f t="shared" si="37"/>
        <v>16</v>
      </c>
      <c r="G2346"/>
    </row>
    <row r="2347" spans="2:7" ht="13.5">
      <c r="B2347" s="82" t="s">
        <v>2680</v>
      </c>
      <c r="C2347" s="123" t="s">
        <v>2644</v>
      </c>
      <c r="D2347" s="162" t="s">
        <v>2681</v>
      </c>
      <c r="E2347" s="95" t="str">
        <f t="shared" si="37"/>
        <v>16</v>
      </c>
      <c r="G2347"/>
    </row>
    <row r="2348" spans="2:7" ht="13.5">
      <c r="B2348" s="82" t="s">
        <v>2682</v>
      </c>
      <c r="C2348" s="123" t="s">
        <v>2644</v>
      </c>
      <c r="D2348" s="162" t="s">
        <v>2683</v>
      </c>
      <c r="E2348" s="95" t="str">
        <f t="shared" si="37"/>
        <v>16</v>
      </c>
      <c r="G2348"/>
    </row>
    <row r="2349" spans="2:7" ht="13.5">
      <c r="B2349" s="82" t="s">
        <v>2684</v>
      </c>
      <c r="C2349" s="123" t="s">
        <v>2644</v>
      </c>
      <c r="D2349" s="162" t="s">
        <v>2685</v>
      </c>
      <c r="E2349" s="95" t="str">
        <f t="shared" si="37"/>
        <v>16</v>
      </c>
      <c r="G2349"/>
    </row>
    <row r="2350" spans="2:7" ht="13.5">
      <c r="B2350" s="82" t="s">
        <v>2686</v>
      </c>
      <c r="C2350" s="123" t="s">
        <v>2644</v>
      </c>
      <c r="D2350" s="162" t="s">
        <v>2687</v>
      </c>
      <c r="E2350" s="95" t="str">
        <f t="shared" si="37"/>
        <v>16</v>
      </c>
      <c r="G2350"/>
    </row>
    <row r="2351" spans="2:7" ht="13.5">
      <c r="B2351" s="195" t="s">
        <v>2688</v>
      </c>
      <c r="C2351" s="155" t="s">
        <v>2644</v>
      </c>
      <c r="D2351" s="162" t="s">
        <v>2689</v>
      </c>
      <c r="E2351" s="95" t="str">
        <f t="shared" si="37"/>
        <v>16</v>
      </c>
      <c r="G2351"/>
    </row>
    <row r="2352" spans="2:7" ht="13.5">
      <c r="B2352" s="82" t="s">
        <v>2690</v>
      </c>
      <c r="C2352" s="123" t="s">
        <v>2644</v>
      </c>
      <c r="D2352" s="162" t="s">
        <v>2691</v>
      </c>
      <c r="E2352" s="95" t="str">
        <f t="shared" si="37"/>
        <v>16</v>
      </c>
      <c r="G2352"/>
    </row>
    <row r="2353" spans="2:7" ht="13.5">
      <c r="B2353" s="82" t="s">
        <v>2692</v>
      </c>
      <c r="C2353" s="123" t="s">
        <v>2644</v>
      </c>
      <c r="D2353" s="162" t="s">
        <v>2693</v>
      </c>
      <c r="E2353" s="95" t="str">
        <f t="shared" si="37"/>
        <v>16</v>
      </c>
      <c r="G2353"/>
    </row>
    <row r="2354" spans="2:7" ht="13.5">
      <c r="B2354" s="82" t="s">
        <v>2694</v>
      </c>
      <c r="C2354" s="123" t="s">
        <v>2644</v>
      </c>
      <c r="D2354" s="162" t="s">
        <v>2695</v>
      </c>
      <c r="E2354" s="95" t="str">
        <f t="shared" si="37"/>
        <v>16</v>
      </c>
      <c r="G2354"/>
    </row>
    <row r="2355" spans="2:7" ht="13.5">
      <c r="B2355" s="82" t="s">
        <v>2696</v>
      </c>
      <c r="C2355" s="123" t="s">
        <v>2644</v>
      </c>
      <c r="D2355" s="162" t="s">
        <v>2697</v>
      </c>
      <c r="E2355" s="95" t="str">
        <f t="shared" si="37"/>
        <v>16</v>
      </c>
      <c r="G2355"/>
    </row>
    <row r="2356" spans="2:7" ht="13.5">
      <c r="B2356" s="82" t="s">
        <v>2698</v>
      </c>
      <c r="C2356" s="123" t="s">
        <v>2644</v>
      </c>
      <c r="D2356" s="162" t="s">
        <v>2699</v>
      </c>
      <c r="E2356" s="95" t="str">
        <f t="shared" si="37"/>
        <v>16</v>
      </c>
      <c r="G2356"/>
    </row>
    <row r="2357" spans="2:7" ht="13.5">
      <c r="B2357" s="82" t="s">
        <v>2700</v>
      </c>
      <c r="C2357" s="123" t="s">
        <v>2644</v>
      </c>
      <c r="D2357" s="162" t="s">
        <v>2701</v>
      </c>
      <c r="E2357" s="95" t="str">
        <f t="shared" si="37"/>
        <v>16</v>
      </c>
      <c r="G2357"/>
    </row>
    <row r="2358" spans="2:7" ht="13.5">
      <c r="B2358" s="82" t="s">
        <v>2702</v>
      </c>
      <c r="C2358" s="123" t="s">
        <v>2644</v>
      </c>
      <c r="D2358" s="162" t="s">
        <v>2703</v>
      </c>
      <c r="E2358" s="95" t="str">
        <f t="shared" si="37"/>
        <v>16</v>
      </c>
      <c r="G2358"/>
    </row>
    <row r="2359" spans="2:7" ht="13.5">
      <c r="B2359" s="82" t="s">
        <v>2704</v>
      </c>
      <c r="C2359" s="123" t="s">
        <v>2644</v>
      </c>
      <c r="D2359" s="162" t="s">
        <v>7027</v>
      </c>
      <c r="E2359" s="95" t="str">
        <f t="shared" si="37"/>
        <v>16</v>
      </c>
      <c r="G2359"/>
    </row>
    <row r="2360" spans="2:7" ht="13.5">
      <c r="B2360" s="82" t="s">
        <v>2705</v>
      </c>
      <c r="C2360" s="123" t="s">
        <v>2644</v>
      </c>
      <c r="D2360" s="162" t="s">
        <v>2706</v>
      </c>
      <c r="E2360" s="95" t="str">
        <f t="shared" si="37"/>
        <v>16</v>
      </c>
      <c r="G2360"/>
    </row>
    <row r="2361" spans="2:7" ht="13.5">
      <c r="B2361" s="82" t="s">
        <v>2707</v>
      </c>
      <c r="C2361" s="123" t="s">
        <v>2644</v>
      </c>
      <c r="D2361" s="162" t="s">
        <v>7028</v>
      </c>
      <c r="E2361" s="95" t="str">
        <f t="shared" si="37"/>
        <v>16</v>
      </c>
      <c r="G2361"/>
    </row>
    <row r="2362" spans="2:7" ht="13.5">
      <c r="B2362" s="82" t="s">
        <v>2708</v>
      </c>
      <c r="C2362" s="123" t="s">
        <v>2644</v>
      </c>
      <c r="D2362" s="162" t="s">
        <v>7029</v>
      </c>
      <c r="E2362" s="95" t="str">
        <f t="shared" si="37"/>
        <v>16</v>
      </c>
      <c r="G2362"/>
    </row>
    <row r="2363" spans="2:7" ht="13.5">
      <c r="B2363" s="82" t="s">
        <v>2709</v>
      </c>
      <c r="C2363" s="123" t="s">
        <v>2644</v>
      </c>
      <c r="D2363" s="162" t="s">
        <v>7030</v>
      </c>
      <c r="E2363" s="95" t="str">
        <f t="shared" si="37"/>
        <v>16</v>
      </c>
      <c r="G2363"/>
    </row>
    <row r="2364" spans="2:7" ht="14.25" thickBot="1">
      <c r="B2364" s="82" t="s">
        <v>2710</v>
      </c>
      <c r="C2364" s="123" t="s">
        <v>2644</v>
      </c>
      <c r="D2364" s="163" t="s">
        <v>7031</v>
      </c>
      <c r="E2364" s="95" t="str">
        <f t="shared" si="37"/>
        <v>16</v>
      </c>
      <c r="G2364"/>
    </row>
    <row r="2365" spans="2:7" ht="13.5">
      <c r="B2365" s="84" t="s">
        <v>2750</v>
      </c>
      <c r="C2365" s="137" t="s">
        <v>2711</v>
      </c>
      <c r="D2365" s="164" t="s">
        <v>2751</v>
      </c>
      <c r="E2365" s="95" t="str">
        <f t="shared" si="37"/>
        <v>17</v>
      </c>
      <c r="G2365"/>
    </row>
    <row r="2366" spans="2:7" ht="13.5">
      <c r="B2366" s="84" t="s">
        <v>2752</v>
      </c>
      <c r="C2366" s="117" t="s">
        <v>2711</v>
      </c>
      <c r="D2366" s="165" t="s">
        <v>2753</v>
      </c>
      <c r="E2366" s="95" t="str">
        <f t="shared" si="37"/>
        <v>17</v>
      </c>
      <c r="G2366"/>
    </row>
    <row r="2367" spans="2:7" ht="13.5">
      <c r="B2367" s="84" t="s">
        <v>2754</v>
      </c>
      <c r="C2367" s="117" t="s">
        <v>2711</v>
      </c>
      <c r="D2367" s="165" t="s">
        <v>2755</v>
      </c>
      <c r="E2367" s="95" t="str">
        <f t="shared" si="37"/>
        <v>17</v>
      </c>
      <c r="G2367"/>
    </row>
    <row r="2368" spans="2:7" ht="13.5">
      <c r="B2368" s="84" t="s">
        <v>2756</v>
      </c>
      <c r="C2368" s="117" t="s">
        <v>2711</v>
      </c>
      <c r="D2368" s="165" t="s">
        <v>2757</v>
      </c>
      <c r="E2368" s="95" t="str">
        <f t="shared" si="37"/>
        <v>17</v>
      </c>
      <c r="G2368"/>
    </row>
    <row r="2369" spans="2:7" ht="13.5">
      <c r="B2369" s="84" t="s">
        <v>2758</v>
      </c>
      <c r="C2369" s="117" t="s">
        <v>2711</v>
      </c>
      <c r="D2369" s="165" t="s">
        <v>7032</v>
      </c>
      <c r="E2369" s="95" t="str">
        <f t="shared" si="37"/>
        <v>17</v>
      </c>
      <c r="G2369"/>
    </row>
    <row r="2370" spans="2:7" ht="13.5">
      <c r="B2370" s="84" t="s">
        <v>2759</v>
      </c>
      <c r="C2370" s="137" t="s">
        <v>2711</v>
      </c>
      <c r="D2370" s="165" t="s">
        <v>2760</v>
      </c>
      <c r="E2370" s="95" t="str">
        <f t="shared" si="37"/>
        <v>17</v>
      </c>
      <c r="G2370"/>
    </row>
    <row r="2371" spans="2:7" ht="13.5">
      <c r="B2371" s="84" t="s">
        <v>2761</v>
      </c>
      <c r="C2371" s="117" t="s">
        <v>2711</v>
      </c>
      <c r="D2371" s="165" t="s">
        <v>2762</v>
      </c>
      <c r="E2371" s="95" t="str">
        <f t="shared" si="37"/>
        <v>17</v>
      </c>
      <c r="G2371"/>
    </row>
    <row r="2372" spans="2:7" ht="13.5">
      <c r="B2372" s="196" t="s">
        <v>2763</v>
      </c>
      <c r="C2372" s="137" t="s">
        <v>2711</v>
      </c>
      <c r="D2372" s="165" t="s">
        <v>7033</v>
      </c>
      <c r="E2372" s="95" t="str">
        <f t="shared" si="37"/>
        <v>17</v>
      </c>
      <c r="G2372"/>
    </row>
    <row r="2373" spans="2:7" ht="13.5">
      <c r="B2373" s="84" t="s">
        <v>2764</v>
      </c>
      <c r="C2373" s="117" t="s">
        <v>2711</v>
      </c>
      <c r="D2373" s="165" t="s">
        <v>2765</v>
      </c>
      <c r="E2373" s="95" t="str">
        <f t="shared" si="37"/>
        <v>17</v>
      </c>
      <c r="G2373"/>
    </row>
    <row r="2374" spans="2:7" ht="13.5">
      <c r="B2374" s="84" t="s">
        <v>2766</v>
      </c>
      <c r="C2374" s="137" t="s">
        <v>2711</v>
      </c>
      <c r="D2374" s="165" t="s">
        <v>7034</v>
      </c>
      <c r="E2374" s="95" t="str">
        <f t="shared" si="37"/>
        <v>17</v>
      </c>
      <c r="G2374"/>
    </row>
    <row r="2375" spans="2:7" ht="13.5">
      <c r="B2375" s="84" t="s">
        <v>2767</v>
      </c>
      <c r="C2375" s="117" t="s">
        <v>2711</v>
      </c>
      <c r="D2375" s="165" t="s">
        <v>2768</v>
      </c>
      <c r="E2375" s="95" t="str">
        <f t="shared" si="37"/>
        <v>17</v>
      </c>
      <c r="G2375"/>
    </row>
    <row r="2376" spans="2:7" ht="13.5">
      <c r="B2376" s="84" t="s">
        <v>2769</v>
      </c>
      <c r="C2376" s="117" t="s">
        <v>2711</v>
      </c>
      <c r="D2376" s="165" t="s">
        <v>2770</v>
      </c>
      <c r="E2376" s="95" t="str">
        <f t="shared" ref="E2376:E2439" si="38">LEFT(B2376,2)</f>
        <v>17</v>
      </c>
      <c r="G2376"/>
    </row>
    <row r="2377" spans="2:7" ht="13.5">
      <c r="B2377" s="84" t="s">
        <v>2771</v>
      </c>
      <c r="C2377" s="117" t="s">
        <v>2711</v>
      </c>
      <c r="D2377" s="165" t="s">
        <v>2772</v>
      </c>
      <c r="E2377" s="95" t="str">
        <f t="shared" si="38"/>
        <v>17</v>
      </c>
      <c r="G2377"/>
    </row>
    <row r="2378" spans="2:7" ht="13.5">
      <c r="B2378" s="84" t="s">
        <v>2773</v>
      </c>
      <c r="C2378" s="117" t="s">
        <v>2711</v>
      </c>
      <c r="D2378" s="165" t="s">
        <v>2774</v>
      </c>
      <c r="E2378" s="95" t="str">
        <f t="shared" si="38"/>
        <v>17</v>
      </c>
      <c r="G2378"/>
    </row>
    <row r="2379" spans="2:7" ht="13.5">
      <c r="B2379" s="84" t="s">
        <v>2775</v>
      </c>
      <c r="C2379" s="137" t="s">
        <v>2711</v>
      </c>
      <c r="D2379" s="165" t="s">
        <v>2776</v>
      </c>
      <c r="E2379" s="95" t="str">
        <f t="shared" si="38"/>
        <v>17</v>
      </c>
      <c r="G2379"/>
    </row>
    <row r="2380" spans="2:7" ht="13.5">
      <c r="B2380" s="84" t="s">
        <v>2777</v>
      </c>
      <c r="C2380" s="137" t="s">
        <v>2711</v>
      </c>
      <c r="D2380" s="165" t="s">
        <v>2778</v>
      </c>
      <c r="E2380" s="95" t="str">
        <f t="shared" si="38"/>
        <v>17</v>
      </c>
      <c r="G2380"/>
    </row>
    <row r="2381" spans="2:7" ht="13.5">
      <c r="B2381" s="84" t="s">
        <v>2779</v>
      </c>
      <c r="C2381" s="117" t="s">
        <v>2711</v>
      </c>
      <c r="D2381" s="165" t="s">
        <v>2780</v>
      </c>
      <c r="E2381" s="95" t="str">
        <f t="shared" si="38"/>
        <v>17</v>
      </c>
      <c r="G2381"/>
    </row>
    <row r="2382" spans="2:7" ht="13.5">
      <c r="B2382" s="84" t="s">
        <v>2781</v>
      </c>
      <c r="C2382" s="117" t="s">
        <v>2711</v>
      </c>
      <c r="D2382" s="165" t="s">
        <v>7035</v>
      </c>
      <c r="E2382" s="95" t="str">
        <f t="shared" si="38"/>
        <v>17</v>
      </c>
      <c r="G2382"/>
    </row>
    <row r="2383" spans="2:7" ht="13.5">
      <c r="B2383" s="84" t="s">
        <v>2782</v>
      </c>
      <c r="C2383" s="117" t="s">
        <v>2711</v>
      </c>
      <c r="D2383" s="165" t="s">
        <v>2783</v>
      </c>
      <c r="E2383" s="95" t="str">
        <f t="shared" si="38"/>
        <v>17</v>
      </c>
      <c r="G2383"/>
    </row>
    <row r="2384" spans="2:7" ht="13.5">
      <c r="B2384" s="84" t="s">
        <v>6924</v>
      </c>
      <c r="C2384" s="117" t="s">
        <v>2711</v>
      </c>
      <c r="D2384" s="165" t="s">
        <v>7036</v>
      </c>
      <c r="E2384" s="95" t="str">
        <f t="shared" si="38"/>
        <v>17</v>
      </c>
      <c r="G2384"/>
    </row>
    <row r="2385" spans="2:7" ht="14.25" thickBot="1">
      <c r="B2385" s="197" t="s">
        <v>2784</v>
      </c>
      <c r="C2385" s="118" t="s">
        <v>2711</v>
      </c>
      <c r="D2385" s="181" t="s">
        <v>7037</v>
      </c>
      <c r="E2385" s="95" t="str">
        <f t="shared" si="38"/>
        <v>17</v>
      </c>
      <c r="G2385"/>
    </row>
    <row r="2386" spans="2:7" ht="13.5">
      <c r="B2386" s="194" t="s">
        <v>2819</v>
      </c>
      <c r="C2386" s="129" t="s">
        <v>2785</v>
      </c>
      <c r="D2386" s="167" t="s">
        <v>2820</v>
      </c>
      <c r="E2386" s="95" t="str">
        <f t="shared" si="38"/>
        <v>18</v>
      </c>
      <c r="G2386"/>
    </row>
    <row r="2387" spans="2:7" ht="13.5">
      <c r="B2387" s="76" t="s">
        <v>2821</v>
      </c>
      <c r="C2387" s="130" t="s">
        <v>2785</v>
      </c>
      <c r="D2387" s="168" t="s">
        <v>7038</v>
      </c>
      <c r="E2387" s="95" t="str">
        <f t="shared" si="38"/>
        <v>18</v>
      </c>
      <c r="G2387"/>
    </row>
    <row r="2388" spans="2:7" ht="13.5">
      <c r="B2388" s="76" t="s">
        <v>2822</v>
      </c>
      <c r="C2388" s="130" t="s">
        <v>2785</v>
      </c>
      <c r="D2388" s="168" t="s">
        <v>7039</v>
      </c>
      <c r="E2388" s="95" t="str">
        <f t="shared" si="38"/>
        <v>18</v>
      </c>
      <c r="G2388"/>
    </row>
    <row r="2389" spans="2:7" ht="13.5">
      <c r="B2389" s="76" t="s">
        <v>2823</v>
      </c>
      <c r="C2389" s="130" t="s">
        <v>2785</v>
      </c>
      <c r="D2389" s="168" t="s">
        <v>7040</v>
      </c>
      <c r="E2389" s="95" t="str">
        <f t="shared" si="38"/>
        <v>18</v>
      </c>
      <c r="G2389"/>
    </row>
    <row r="2390" spans="2:7" ht="13.5">
      <c r="B2390" s="76" t="s">
        <v>2824</v>
      </c>
      <c r="C2390" s="130" t="s">
        <v>2785</v>
      </c>
      <c r="D2390" s="168" t="s">
        <v>2825</v>
      </c>
      <c r="E2390" s="95" t="str">
        <f t="shared" si="38"/>
        <v>18</v>
      </c>
      <c r="G2390"/>
    </row>
    <row r="2391" spans="2:7" ht="13.5">
      <c r="B2391" s="76" t="s">
        <v>2826</v>
      </c>
      <c r="C2391" s="130" t="s">
        <v>2785</v>
      </c>
      <c r="D2391" s="168" t="s">
        <v>2827</v>
      </c>
      <c r="E2391" s="95" t="str">
        <f t="shared" si="38"/>
        <v>18</v>
      </c>
      <c r="G2391"/>
    </row>
    <row r="2392" spans="2:7" ht="13.5">
      <c r="B2392" s="76" t="s">
        <v>2828</v>
      </c>
      <c r="C2392" s="130" t="s">
        <v>2785</v>
      </c>
      <c r="D2392" s="168" t="s">
        <v>2829</v>
      </c>
      <c r="E2392" s="95" t="str">
        <f t="shared" si="38"/>
        <v>18</v>
      </c>
      <c r="G2392"/>
    </row>
    <row r="2393" spans="2:7" ht="13.5">
      <c r="B2393" s="76" t="s">
        <v>2830</v>
      </c>
      <c r="C2393" s="130" t="s">
        <v>2785</v>
      </c>
      <c r="D2393" s="168" t="s">
        <v>2831</v>
      </c>
      <c r="E2393" s="95" t="str">
        <f t="shared" si="38"/>
        <v>18</v>
      </c>
      <c r="G2393"/>
    </row>
    <row r="2394" spans="2:7" ht="13.5">
      <c r="B2394" s="194" t="s">
        <v>2832</v>
      </c>
      <c r="C2394" s="129" t="s">
        <v>2785</v>
      </c>
      <c r="D2394" s="168" t="s">
        <v>2833</v>
      </c>
      <c r="E2394" s="95" t="str">
        <f t="shared" si="38"/>
        <v>18</v>
      </c>
      <c r="G2394"/>
    </row>
    <row r="2395" spans="2:7" ht="13.5">
      <c r="B2395" s="76" t="s">
        <v>2834</v>
      </c>
      <c r="C2395" s="129" t="s">
        <v>2785</v>
      </c>
      <c r="D2395" s="168" t="s">
        <v>2835</v>
      </c>
      <c r="E2395" s="95" t="str">
        <f t="shared" si="38"/>
        <v>18</v>
      </c>
      <c r="G2395"/>
    </row>
    <row r="2396" spans="2:7" ht="13.5">
      <c r="B2396" s="76" t="s">
        <v>2836</v>
      </c>
      <c r="C2396" s="130" t="s">
        <v>2785</v>
      </c>
      <c r="D2396" s="168" t="s">
        <v>7041</v>
      </c>
      <c r="E2396" s="95" t="str">
        <f t="shared" si="38"/>
        <v>18</v>
      </c>
      <c r="G2396"/>
    </row>
    <row r="2397" spans="2:7" ht="13.5">
      <c r="B2397" s="76" t="s">
        <v>2837</v>
      </c>
      <c r="C2397" s="130" t="s">
        <v>2785</v>
      </c>
      <c r="D2397" s="168" t="s">
        <v>7042</v>
      </c>
      <c r="E2397" s="95" t="str">
        <f t="shared" si="38"/>
        <v>18</v>
      </c>
      <c r="G2397"/>
    </row>
    <row r="2398" spans="2:7" ht="13.5">
      <c r="B2398" s="76" t="s">
        <v>2838</v>
      </c>
      <c r="C2398" s="130" t="s">
        <v>2785</v>
      </c>
      <c r="D2398" s="168" t="s">
        <v>2839</v>
      </c>
      <c r="E2398" s="95" t="str">
        <f t="shared" si="38"/>
        <v>18</v>
      </c>
      <c r="G2398"/>
    </row>
    <row r="2399" spans="2:7" ht="13.5">
      <c r="B2399" s="76" t="s">
        <v>2840</v>
      </c>
      <c r="C2399" s="130" t="s">
        <v>2785</v>
      </c>
      <c r="D2399" s="168" t="s">
        <v>7043</v>
      </c>
      <c r="E2399" s="95" t="str">
        <f t="shared" si="38"/>
        <v>18</v>
      </c>
      <c r="G2399"/>
    </row>
    <row r="2400" spans="2:7" ht="13.5">
      <c r="B2400" s="76" t="s">
        <v>2841</v>
      </c>
      <c r="C2400" s="130" t="s">
        <v>2785</v>
      </c>
      <c r="D2400" s="168" t="s">
        <v>2842</v>
      </c>
      <c r="E2400" s="95" t="str">
        <f t="shared" si="38"/>
        <v>18</v>
      </c>
      <c r="G2400"/>
    </row>
    <row r="2401" spans="2:7" ht="13.5">
      <c r="B2401" s="76" t="s">
        <v>2843</v>
      </c>
      <c r="C2401" s="130" t="s">
        <v>2785</v>
      </c>
      <c r="D2401" s="168" t="s">
        <v>2844</v>
      </c>
      <c r="E2401" s="95" t="str">
        <f t="shared" si="38"/>
        <v>18</v>
      </c>
      <c r="G2401"/>
    </row>
    <row r="2402" spans="2:7" ht="13.5">
      <c r="B2402" s="76" t="s">
        <v>2845</v>
      </c>
      <c r="C2402" s="130" t="s">
        <v>2785</v>
      </c>
      <c r="D2402" s="168" t="s">
        <v>2846</v>
      </c>
      <c r="E2402" s="95" t="str">
        <f t="shared" si="38"/>
        <v>18</v>
      </c>
      <c r="G2402"/>
    </row>
    <row r="2403" spans="2:7" ht="13.5">
      <c r="B2403" s="76" t="s">
        <v>2847</v>
      </c>
      <c r="C2403" s="130" t="s">
        <v>2785</v>
      </c>
      <c r="D2403" s="168" t="s">
        <v>2848</v>
      </c>
      <c r="E2403" s="95" t="str">
        <f t="shared" si="38"/>
        <v>18</v>
      </c>
      <c r="G2403"/>
    </row>
    <row r="2404" spans="2:7" ht="13.5">
      <c r="B2404" s="76" t="s">
        <v>2849</v>
      </c>
      <c r="C2404" s="130" t="s">
        <v>2785</v>
      </c>
      <c r="D2404" s="168" t="s">
        <v>2850</v>
      </c>
      <c r="E2404" s="95" t="str">
        <f t="shared" si="38"/>
        <v>18</v>
      </c>
      <c r="G2404"/>
    </row>
    <row r="2405" spans="2:7" ht="13.5">
      <c r="B2405" s="76" t="s">
        <v>2851</v>
      </c>
      <c r="C2405" s="130" t="s">
        <v>2785</v>
      </c>
      <c r="D2405" s="168" t="s">
        <v>2852</v>
      </c>
      <c r="E2405" s="95" t="str">
        <f t="shared" si="38"/>
        <v>18</v>
      </c>
      <c r="G2405"/>
    </row>
    <row r="2406" spans="2:7" ht="13.5">
      <c r="B2406" s="76" t="s">
        <v>2853</v>
      </c>
      <c r="C2406" s="130" t="s">
        <v>2785</v>
      </c>
      <c r="D2406" s="168" t="s">
        <v>7044</v>
      </c>
      <c r="E2406" s="95" t="str">
        <f t="shared" si="38"/>
        <v>18</v>
      </c>
      <c r="G2406"/>
    </row>
    <row r="2407" spans="2:7" ht="13.5">
      <c r="B2407" s="76" t="s">
        <v>2854</v>
      </c>
      <c r="C2407" s="130" t="s">
        <v>2785</v>
      </c>
      <c r="D2407" s="173" t="s">
        <v>7045</v>
      </c>
      <c r="E2407" s="95" t="str">
        <f t="shared" si="38"/>
        <v>18</v>
      </c>
      <c r="G2407"/>
    </row>
    <row r="2408" spans="2:7" ht="14.25" thickBot="1">
      <c r="B2408" s="80" t="s">
        <v>6334</v>
      </c>
      <c r="C2408" s="131" t="s">
        <v>2785</v>
      </c>
      <c r="D2408" s="171" t="s">
        <v>7046</v>
      </c>
      <c r="E2408" s="95" t="str">
        <f t="shared" si="38"/>
        <v>18</v>
      </c>
      <c r="G2408"/>
    </row>
    <row r="2409" spans="2:7" ht="13.5">
      <c r="B2409" s="198" t="s">
        <v>2909</v>
      </c>
      <c r="C2409" s="199" t="s">
        <v>2855</v>
      </c>
      <c r="D2409" s="161" t="s">
        <v>2910</v>
      </c>
      <c r="E2409" s="95" t="str">
        <f t="shared" si="38"/>
        <v>19</v>
      </c>
      <c r="G2409"/>
    </row>
    <row r="2410" spans="2:7" ht="13.5">
      <c r="B2410" s="198" t="s">
        <v>2911</v>
      </c>
      <c r="C2410" s="138" t="s">
        <v>2855</v>
      </c>
      <c r="D2410" s="162" t="s">
        <v>2912</v>
      </c>
      <c r="E2410" s="95" t="str">
        <f t="shared" si="38"/>
        <v>19</v>
      </c>
      <c r="G2410"/>
    </row>
    <row r="2411" spans="2:7" ht="13.5">
      <c r="B2411" s="198" t="s">
        <v>2913</v>
      </c>
      <c r="C2411" s="138" t="s">
        <v>2855</v>
      </c>
      <c r="D2411" s="162" t="s">
        <v>2914</v>
      </c>
      <c r="E2411" s="95" t="str">
        <f t="shared" si="38"/>
        <v>19</v>
      </c>
      <c r="G2411"/>
    </row>
    <row r="2412" spans="2:7" ht="13.5">
      <c r="B2412" s="198" t="s">
        <v>2915</v>
      </c>
      <c r="C2412" s="138" t="s">
        <v>2855</v>
      </c>
      <c r="D2412" s="162" t="s">
        <v>2916</v>
      </c>
      <c r="E2412" s="95" t="str">
        <f t="shared" si="38"/>
        <v>19</v>
      </c>
      <c r="G2412"/>
    </row>
    <row r="2413" spans="2:7" ht="13.5">
      <c r="B2413" s="198" t="s">
        <v>2917</v>
      </c>
      <c r="C2413" s="138" t="s">
        <v>2855</v>
      </c>
      <c r="D2413" s="162" t="s">
        <v>2918</v>
      </c>
      <c r="E2413" s="95" t="str">
        <f t="shared" si="38"/>
        <v>19</v>
      </c>
      <c r="G2413"/>
    </row>
    <row r="2414" spans="2:7" ht="13.5">
      <c r="B2414" s="198" t="s">
        <v>2919</v>
      </c>
      <c r="C2414" s="138" t="s">
        <v>2855</v>
      </c>
      <c r="D2414" s="162" t="s">
        <v>2920</v>
      </c>
      <c r="E2414" s="95" t="str">
        <f t="shared" si="38"/>
        <v>19</v>
      </c>
      <c r="G2414"/>
    </row>
    <row r="2415" spans="2:7" ht="13.5">
      <c r="B2415" s="198" t="s">
        <v>2921</v>
      </c>
      <c r="C2415" s="138" t="s">
        <v>2855</v>
      </c>
      <c r="D2415" s="162" t="s">
        <v>2922</v>
      </c>
      <c r="E2415" s="95" t="str">
        <f t="shared" si="38"/>
        <v>19</v>
      </c>
      <c r="G2415"/>
    </row>
    <row r="2416" spans="2:7" ht="13.5">
      <c r="B2416" s="198" t="s">
        <v>2923</v>
      </c>
      <c r="C2416" s="138" t="s">
        <v>2855</v>
      </c>
      <c r="D2416" s="162" t="s">
        <v>2924</v>
      </c>
      <c r="E2416" s="95" t="str">
        <f t="shared" si="38"/>
        <v>19</v>
      </c>
      <c r="G2416"/>
    </row>
    <row r="2417" spans="2:7" ht="13.5">
      <c r="B2417" s="198" t="s">
        <v>2925</v>
      </c>
      <c r="C2417" s="199" t="s">
        <v>2855</v>
      </c>
      <c r="D2417" s="162" t="s">
        <v>2926</v>
      </c>
      <c r="E2417" s="95" t="str">
        <f t="shared" si="38"/>
        <v>19</v>
      </c>
      <c r="G2417"/>
    </row>
    <row r="2418" spans="2:7" ht="13.5">
      <c r="B2418" s="85" t="s">
        <v>2927</v>
      </c>
      <c r="C2418" s="138" t="s">
        <v>2855</v>
      </c>
      <c r="D2418" s="162" t="s">
        <v>2928</v>
      </c>
      <c r="E2418" s="95" t="str">
        <f t="shared" si="38"/>
        <v>19</v>
      </c>
      <c r="G2418"/>
    </row>
    <row r="2419" spans="2:7" ht="13.5">
      <c r="B2419" s="85" t="s">
        <v>2929</v>
      </c>
      <c r="C2419" s="138" t="s">
        <v>2855</v>
      </c>
      <c r="D2419" s="162" t="s">
        <v>2930</v>
      </c>
      <c r="E2419" s="95" t="str">
        <f t="shared" si="38"/>
        <v>19</v>
      </c>
      <c r="G2419"/>
    </row>
    <row r="2420" spans="2:7" ht="13.5">
      <c r="B2420" s="85" t="s">
        <v>2931</v>
      </c>
      <c r="C2420" s="138" t="s">
        <v>2855</v>
      </c>
      <c r="D2420" s="162" t="s">
        <v>2932</v>
      </c>
      <c r="E2420" s="95" t="str">
        <f t="shared" si="38"/>
        <v>19</v>
      </c>
      <c r="G2420"/>
    </row>
    <row r="2421" spans="2:7" ht="13.5">
      <c r="B2421" s="85" t="s">
        <v>2933</v>
      </c>
      <c r="C2421" s="138" t="s">
        <v>2855</v>
      </c>
      <c r="D2421" s="162" t="s">
        <v>2934</v>
      </c>
      <c r="E2421" s="95" t="str">
        <f t="shared" si="38"/>
        <v>19</v>
      </c>
      <c r="G2421"/>
    </row>
    <row r="2422" spans="2:7" ht="13.5">
      <c r="B2422" s="85" t="s">
        <v>2935</v>
      </c>
      <c r="C2422" s="138" t="s">
        <v>2855</v>
      </c>
      <c r="D2422" s="162" t="s">
        <v>2936</v>
      </c>
      <c r="E2422" s="95" t="str">
        <f t="shared" si="38"/>
        <v>19</v>
      </c>
      <c r="G2422"/>
    </row>
    <row r="2423" spans="2:7" ht="13.5">
      <c r="B2423" s="85" t="s">
        <v>2937</v>
      </c>
      <c r="C2423" s="138" t="s">
        <v>2855</v>
      </c>
      <c r="D2423" s="162" t="s">
        <v>2938</v>
      </c>
      <c r="E2423" s="95" t="str">
        <f t="shared" si="38"/>
        <v>19</v>
      </c>
      <c r="G2423"/>
    </row>
    <row r="2424" spans="2:7" ht="13.5">
      <c r="B2424" s="85" t="s">
        <v>2939</v>
      </c>
      <c r="C2424" s="138" t="s">
        <v>2855</v>
      </c>
      <c r="D2424" s="162" t="s">
        <v>2940</v>
      </c>
      <c r="E2424" s="95" t="str">
        <f t="shared" si="38"/>
        <v>19</v>
      </c>
      <c r="G2424"/>
    </row>
    <row r="2425" spans="2:7" ht="13.5">
      <c r="B2425" s="85" t="s">
        <v>2941</v>
      </c>
      <c r="C2425" s="138" t="s">
        <v>2855</v>
      </c>
      <c r="D2425" s="162" t="s">
        <v>2942</v>
      </c>
      <c r="E2425" s="95" t="str">
        <f t="shared" si="38"/>
        <v>19</v>
      </c>
      <c r="G2425"/>
    </row>
    <row r="2426" spans="2:7" ht="13.5">
      <c r="B2426" s="85" t="s">
        <v>2943</v>
      </c>
      <c r="C2426" s="138" t="s">
        <v>2855</v>
      </c>
      <c r="D2426" s="162" t="s">
        <v>2944</v>
      </c>
      <c r="E2426" s="95" t="str">
        <f t="shared" si="38"/>
        <v>19</v>
      </c>
      <c r="G2426"/>
    </row>
    <row r="2427" spans="2:7" ht="13.5">
      <c r="B2427" s="85" t="s">
        <v>2945</v>
      </c>
      <c r="C2427" s="138" t="s">
        <v>2855</v>
      </c>
      <c r="D2427" s="162" t="s">
        <v>2946</v>
      </c>
      <c r="E2427" s="95" t="str">
        <f t="shared" si="38"/>
        <v>19</v>
      </c>
      <c r="G2427"/>
    </row>
    <row r="2428" spans="2:7" ht="13.5">
      <c r="B2428" s="85" t="s">
        <v>2947</v>
      </c>
      <c r="C2428" s="138" t="s">
        <v>2855</v>
      </c>
      <c r="D2428" s="162" t="s">
        <v>2948</v>
      </c>
      <c r="E2428" s="95" t="str">
        <f t="shared" si="38"/>
        <v>19</v>
      </c>
      <c r="G2428"/>
    </row>
    <row r="2429" spans="2:7" ht="13.5">
      <c r="B2429" s="85" t="s">
        <v>2949</v>
      </c>
      <c r="C2429" s="138" t="s">
        <v>2855</v>
      </c>
      <c r="D2429" s="162" t="s">
        <v>2950</v>
      </c>
      <c r="E2429" s="95" t="str">
        <f t="shared" si="38"/>
        <v>19</v>
      </c>
      <c r="G2429"/>
    </row>
    <row r="2430" spans="2:7" ht="13.5">
      <c r="B2430" s="85" t="s">
        <v>2951</v>
      </c>
      <c r="C2430" s="138" t="s">
        <v>2855</v>
      </c>
      <c r="D2430" s="162" t="s">
        <v>2952</v>
      </c>
      <c r="E2430" s="95" t="str">
        <f t="shared" si="38"/>
        <v>19</v>
      </c>
      <c r="G2430"/>
    </row>
    <row r="2431" spans="2:7" ht="13.5">
      <c r="B2431" s="85" t="s">
        <v>2953</v>
      </c>
      <c r="C2431" s="138" t="s">
        <v>2855</v>
      </c>
      <c r="D2431" s="162" t="s">
        <v>2954</v>
      </c>
      <c r="E2431" s="95" t="str">
        <f t="shared" si="38"/>
        <v>19</v>
      </c>
      <c r="G2431"/>
    </row>
    <row r="2432" spans="2:7" ht="13.5">
      <c r="B2432" s="85" t="s">
        <v>2955</v>
      </c>
      <c r="C2432" s="138" t="s">
        <v>2855</v>
      </c>
      <c r="D2432" s="162" t="s">
        <v>2956</v>
      </c>
      <c r="E2432" s="95" t="str">
        <f t="shared" si="38"/>
        <v>19</v>
      </c>
      <c r="G2432"/>
    </row>
    <row r="2433" spans="2:7" ht="13.5">
      <c r="B2433" s="85" t="s">
        <v>2957</v>
      </c>
      <c r="C2433" s="138" t="s">
        <v>2855</v>
      </c>
      <c r="D2433" s="162" t="s">
        <v>2958</v>
      </c>
      <c r="E2433" s="95" t="str">
        <f t="shared" si="38"/>
        <v>19</v>
      </c>
      <c r="G2433"/>
    </row>
    <row r="2434" spans="2:7" ht="13.5">
      <c r="B2434" s="85" t="s">
        <v>2959</v>
      </c>
      <c r="C2434" s="138" t="s">
        <v>2855</v>
      </c>
      <c r="D2434" s="162" t="s">
        <v>2960</v>
      </c>
      <c r="E2434" s="95" t="str">
        <f t="shared" si="38"/>
        <v>19</v>
      </c>
      <c r="G2434"/>
    </row>
    <row r="2435" spans="2:7" ht="13.5">
      <c r="B2435" s="85" t="s">
        <v>2961</v>
      </c>
      <c r="C2435" s="138" t="s">
        <v>2855</v>
      </c>
      <c r="D2435" s="162" t="s">
        <v>2962</v>
      </c>
      <c r="E2435" s="95" t="str">
        <f t="shared" si="38"/>
        <v>19</v>
      </c>
      <c r="G2435"/>
    </row>
    <row r="2436" spans="2:7" ht="13.5">
      <c r="B2436" s="85" t="s">
        <v>2963</v>
      </c>
      <c r="C2436" s="138" t="s">
        <v>2855</v>
      </c>
      <c r="D2436" s="162" t="s">
        <v>2964</v>
      </c>
      <c r="E2436" s="95" t="str">
        <f t="shared" si="38"/>
        <v>19</v>
      </c>
      <c r="G2436"/>
    </row>
    <row r="2437" spans="2:7" ht="13.5">
      <c r="B2437" s="85" t="s">
        <v>2965</v>
      </c>
      <c r="C2437" s="138" t="s">
        <v>2855</v>
      </c>
      <c r="D2437" s="162" t="s">
        <v>2966</v>
      </c>
      <c r="E2437" s="95" t="str">
        <f t="shared" si="38"/>
        <v>19</v>
      </c>
      <c r="G2437"/>
    </row>
    <row r="2438" spans="2:7" ht="13.5">
      <c r="B2438" s="85" t="s">
        <v>2967</v>
      </c>
      <c r="C2438" s="138" t="s">
        <v>2855</v>
      </c>
      <c r="D2438" s="162" t="s">
        <v>2968</v>
      </c>
      <c r="E2438" s="95" t="str">
        <f t="shared" si="38"/>
        <v>19</v>
      </c>
      <c r="G2438"/>
    </row>
    <row r="2439" spans="2:7" ht="13.5">
      <c r="B2439" s="85" t="s">
        <v>2969</v>
      </c>
      <c r="C2439" s="138" t="s">
        <v>2855</v>
      </c>
      <c r="D2439" s="162" t="s">
        <v>2970</v>
      </c>
      <c r="E2439" s="95" t="str">
        <f t="shared" si="38"/>
        <v>19</v>
      </c>
      <c r="G2439"/>
    </row>
    <row r="2440" spans="2:7" ht="13.5">
      <c r="B2440" s="85" t="s">
        <v>2971</v>
      </c>
      <c r="C2440" s="138" t="s">
        <v>2855</v>
      </c>
      <c r="D2440" s="162" t="s">
        <v>2972</v>
      </c>
      <c r="E2440" s="95" t="str">
        <f t="shared" ref="E2440:E2503" si="39">LEFT(B2440,2)</f>
        <v>19</v>
      </c>
      <c r="G2440"/>
    </row>
    <row r="2441" spans="2:7" ht="13.5">
      <c r="B2441" s="85" t="s">
        <v>2973</v>
      </c>
      <c r="C2441" s="138" t="s">
        <v>2855</v>
      </c>
      <c r="D2441" s="162" t="s">
        <v>2974</v>
      </c>
      <c r="E2441" s="95" t="str">
        <f t="shared" si="39"/>
        <v>19</v>
      </c>
      <c r="G2441"/>
    </row>
    <row r="2442" spans="2:7" ht="13.5">
      <c r="B2442" s="85" t="s">
        <v>2975</v>
      </c>
      <c r="C2442" s="138" t="s">
        <v>2855</v>
      </c>
      <c r="D2442" s="162" t="s">
        <v>2976</v>
      </c>
      <c r="E2442" s="95" t="str">
        <f t="shared" si="39"/>
        <v>19</v>
      </c>
      <c r="G2442"/>
    </row>
    <row r="2443" spans="2:7" ht="13.5">
      <c r="B2443" s="85" t="s">
        <v>2977</v>
      </c>
      <c r="C2443" s="138" t="s">
        <v>2855</v>
      </c>
      <c r="D2443" s="162" t="s">
        <v>2978</v>
      </c>
      <c r="E2443" s="95" t="str">
        <f t="shared" si="39"/>
        <v>19</v>
      </c>
      <c r="G2443"/>
    </row>
    <row r="2444" spans="2:7" ht="13.5">
      <c r="B2444" s="85" t="s">
        <v>2979</v>
      </c>
      <c r="C2444" s="138" t="s">
        <v>2855</v>
      </c>
      <c r="D2444" s="162" t="s">
        <v>2980</v>
      </c>
      <c r="E2444" s="95" t="str">
        <f t="shared" si="39"/>
        <v>19</v>
      </c>
      <c r="G2444"/>
    </row>
    <row r="2445" spans="2:7" ht="13.5">
      <c r="B2445" s="85" t="s">
        <v>2981</v>
      </c>
      <c r="C2445" s="138" t="s">
        <v>2855</v>
      </c>
      <c r="D2445" s="162" t="s">
        <v>2982</v>
      </c>
      <c r="E2445" s="95" t="str">
        <f t="shared" si="39"/>
        <v>19</v>
      </c>
      <c r="G2445"/>
    </row>
    <row r="2446" spans="2:7" ht="13.5">
      <c r="B2446" s="85" t="s">
        <v>2983</v>
      </c>
      <c r="C2446" s="138" t="s">
        <v>2855</v>
      </c>
      <c r="D2446" s="162" t="s">
        <v>2984</v>
      </c>
      <c r="E2446" s="95" t="str">
        <f t="shared" si="39"/>
        <v>19</v>
      </c>
      <c r="G2446"/>
    </row>
    <row r="2447" spans="2:7" ht="13.5">
      <c r="B2447" s="85" t="s">
        <v>2985</v>
      </c>
      <c r="C2447" s="138" t="s">
        <v>2855</v>
      </c>
      <c r="D2447" s="162" t="s">
        <v>2986</v>
      </c>
      <c r="E2447" s="95" t="str">
        <f t="shared" si="39"/>
        <v>19</v>
      </c>
      <c r="G2447"/>
    </row>
    <row r="2448" spans="2:7" ht="13.5">
      <c r="B2448" s="85" t="s">
        <v>2987</v>
      </c>
      <c r="C2448" s="138" t="s">
        <v>2855</v>
      </c>
      <c r="D2448" s="162" t="s">
        <v>2988</v>
      </c>
      <c r="E2448" s="95" t="str">
        <f t="shared" si="39"/>
        <v>19</v>
      </c>
      <c r="G2448"/>
    </row>
    <row r="2449" spans="2:7" ht="13.5">
      <c r="B2449" s="85" t="s">
        <v>2989</v>
      </c>
      <c r="C2449" s="138" t="s">
        <v>2855</v>
      </c>
      <c r="D2449" s="162" t="s">
        <v>2990</v>
      </c>
      <c r="E2449" s="95" t="str">
        <f t="shared" si="39"/>
        <v>19</v>
      </c>
      <c r="G2449"/>
    </row>
    <row r="2450" spans="2:7" ht="13.5">
      <c r="B2450" s="85" t="s">
        <v>2991</v>
      </c>
      <c r="C2450" s="138" t="s">
        <v>2855</v>
      </c>
      <c r="D2450" s="162" t="s">
        <v>2992</v>
      </c>
      <c r="E2450" s="95" t="str">
        <f t="shared" si="39"/>
        <v>19</v>
      </c>
      <c r="G2450"/>
    </row>
    <row r="2451" spans="2:7" ht="13.5">
      <c r="B2451" s="85" t="s">
        <v>2993</v>
      </c>
      <c r="C2451" s="138" t="s">
        <v>2855</v>
      </c>
      <c r="D2451" s="162" t="s">
        <v>2994</v>
      </c>
      <c r="E2451" s="95" t="str">
        <f t="shared" si="39"/>
        <v>19</v>
      </c>
      <c r="G2451"/>
    </row>
    <row r="2452" spans="2:7" ht="13.5">
      <c r="B2452" s="85" t="s">
        <v>2995</v>
      </c>
      <c r="C2452" s="138" t="s">
        <v>2855</v>
      </c>
      <c r="D2452" s="162" t="s">
        <v>2996</v>
      </c>
      <c r="E2452" s="95" t="str">
        <f t="shared" si="39"/>
        <v>19</v>
      </c>
      <c r="G2452"/>
    </row>
    <row r="2453" spans="2:7" ht="13.5">
      <c r="B2453" s="85" t="s">
        <v>2997</v>
      </c>
      <c r="C2453" s="138" t="s">
        <v>2855</v>
      </c>
      <c r="D2453" s="162" t="s">
        <v>6725</v>
      </c>
      <c r="E2453" s="95" t="str">
        <f t="shared" si="39"/>
        <v>19</v>
      </c>
      <c r="G2453"/>
    </row>
    <row r="2454" spans="2:7" ht="13.5">
      <c r="B2454" s="85" t="s">
        <v>2998</v>
      </c>
      <c r="C2454" s="138" t="s">
        <v>2855</v>
      </c>
      <c r="D2454" s="162" t="s">
        <v>2999</v>
      </c>
      <c r="E2454" s="95" t="str">
        <f t="shared" si="39"/>
        <v>19</v>
      </c>
      <c r="G2454"/>
    </row>
    <row r="2455" spans="2:7" ht="13.5">
      <c r="B2455" s="85" t="s">
        <v>3000</v>
      </c>
      <c r="C2455" s="138" t="s">
        <v>2855</v>
      </c>
      <c r="D2455" s="162" t="s">
        <v>3001</v>
      </c>
      <c r="E2455" s="95" t="str">
        <f t="shared" si="39"/>
        <v>19</v>
      </c>
      <c r="G2455"/>
    </row>
    <row r="2456" spans="2:7" ht="13.5">
      <c r="B2456" s="85" t="s">
        <v>3002</v>
      </c>
      <c r="C2456" s="138" t="s">
        <v>2855</v>
      </c>
      <c r="D2456" s="162" t="s">
        <v>3003</v>
      </c>
      <c r="E2456" s="95" t="str">
        <f t="shared" si="39"/>
        <v>19</v>
      </c>
      <c r="G2456"/>
    </row>
    <row r="2457" spans="2:7" ht="13.5">
      <c r="B2457" s="85" t="s">
        <v>3004</v>
      </c>
      <c r="C2457" s="138" t="s">
        <v>2855</v>
      </c>
      <c r="D2457" s="162" t="s">
        <v>3005</v>
      </c>
      <c r="E2457" s="95" t="str">
        <f t="shared" si="39"/>
        <v>19</v>
      </c>
      <c r="G2457"/>
    </row>
    <row r="2458" spans="2:7" ht="13.5">
      <c r="B2458" s="85" t="s">
        <v>3006</v>
      </c>
      <c r="C2458" s="138" t="s">
        <v>2855</v>
      </c>
      <c r="D2458" s="162" t="s">
        <v>3007</v>
      </c>
      <c r="E2458" s="95" t="str">
        <f t="shared" si="39"/>
        <v>19</v>
      </c>
      <c r="G2458"/>
    </row>
    <row r="2459" spans="2:7" ht="13.5">
      <c r="B2459" s="85" t="s">
        <v>3008</v>
      </c>
      <c r="C2459" s="138" t="s">
        <v>2855</v>
      </c>
      <c r="D2459" s="162" t="s">
        <v>3009</v>
      </c>
      <c r="E2459" s="95" t="str">
        <f t="shared" si="39"/>
        <v>19</v>
      </c>
      <c r="G2459"/>
    </row>
    <row r="2460" spans="2:7" ht="13.5">
      <c r="B2460" s="85" t="s">
        <v>3010</v>
      </c>
      <c r="C2460" s="138" t="s">
        <v>2855</v>
      </c>
      <c r="D2460" s="162" t="s">
        <v>3011</v>
      </c>
      <c r="E2460" s="95" t="str">
        <f t="shared" si="39"/>
        <v>19</v>
      </c>
      <c r="G2460"/>
    </row>
    <row r="2461" spans="2:7" ht="13.5">
      <c r="B2461" s="85" t="s">
        <v>3012</v>
      </c>
      <c r="C2461" s="138" t="s">
        <v>2855</v>
      </c>
      <c r="D2461" s="162" t="s">
        <v>3013</v>
      </c>
      <c r="E2461" s="95" t="str">
        <f t="shared" si="39"/>
        <v>19</v>
      </c>
      <c r="G2461"/>
    </row>
    <row r="2462" spans="2:7" ht="13.5">
      <c r="B2462" s="85" t="s">
        <v>3014</v>
      </c>
      <c r="C2462" s="138" t="s">
        <v>2855</v>
      </c>
      <c r="D2462" s="162" t="s">
        <v>3015</v>
      </c>
      <c r="E2462" s="95" t="str">
        <f t="shared" si="39"/>
        <v>19</v>
      </c>
      <c r="G2462"/>
    </row>
    <row r="2463" spans="2:7" ht="13.5">
      <c r="B2463" s="85" t="s">
        <v>3016</v>
      </c>
      <c r="C2463" s="138" t="s">
        <v>2855</v>
      </c>
      <c r="D2463" s="162" t="s">
        <v>3017</v>
      </c>
      <c r="E2463" s="95" t="str">
        <f t="shared" si="39"/>
        <v>19</v>
      </c>
      <c r="G2463"/>
    </row>
    <row r="2464" spans="2:7" ht="13.5">
      <c r="B2464" s="85" t="s">
        <v>3018</v>
      </c>
      <c r="C2464" s="138" t="s">
        <v>2855</v>
      </c>
      <c r="D2464" s="162" t="s">
        <v>3019</v>
      </c>
      <c r="E2464" s="95" t="str">
        <f t="shared" si="39"/>
        <v>19</v>
      </c>
      <c r="G2464"/>
    </row>
    <row r="2465" spans="2:7" ht="13.5">
      <c r="B2465" s="85" t="s">
        <v>3020</v>
      </c>
      <c r="C2465" s="138" t="s">
        <v>2855</v>
      </c>
      <c r="D2465" s="162" t="s">
        <v>3021</v>
      </c>
      <c r="E2465" s="95" t="str">
        <f t="shared" si="39"/>
        <v>19</v>
      </c>
      <c r="G2465"/>
    </row>
    <row r="2466" spans="2:7" ht="13.5">
      <c r="B2466" s="85" t="s">
        <v>3022</v>
      </c>
      <c r="C2466" s="138" t="s">
        <v>2855</v>
      </c>
      <c r="D2466" s="162" t="s">
        <v>3023</v>
      </c>
      <c r="E2466" s="95" t="str">
        <f t="shared" si="39"/>
        <v>19</v>
      </c>
      <c r="G2466"/>
    </row>
    <row r="2467" spans="2:7" ht="13.5">
      <c r="B2467" s="85" t="s">
        <v>3024</v>
      </c>
      <c r="C2467" s="138" t="s">
        <v>2855</v>
      </c>
      <c r="D2467" s="162" t="s">
        <v>3025</v>
      </c>
      <c r="E2467" s="95" t="str">
        <f t="shared" si="39"/>
        <v>19</v>
      </c>
      <c r="G2467"/>
    </row>
    <row r="2468" spans="2:7" ht="13.5">
      <c r="B2468" s="85" t="s">
        <v>3026</v>
      </c>
      <c r="C2468" s="138" t="s">
        <v>2855</v>
      </c>
      <c r="D2468" s="162" t="s">
        <v>3027</v>
      </c>
      <c r="E2468" s="95" t="str">
        <f t="shared" si="39"/>
        <v>19</v>
      </c>
      <c r="G2468"/>
    </row>
    <row r="2469" spans="2:7" ht="13.5">
      <c r="B2469" s="85" t="s">
        <v>3028</v>
      </c>
      <c r="C2469" s="138" t="s">
        <v>2855</v>
      </c>
      <c r="D2469" s="162" t="s">
        <v>3029</v>
      </c>
      <c r="E2469" s="95" t="str">
        <f t="shared" si="39"/>
        <v>19</v>
      </c>
      <c r="G2469"/>
    </row>
    <row r="2470" spans="2:7" ht="13.5">
      <c r="B2470" s="85" t="s">
        <v>3030</v>
      </c>
      <c r="C2470" s="138" t="s">
        <v>2855</v>
      </c>
      <c r="D2470" s="162" t="s">
        <v>3031</v>
      </c>
      <c r="E2470" s="95" t="str">
        <f t="shared" si="39"/>
        <v>19</v>
      </c>
      <c r="G2470"/>
    </row>
    <row r="2471" spans="2:7" ht="13.5">
      <c r="B2471" s="85" t="s">
        <v>3032</v>
      </c>
      <c r="C2471" s="138" t="s">
        <v>2855</v>
      </c>
      <c r="D2471" s="162" t="s">
        <v>3033</v>
      </c>
      <c r="E2471" s="95" t="str">
        <f t="shared" si="39"/>
        <v>19</v>
      </c>
      <c r="G2471"/>
    </row>
    <row r="2472" spans="2:7" ht="13.5">
      <c r="B2472" s="85" t="s">
        <v>3034</v>
      </c>
      <c r="C2472" s="138" t="s">
        <v>2855</v>
      </c>
      <c r="D2472" s="162" t="s">
        <v>6726</v>
      </c>
      <c r="E2472" s="95" t="str">
        <f t="shared" si="39"/>
        <v>19</v>
      </c>
      <c r="G2472"/>
    </row>
    <row r="2473" spans="2:7" ht="13.5">
      <c r="B2473" s="85" t="s">
        <v>3035</v>
      </c>
      <c r="C2473" s="138" t="s">
        <v>2855</v>
      </c>
      <c r="D2473" s="162" t="s">
        <v>6727</v>
      </c>
      <c r="E2473" s="95" t="str">
        <f t="shared" si="39"/>
        <v>19</v>
      </c>
      <c r="G2473"/>
    </row>
    <row r="2474" spans="2:7" ht="13.5">
      <c r="B2474" s="85" t="s">
        <v>3036</v>
      </c>
      <c r="C2474" s="138" t="s">
        <v>2855</v>
      </c>
      <c r="D2474" s="162" t="s">
        <v>6728</v>
      </c>
      <c r="E2474" s="95" t="str">
        <f t="shared" si="39"/>
        <v>19</v>
      </c>
      <c r="G2474"/>
    </row>
    <row r="2475" spans="2:7" ht="13.5">
      <c r="B2475" s="85" t="s">
        <v>6354</v>
      </c>
      <c r="C2475" s="138" t="s">
        <v>2855</v>
      </c>
      <c r="D2475" s="172" t="s">
        <v>6729</v>
      </c>
      <c r="E2475" s="95" t="str">
        <f t="shared" si="39"/>
        <v>19</v>
      </c>
      <c r="G2475"/>
    </row>
    <row r="2476" spans="2:7" ht="14.25" thickBot="1">
      <c r="B2476" s="86" t="s">
        <v>6607</v>
      </c>
      <c r="C2476" s="139" t="s">
        <v>2855</v>
      </c>
      <c r="D2476" s="163" t="s">
        <v>7047</v>
      </c>
      <c r="E2476" s="95" t="str">
        <f t="shared" si="39"/>
        <v>19</v>
      </c>
      <c r="G2476"/>
    </row>
    <row r="2477" spans="2:7" ht="13.5">
      <c r="B2477" s="200" t="s">
        <v>3189</v>
      </c>
      <c r="C2477" s="148" t="s">
        <v>3037</v>
      </c>
      <c r="D2477" s="164" t="s">
        <v>3190</v>
      </c>
      <c r="E2477" s="95" t="str">
        <f t="shared" si="39"/>
        <v>20</v>
      </c>
      <c r="G2477"/>
    </row>
    <row r="2478" spans="2:7" ht="13.5">
      <c r="B2478" s="200" t="s">
        <v>3191</v>
      </c>
      <c r="C2478" s="126" t="s">
        <v>3037</v>
      </c>
      <c r="D2478" s="165" t="s">
        <v>3192</v>
      </c>
      <c r="E2478" s="95" t="str">
        <f t="shared" si="39"/>
        <v>20</v>
      </c>
      <c r="G2478"/>
    </row>
    <row r="2479" spans="2:7" ht="13.5">
      <c r="B2479" s="200" t="s">
        <v>3193</v>
      </c>
      <c r="C2479" s="126" t="s">
        <v>3037</v>
      </c>
      <c r="D2479" s="165" t="s">
        <v>3194</v>
      </c>
      <c r="E2479" s="95" t="str">
        <f t="shared" si="39"/>
        <v>20</v>
      </c>
      <c r="G2479"/>
    </row>
    <row r="2480" spans="2:7" ht="13.5">
      <c r="B2480" s="200" t="s">
        <v>3195</v>
      </c>
      <c r="C2480" s="126" t="s">
        <v>3037</v>
      </c>
      <c r="D2480" s="165" t="s">
        <v>7048</v>
      </c>
      <c r="E2480" s="95" t="str">
        <f t="shared" si="39"/>
        <v>20</v>
      </c>
      <c r="G2480"/>
    </row>
    <row r="2481" spans="2:7" ht="13.5">
      <c r="B2481" s="200" t="s">
        <v>3196</v>
      </c>
      <c r="C2481" s="126" t="s">
        <v>3037</v>
      </c>
      <c r="D2481" s="165" t="s">
        <v>7049</v>
      </c>
      <c r="E2481" s="95" t="str">
        <f t="shared" si="39"/>
        <v>20</v>
      </c>
      <c r="G2481"/>
    </row>
    <row r="2482" spans="2:7" ht="13.5">
      <c r="B2482" s="200" t="s">
        <v>3197</v>
      </c>
      <c r="C2482" s="126" t="s">
        <v>3037</v>
      </c>
      <c r="D2482" s="165" t="s">
        <v>3198</v>
      </c>
      <c r="E2482" s="95" t="str">
        <f t="shared" si="39"/>
        <v>20</v>
      </c>
      <c r="G2482"/>
    </row>
    <row r="2483" spans="2:7" ht="13.5">
      <c r="B2483" s="200" t="s">
        <v>3199</v>
      </c>
      <c r="C2483" s="126" t="s">
        <v>3037</v>
      </c>
      <c r="D2483" s="165" t="s">
        <v>3200</v>
      </c>
      <c r="E2483" s="95" t="str">
        <f t="shared" si="39"/>
        <v>20</v>
      </c>
      <c r="G2483"/>
    </row>
    <row r="2484" spans="2:7" ht="13.5">
      <c r="B2484" s="200" t="s">
        <v>3201</v>
      </c>
      <c r="C2484" s="126" t="s">
        <v>3037</v>
      </c>
      <c r="D2484" s="165" t="s">
        <v>3202</v>
      </c>
      <c r="E2484" s="95" t="str">
        <f t="shared" si="39"/>
        <v>20</v>
      </c>
      <c r="G2484"/>
    </row>
    <row r="2485" spans="2:7" ht="13.5">
      <c r="B2485" s="200" t="s">
        <v>3203</v>
      </c>
      <c r="C2485" s="148" t="s">
        <v>3037</v>
      </c>
      <c r="D2485" s="165" t="s">
        <v>3204</v>
      </c>
      <c r="E2485" s="95" t="str">
        <f t="shared" si="39"/>
        <v>20</v>
      </c>
      <c r="G2485"/>
    </row>
    <row r="2486" spans="2:7" ht="13.5">
      <c r="B2486" s="87" t="s">
        <v>3205</v>
      </c>
      <c r="C2486" s="126" t="s">
        <v>3037</v>
      </c>
      <c r="D2486" s="165" t="s">
        <v>3206</v>
      </c>
      <c r="E2486" s="95" t="str">
        <f t="shared" si="39"/>
        <v>20</v>
      </c>
      <c r="G2486"/>
    </row>
    <row r="2487" spans="2:7" ht="13.5">
      <c r="B2487" s="87" t="s">
        <v>3207</v>
      </c>
      <c r="C2487" s="126" t="s">
        <v>3037</v>
      </c>
      <c r="D2487" s="165" t="s">
        <v>3208</v>
      </c>
      <c r="E2487" s="95" t="str">
        <f t="shared" si="39"/>
        <v>20</v>
      </c>
      <c r="G2487"/>
    </row>
    <row r="2488" spans="2:7" ht="13.5">
      <c r="B2488" s="87" t="s">
        <v>3209</v>
      </c>
      <c r="C2488" s="126" t="s">
        <v>3037</v>
      </c>
      <c r="D2488" s="165" t="s">
        <v>3210</v>
      </c>
      <c r="E2488" s="95" t="str">
        <f t="shared" si="39"/>
        <v>20</v>
      </c>
      <c r="G2488"/>
    </row>
    <row r="2489" spans="2:7" ht="13.5">
      <c r="B2489" s="87" t="s">
        <v>3211</v>
      </c>
      <c r="C2489" s="126" t="s">
        <v>3037</v>
      </c>
      <c r="D2489" s="165" t="s">
        <v>3212</v>
      </c>
      <c r="E2489" s="95" t="str">
        <f t="shared" si="39"/>
        <v>20</v>
      </c>
      <c r="G2489"/>
    </row>
    <row r="2490" spans="2:7" ht="13.5">
      <c r="B2490" s="87" t="s">
        <v>3213</v>
      </c>
      <c r="C2490" s="126" t="s">
        <v>3037</v>
      </c>
      <c r="D2490" s="165" t="s">
        <v>3214</v>
      </c>
      <c r="E2490" s="95" t="str">
        <f t="shared" si="39"/>
        <v>20</v>
      </c>
      <c r="G2490"/>
    </row>
    <row r="2491" spans="2:7" ht="13.5">
      <c r="B2491" s="87" t="s">
        <v>3215</v>
      </c>
      <c r="C2491" s="126" t="s">
        <v>3037</v>
      </c>
      <c r="D2491" s="165" t="s">
        <v>3216</v>
      </c>
      <c r="E2491" s="95" t="str">
        <f t="shared" si="39"/>
        <v>20</v>
      </c>
      <c r="G2491"/>
    </row>
    <row r="2492" spans="2:7" ht="13.5">
      <c r="B2492" s="87" t="s">
        <v>3217</v>
      </c>
      <c r="C2492" s="126" t="s">
        <v>3037</v>
      </c>
      <c r="D2492" s="165" t="s">
        <v>7050</v>
      </c>
      <c r="E2492" s="95" t="str">
        <f t="shared" si="39"/>
        <v>20</v>
      </c>
      <c r="G2492"/>
    </row>
    <row r="2493" spans="2:7" ht="13.5">
      <c r="B2493" s="87" t="s">
        <v>3218</v>
      </c>
      <c r="C2493" s="126" t="s">
        <v>3037</v>
      </c>
      <c r="D2493" s="165" t="s">
        <v>7051</v>
      </c>
      <c r="E2493" s="95" t="str">
        <f t="shared" si="39"/>
        <v>20</v>
      </c>
      <c r="G2493"/>
    </row>
    <row r="2494" spans="2:7" ht="13.5">
      <c r="B2494" s="87" t="s">
        <v>3219</v>
      </c>
      <c r="C2494" s="126" t="s">
        <v>3037</v>
      </c>
      <c r="D2494" s="165" t="s">
        <v>7052</v>
      </c>
      <c r="E2494" s="95" t="str">
        <f t="shared" si="39"/>
        <v>20</v>
      </c>
      <c r="G2494"/>
    </row>
    <row r="2495" spans="2:7" ht="13.5">
      <c r="B2495" s="87" t="s">
        <v>3220</v>
      </c>
      <c r="C2495" s="126" t="s">
        <v>3037</v>
      </c>
      <c r="D2495" s="165" t="s">
        <v>3221</v>
      </c>
      <c r="E2495" s="95" t="str">
        <f t="shared" si="39"/>
        <v>20</v>
      </c>
      <c r="G2495"/>
    </row>
    <row r="2496" spans="2:7" ht="13.5">
      <c r="B2496" s="87" t="s">
        <v>3222</v>
      </c>
      <c r="C2496" s="126" t="s">
        <v>3037</v>
      </c>
      <c r="D2496" s="165" t="s">
        <v>3223</v>
      </c>
      <c r="E2496" s="95" t="str">
        <f t="shared" si="39"/>
        <v>20</v>
      </c>
      <c r="G2496"/>
    </row>
    <row r="2497" spans="2:7" ht="13.5">
      <c r="B2497" s="87" t="s">
        <v>3224</v>
      </c>
      <c r="C2497" s="126" t="s">
        <v>3037</v>
      </c>
      <c r="D2497" s="165" t="s">
        <v>3225</v>
      </c>
      <c r="E2497" s="95" t="str">
        <f t="shared" si="39"/>
        <v>20</v>
      </c>
      <c r="G2497"/>
    </row>
    <row r="2498" spans="2:7" ht="13.5">
      <c r="B2498" s="87" t="s">
        <v>3226</v>
      </c>
      <c r="C2498" s="126" t="s">
        <v>3037</v>
      </c>
      <c r="D2498" s="165" t="s">
        <v>3227</v>
      </c>
      <c r="E2498" s="95" t="str">
        <f t="shared" si="39"/>
        <v>20</v>
      </c>
      <c r="G2498"/>
    </row>
    <row r="2499" spans="2:7" ht="13.5">
      <c r="B2499" s="87" t="s">
        <v>3228</v>
      </c>
      <c r="C2499" s="126" t="s">
        <v>3037</v>
      </c>
      <c r="D2499" s="165" t="s">
        <v>7053</v>
      </c>
      <c r="E2499" s="95" t="str">
        <f t="shared" si="39"/>
        <v>20</v>
      </c>
      <c r="G2499"/>
    </row>
    <row r="2500" spans="2:7" ht="13.5">
      <c r="B2500" s="87" t="s">
        <v>3229</v>
      </c>
      <c r="C2500" s="126" t="s">
        <v>3037</v>
      </c>
      <c r="D2500" s="165" t="s">
        <v>3230</v>
      </c>
      <c r="E2500" s="95" t="str">
        <f t="shared" si="39"/>
        <v>20</v>
      </c>
      <c r="G2500"/>
    </row>
    <row r="2501" spans="2:7" ht="13.5">
      <c r="B2501" s="87" t="s">
        <v>3231</v>
      </c>
      <c r="C2501" s="126" t="s">
        <v>3037</v>
      </c>
      <c r="D2501" s="165" t="s">
        <v>3232</v>
      </c>
      <c r="E2501" s="95" t="str">
        <f t="shared" si="39"/>
        <v>20</v>
      </c>
      <c r="G2501"/>
    </row>
    <row r="2502" spans="2:7" ht="13.5">
      <c r="B2502" s="87" t="s">
        <v>3233</v>
      </c>
      <c r="C2502" s="126" t="s">
        <v>3037</v>
      </c>
      <c r="D2502" s="165" t="s">
        <v>3234</v>
      </c>
      <c r="E2502" s="95" t="str">
        <f t="shared" si="39"/>
        <v>20</v>
      </c>
      <c r="G2502"/>
    </row>
    <row r="2503" spans="2:7" ht="13.5">
      <c r="B2503" s="87" t="s">
        <v>3235</v>
      </c>
      <c r="C2503" s="126" t="s">
        <v>3037</v>
      </c>
      <c r="D2503" s="165" t="s">
        <v>3236</v>
      </c>
      <c r="E2503" s="95" t="str">
        <f t="shared" si="39"/>
        <v>20</v>
      </c>
      <c r="G2503"/>
    </row>
    <row r="2504" spans="2:7" ht="13.5">
      <c r="B2504" s="87" t="s">
        <v>3237</v>
      </c>
      <c r="C2504" s="126" t="s">
        <v>3037</v>
      </c>
      <c r="D2504" s="165" t="s">
        <v>3238</v>
      </c>
      <c r="E2504" s="95" t="str">
        <f t="shared" ref="E2504:E2567" si="40">LEFT(B2504,2)</f>
        <v>20</v>
      </c>
      <c r="G2504"/>
    </row>
    <row r="2505" spans="2:7" ht="13.5">
      <c r="B2505" s="87" t="s">
        <v>3239</v>
      </c>
      <c r="C2505" s="126" t="s">
        <v>3037</v>
      </c>
      <c r="D2505" s="165" t="s">
        <v>3240</v>
      </c>
      <c r="E2505" s="95" t="str">
        <f t="shared" si="40"/>
        <v>20</v>
      </c>
      <c r="G2505"/>
    </row>
    <row r="2506" spans="2:7" ht="13.5">
      <c r="B2506" s="87" t="s">
        <v>3241</v>
      </c>
      <c r="C2506" s="126" t="s">
        <v>3037</v>
      </c>
      <c r="D2506" s="165" t="s">
        <v>3242</v>
      </c>
      <c r="E2506" s="95" t="str">
        <f t="shared" si="40"/>
        <v>20</v>
      </c>
      <c r="G2506"/>
    </row>
    <row r="2507" spans="2:7" ht="13.5">
      <c r="B2507" s="87" t="s">
        <v>3243</v>
      </c>
      <c r="C2507" s="126" t="s">
        <v>3037</v>
      </c>
      <c r="D2507" s="165" t="s">
        <v>7054</v>
      </c>
      <c r="E2507" s="95" t="str">
        <f t="shared" si="40"/>
        <v>20</v>
      </c>
      <c r="G2507"/>
    </row>
    <row r="2508" spans="2:7" ht="13.5">
      <c r="B2508" s="87" t="s">
        <v>3244</v>
      </c>
      <c r="C2508" s="126" t="s">
        <v>3037</v>
      </c>
      <c r="D2508" s="165" t="s">
        <v>3245</v>
      </c>
      <c r="E2508" s="95" t="str">
        <f t="shared" si="40"/>
        <v>20</v>
      </c>
      <c r="G2508"/>
    </row>
    <row r="2509" spans="2:7" ht="13.5">
      <c r="B2509" s="87" t="s">
        <v>3246</v>
      </c>
      <c r="C2509" s="126" t="s">
        <v>3037</v>
      </c>
      <c r="D2509" s="165" t="s">
        <v>3247</v>
      </c>
      <c r="E2509" s="95" t="str">
        <f t="shared" si="40"/>
        <v>20</v>
      </c>
      <c r="G2509"/>
    </row>
    <row r="2510" spans="2:7" ht="13.5">
      <c r="B2510" s="87" t="s">
        <v>3248</v>
      </c>
      <c r="C2510" s="126" t="s">
        <v>3037</v>
      </c>
      <c r="D2510" s="165" t="s">
        <v>7055</v>
      </c>
      <c r="E2510" s="95" t="str">
        <f t="shared" si="40"/>
        <v>20</v>
      </c>
      <c r="G2510"/>
    </row>
    <row r="2511" spans="2:7" ht="13.5">
      <c r="B2511" s="87" t="s">
        <v>3249</v>
      </c>
      <c r="C2511" s="126" t="s">
        <v>3037</v>
      </c>
      <c r="D2511" s="165" t="s">
        <v>3250</v>
      </c>
      <c r="E2511" s="95" t="str">
        <f t="shared" si="40"/>
        <v>20</v>
      </c>
      <c r="G2511"/>
    </row>
    <row r="2512" spans="2:7" ht="13.5">
      <c r="B2512" s="87" t="s">
        <v>3251</v>
      </c>
      <c r="C2512" s="126" t="s">
        <v>3037</v>
      </c>
      <c r="D2512" s="165" t="s">
        <v>7056</v>
      </c>
      <c r="E2512" s="95" t="str">
        <f t="shared" si="40"/>
        <v>20</v>
      </c>
      <c r="G2512"/>
    </row>
    <row r="2513" spans="2:7" ht="13.5">
      <c r="B2513" s="87" t="s">
        <v>3252</v>
      </c>
      <c r="C2513" s="126" t="s">
        <v>3037</v>
      </c>
      <c r="D2513" s="165" t="s">
        <v>7057</v>
      </c>
      <c r="E2513" s="95" t="str">
        <f t="shared" si="40"/>
        <v>20</v>
      </c>
      <c r="G2513"/>
    </row>
    <row r="2514" spans="2:7" ht="13.5">
      <c r="B2514" s="87" t="s">
        <v>3253</v>
      </c>
      <c r="C2514" s="126" t="s">
        <v>3037</v>
      </c>
      <c r="D2514" s="165" t="s">
        <v>3254</v>
      </c>
      <c r="E2514" s="95" t="str">
        <f t="shared" si="40"/>
        <v>20</v>
      </c>
      <c r="G2514"/>
    </row>
    <row r="2515" spans="2:7" ht="13.5">
      <c r="B2515" s="87" t="s">
        <v>3255</v>
      </c>
      <c r="C2515" s="126" t="s">
        <v>3037</v>
      </c>
      <c r="D2515" s="165" t="s">
        <v>3256</v>
      </c>
      <c r="E2515" s="95" t="str">
        <f t="shared" si="40"/>
        <v>20</v>
      </c>
      <c r="G2515"/>
    </row>
    <row r="2516" spans="2:7" ht="13.5">
      <c r="B2516" s="87" t="s">
        <v>3257</v>
      </c>
      <c r="C2516" s="126" t="s">
        <v>3037</v>
      </c>
      <c r="D2516" s="165" t="s">
        <v>7058</v>
      </c>
      <c r="E2516" s="95" t="str">
        <f t="shared" si="40"/>
        <v>20</v>
      </c>
      <c r="G2516"/>
    </row>
    <row r="2517" spans="2:7" ht="13.5">
      <c r="B2517" s="87" t="s">
        <v>3258</v>
      </c>
      <c r="C2517" s="126" t="s">
        <v>3037</v>
      </c>
      <c r="D2517" s="165" t="s">
        <v>7059</v>
      </c>
      <c r="E2517" s="95" t="str">
        <f t="shared" si="40"/>
        <v>20</v>
      </c>
      <c r="G2517"/>
    </row>
    <row r="2518" spans="2:7" ht="13.5">
      <c r="B2518" s="87" t="s">
        <v>3259</v>
      </c>
      <c r="C2518" s="126" t="s">
        <v>3037</v>
      </c>
      <c r="D2518" s="165" t="s">
        <v>3260</v>
      </c>
      <c r="E2518" s="95" t="str">
        <f t="shared" si="40"/>
        <v>20</v>
      </c>
      <c r="G2518"/>
    </row>
    <row r="2519" spans="2:7" ht="13.5">
      <c r="B2519" s="87" t="s">
        <v>3261</v>
      </c>
      <c r="C2519" s="126" t="s">
        <v>3037</v>
      </c>
      <c r="D2519" s="165" t="s">
        <v>3262</v>
      </c>
      <c r="E2519" s="95" t="str">
        <f t="shared" si="40"/>
        <v>20</v>
      </c>
      <c r="G2519"/>
    </row>
    <row r="2520" spans="2:7" ht="13.5">
      <c r="B2520" s="87" t="s">
        <v>3263</v>
      </c>
      <c r="C2520" s="126" t="s">
        <v>3037</v>
      </c>
      <c r="D2520" s="165" t="s">
        <v>3264</v>
      </c>
      <c r="E2520" s="95" t="str">
        <f t="shared" si="40"/>
        <v>20</v>
      </c>
      <c r="G2520"/>
    </row>
    <row r="2521" spans="2:7" ht="13.5">
      <c r="B2521" s="87" t="s">
        <v>3265</v>
      </c>
      <c r="C2521" s="126" t="s">
        <v>3037</v>
      </c>
      <c r="D2521" s="165" t="s">
        <v>3266</v>
      </c>
      <c r="E2521" s="95" t="str">
        <f t="shared" si="40"/>
        <v>20</v>
      </c>
      <c r="G2521"/>
    </row>
    <row r="2522" spans="2:7" ht="13.5">
      <c r="B2522" s="87" t="s">
        <v>3267</v>
      </c>
      <c r="C2522" s="126" t="s">
        <v>3037</v>
      </c>
      <c r="D2522" s="165" t="s">
        <v>3268</v>
      </c>
      <c r="E2522" s="95" t="str">
        <f t="shared" si="40"/>
        <v>20</v>
      </c>
      <c r="G2522"/>
    </row>
    <row r="2523" spans="2:7" ht="13.5">
      <c r="B2523" s="87" t="s">
        <v>3269</v>
      </c>
      <c r="C2523" s="126" t="s">
        <v>3037</v>
      </c>
      <c r="D2523" s="165" t="s">
        <v>3270</v>
      </c>
      <c r="E2523" s="95" t="str">
        <f t="shared" si="40"/>
        <v>20</v>
      </c>
      <c r="G2523"/>
    </row>
    <row r="2524" spans="2:7" ht="13.5">
      <c r="B2524" s="87" t="s">
        <v>3271</v>
      </c>
      <c r="C2524" s="126" t="s">
        <v>3037</v>
      </c>
      <c r="D2524" s="165" t="s">
        <v>7060</v>
      </c>
      <c r="E2524" s="95" t="str">
        <f t="shared" si="40"/>
        <v>20</v>
      </c>
      <c r="G2524"/>
    </row>
    <row r="2525" spans="2:7" ht="13.5">
      <c r="B2525" s="87" t="s">
        <v>3272</v>
      </c>
      <c r="C2525" s="126" t="s">
        <v>3037</v>
      </c>
      <c r="D2525" s="165" t="s">
        <v>3273</v>
      </c>
      <c r="E2525" s="95" t="str">
        <f t="shared" si="40"/>
        <v>20</v>
      </c>
      <c r="G2525"/>
    </row>
    <row r="2526" spans="2:7" ht="13.5">
      <c r="B2526" s="87" t="s">
        <v>3274</v>
      </c>
      <c r="C2526" s="126" t="s">
        <v>3037</v>
      </c>
      <c r="D2526" s="165" t="s">
        <v>3275</v>
      </c>
      <c r="E2526" s="95" t="str">
        <f t="shared" si="40"/>
        <v>20</v>
      </c>
      <c r="G2526"/>
    </row>
    <row r="2527" spans="2:7" ht="13.5">
      <c r="B2527" s="87" t="s">
        <v>3276</v>
      </c>
      <c r="C2527" s="126" t="s">
        <v>3037</v>
      </c>
      <c r="D2527" s="165" t="s">
        <v>3277</v>
      </c>
      <c r="E2527" s="95" t="str">
        <f t="shared" si="40"/>
        <v>20</v>
      </c>
      <c r="G2527"/>
    </row>
    <row r="2528" spans="2:7" ht="13.5">
      <c r="B2528" s="87" t="s">
        <v>3278</v>
      </c>
      <c r="C2528" s="126" t="s">
        <v>3037</v>
      </c>
      <c r="D2528" s="165" t="s">
        <v>3279</v>
      </c>
      <c r="E2528" s="95" t="str">
        <f t="shared" si="40"/>
        <v>20</v>
      </c>
      <c r="G2528"/>
    </row>
    <row r="2529" spans="2:7" ht="13.5">
      <c r="B2529" s="87" t="s">
        <v>3280</v>
      </c>
      <c r="C2529" s="126" t="s">
        <v>3037</v>
      </c>
      <c r="D2529" s="165" t="s">
        <v>3281</v>
      </c>
      <c r="E2529" s="95" t="str">
        <f t="shared" si="40"/>
        <v>20</v>
      </c>
      <c r="G2529"/>
    </row>
    <row r="2530" spans="2:7" ht="13.5">
      <c r="B2530" s="87" t="s">
        <v>3282</v>
      </c>
      <c r="C2530" s="126" t="s">
        <v>3037</v>
      </c>
      <c r="D2530" s="165" t="s">
        <v>3283</v>
      </c>
      <c r="E2530" s="95" t="str">
        <f t="shared" si="40"/>
        <v>20</v>
      </c>
      <c r="G2530"/>
    </row>
    <row r="2531" spans="2:7" ht="13.5">
      <c r="B2531" s="87" t="s">
        <v>3284</v>
      </c>
      <c r="C2531" s="126" t="s">
        <v>3037</v>
      </c>
      <c r="D2531" s="165" t="s">
        <v>3285</v>
      </c>
      <c r="E2531" s="95" t="str">
        <f t="shared" si="40"/>
        <v>20</v>
      </c>
      <c r="G2531"/>
    </row>
    <row r="2532" spans="2:7" ht="13.5">
      <c r="B2532" s="87" t="s">
        <v>3286</v>
      </c>
      <c r="C2532" s="126" t="s">
        <v>3037</v>
      </c>
      <c r="D2532" s="165" t="s">
        <v>7061</v>
      </c>
      <c r="E2532" s="95" t="str">
        <f t="shared" si="40"/>
        <v>20</v>
      </c>
      <c r="G2532"/>
    </row>
    <row r="2533" spans="2:7" ht="13.5">
      <c r="B2533" s="87" t="s">
        <v>3287</v>
      </c>
      <c r="C2533" s="126" t="s">
        <v>3037</v>
      </c>
      <c r="D2533" s="165" t="s">
        <v>3288</v>
      </c>
      <c r="E2533" s="95" t="str">
        <f t="shared" si="40"/>
        <v>20</v>
      </c>
      <c r="G2533"/>
    </row>
    <row r="2534" spans="2:7" ht="13.5">
      <c r="B2534" s="87" t="s">
        <v>3289</v>
      </c>
      <c r="C2534" s="126" t="s">
        <v>3037</v>
      </c>
      <c r="D2534" s="165" t="s">
        <v>3290</v>
      </c>
      <c r="E2534" s="95" t="str">
        <f t="shared" si="40"/>
        <v>20</v>
      </c>
      <c r="G2534"/>
    </row>
    <row r="2535" spans="2:7" ht="13.5">
      <c r="B2535" s="87" t="s">
        <v>3291</v>
      </c>
      <c r="C2535" s="126" t="s">
        <v>3037</v>
      </c>
      <c r="D2535" s="165" t="s">
        <v>3292</v>
      </c>
      <c r="E2535" s="95" t="str">
        <f t="shared" si="40"/>
        <v>20</v>
      </c>
      <c r="G2535"/>
    </row>
    <row r="2536" spans="2:7" ht="13.5">
      <c r="B2536" s="87" t="s">
        <v>3293</v>
      </c>
      <c r="C2536" s="126" t="s">
        <v>3037</v>
      </c>
      <c r="D2536" s="165" t="s">
        <v>3294</v>
      </c>
      <c r="E2536" s="95" t="str">
        <f t="shared" si="40"/>
        <v>20</v>
      </c>
      <c r="G2536"/>
    </row>
    <row r="2537" spans="2:7" ht="13.5">
      <c r="B2537" s="87" t="s">
        <v>6335</v>
      </c>
      <c r="C2537" s="126" t="s">
        <v>3037</v>
      </c>
      <c r="D2537" s="165" t="s">
        <v>7062</v>
      </c>
      <c r="E2537" s="95" t="str">
        <f t="shared" si="40"/>
        <v>20</v>
      </c>
      <c r="G2537"/>
    </row>
    <row r="2538" spans="2:7" ht="13.5">
      <c r="B2538" s="87" t="s">
        <v>3295</v>
      </c>
      <c r="C2538" s="126" t="s">
        <v>3037</v>
      </c>
      <c r="D2538" s="165" t="s">
        <v>7063</v>
      </c>
      <c r="E2538" s="95" t="str">
        <f t="shared" si="40"/>
        <v>20</v>
      </c>
      <c r="G2538"/>
    </row>
    <row r="2539" spans="2:7" ht="13.5">
      <c r="B2539" s="87" t="s">
        <v>3296</v>
      </c>
      <c r="C2539" s="126" t="s">
        <v>3037</v>
      </c>
      <c r="D2539" s="182" t="s">
        <v>3297</v>
      </c>
      <c r="E2539" s="95" t="str">
        <f t="shared" si="40"/>
        <v>20</v>
      </c>
      <c r="G2539"/>
    </row>
    <row r="2540" spans="2:7" ht="13.5">
      <c r="B2540" s="87" t="s">
        <v>3298</v>
      </c>
      <c r="C2540" s="126" t="s">
        <v>3037</v>
      </c>
      <c r="D2540" s="165" t="s">
        <v>3299</v>
      </c>
      <c r="E2540" s="95" t="str">
        <f t="shared" si="40"/>
        <v>20</v>
      </c>
      <c r="G2540"/>
    </row>
    <row r="2541" spans="2:7" ht="13.5">
      <c r="B2541" s="87" t="s">
        <v>3300</v>
      </c>
      <c r="C2541" s="126" t="s">
        <v>3037</v>
      </c>
      <c r="D2541" s="165" t="s">
        <v>7064</v>
      </c>
      <c r="E2541" s="95" t="str">
        <f t="shared" si="40"/>
        <v>20</v>
      </c>
      <c r="G2541"/>
    </row>
    <row r="2542" spans="2:7" ht="13.5">
      <c r="B2542" s="87" t="s">
        <v>3301</v>
      </c>
      <c r="C2542" s="126" t="s">
        <v>3037</v>
      </c>
      <c r="D2542" s="165" t="s">
        <v>3302</v>
      </c>
      <c r="E2542" s="95" t="str">
        <f t="shared" si="40"/>
        <v>20</v>
      </c>
      <c r="G2542"/>
    </row>
    <row r="2543" spans="2:7" ht="13.5">
      <c r="B2543" s="87" t="s">
        <v>3303</v>
      </c>
      <c r="C2543" s="126" t="s">
        <v>3037</v>
      </c>
      <c r="D2543" s="165" t="s">
        <v>3304</v>
      </c>
      <c r="E2543" s="95" t="str">
        <f t="shared" si="40"/>
        <v>20</v>
      </c>
      <c r="G2543"/>
    </row>
    <row r="2544" spans="2:7" ht="13.5">
      <c r="B2544" s="87" t="s">
        <v>3305</v>
      </c>
      <c r="C2544" s="126" t="s">
        <v>3037</v>
      </c>
      <c r="D2544" s="165" t="s">
        <v>3306</v>
      </c>
      <c r="E2544" s="95" t="str">
        <f t="shared" si="40"/>
        <v>20</v>
      </c>
      <c r="G2544"/>
    </row>
    <row r="2545" spans="2:7" ht="13.5">
      <c r="B2545" s="87" t="s">
        <v>3307</v>
      </c>
      <c r="C2545" s="126" t="s">
        <v>3037</v>
      </c>
      <c r="D2545" s="165" t="s">
        <v>7065</v>
      </c>
      <c r="E2545" s="95" t="str">
        <f t="shared" si="40"/>
        <v>20</v>
      </c>
      <c r="G2545"/>
    </row>
    <row r="2546" spans="2:7" ht="13.5">
      <c r="B2546" s="87" t="s">
        <v>3308</v>
      </c>
      <c r="C2546" s="126" t="s">
        <v>3037</v>
      </c>
      <c r="D2546" s="165" t="s">
        <v>3309</v>
      </c>
      <c r="E2546" s="95" t="str">
        <f t="shared" si="40"/>
        <v>20</v>
      </c>
      <c r="G2546"/>
    </row>
    <row r="2547" spans="2:7" ht="13.5">
      <c r="B2547" s="87" t="s">
        <v>3310</v>
      </c>
      <c r="C2547" s="126" t="s">
        <v>3037</v>
      </c>
      <c r="D2547" s="165" t="s">
        <v>3311</v>
      </c>
      <c r="E2547" s="95" t="str">
        <f t="shared" si="40"/>
        <v>20</v>
      </c>
      <c r="G2547"/>
    </row>
    <row r="2548" spans="2:7" ht="13.5">
      <c r="B2548" s="87" t="s">
        <v>3312</v>
      </c>
      <c r="C2548" s="126" t="s">
        <v>3037</v>
      </c>
      <c r="D2548" s="165" t="s">
        <v>7066</v>
      </c>
      <c r="E2548" s="95" t="str">
        <f t="shared" si="40"/>
        <v>20</v>
      </c>
      <c r="G2548"/>
    </row>
    <row r="2549" spans="2:7" ht="14.25" thickBot="1">
      <c r="B2549" s="88" t="s">
        <v>3313</v>
      </c>
      <c r="C2549" s="127" t="s">
        <v>3037</v>
      </c>
      <c r="D2549" s="166" t="s">
        <v>7067</v>
      </c>
      <c r="E2549" s="95" t="str">
        <f t="shared" si="40"/>
        <v>20</v>
      </c>
      <c r="G2549"/>
    </row>
    <row r="2550" spans="2:7" ht="13.5">
      <c r="B2550" s="107" t="s">
        <v>3398</v>
      </c>
      <c r="C2550" s="201" t="s">
        <v>3314</v>
      </c>
      <c r="D2550" s="167" t="s">
        <v>3399</v>
      </c>
      <c r="E2550" s="95" t="str">
        <f t="shared" si="40"/>
        <v>21</v>
      </c>
      <c r="G2550"/>
    </row>
    <row r="2551" spans="2:7" ht="13.5">
      <c r="B2551" s="108" t="s">
        <v>3400</v>
      </c>
      <c r="C2551" s="120" t="s">
        <v>3314</v>
      </c>
      <c r="D2551" s="168" t="s">
        <v>3401</v>
      </c>
      <c r="E2551" s="95" t="str">
        <f t="shared" si="40"/>
        <v>21</v>
      </c>
      <c r="G2551"/>
    </row>
    <row r="2552" spans="2:7" ht="13.5">
      <c r="B2552" s="108" t="s">
        <v>3402</v>
      </c>
      <c r="C2552" s="120" t="s">
        <v>3314</v>
      </c>
      <c r="D2552" s="168" t="s">
        <v>3403</v>
      </c>
      <c r="E2552" s="95" t="str">
        <f t="shared" si="40"/>
        <v>21</v>
      </c>
      <c r="G2552"/>
    </row>
    <row r="2553" spans="2:7" ht="13.5">
      <c r="B2553" s="108" t="s">
        <v>3404</v>
      </c>
      <c r="C2553" s="120" t="s">
        <v>3314</v>
      </c>
      <c r="D2553" s="168" t="s">
        <v>3405</v>
      </c>
      <c r="E2553" s="95" t="str">
        <f t="shared" si="40"/>
        <v>21</v>
      </c>
      <c r="G2553"/>
    </row>
    <row r="2554" spans="2:7" ht="13.5">
      <c r="B2554" s="202" t="s">
        <v>3406</v>
      </c>
      <c r="C2554" s="120" t="s">
        <v>3314</v>
      </c>
      <c r="D2554" s="168" t="s">
        <v>3407</v>
      </c>
      <c r="E2554" s="95" t="str">
        <f t="shared" si="40"/>
        <v>21</v>
      </c>
      <c r="G2554"/>
    </row>
    <row r="2555" spans="2:7" ht="13.5">
      <c r="B2555" s="108" t="s">
        <v>3408</v>
      </c>
      <c r="C2555" s="120" t="s">
        <v>3314</v>
      </c>
      <c r="D2555" s="168" t="s">
        <v>3409</v>
      </c>
      <c r="E2555" s="95" t="str">
        <f t="shared" si="40"/>
        <v>21</v>
      </c>
      <c r="G2555"/>
    </row>
    <row r="2556" spans="2:7" ht="13.5">
      <c r="B2556" s="108" t="s">
        <v>3410</v>
      </c>
      <c r="C2556" s="120" t="s">
        <v>3314</v>
      </c>
      <c r="D2556" s="168" t="s">
        <v>3411</v>
      </c>
      <c r="E2556" s="95" t="str">
        <f t="shared" si="40"/>
        <v>21</v>
      </c>
      <c r="G2556"/>
    </row>
    <row r="2557" spans="2:7" ht="13.5">
      <c r="B2557" s="108" t="s">
        <v>3412</v>
      </c>
      <c r="C2557" s="120" t="s">
        <v>3314</v>
      </c>
      <c r="D2557" s="168" t="s">
        <v>3413</v>
      </c>
      <c r="E2557" s="95" t="str">
        <f t="shared" si="40"/>
        <v>21</v>
      </c>
      <c r="G2557"/>
    </row>
    <row r="2558" spans="2:7" ht="13.5">
      <c r="B2558" s="202" t="s">
        <v>3414</v>
      </c>
      <c r="C2558" s="120" t="s">
        <v>3314</v>
      </c>
      <c r="D2558" s="168" t="s">
        <v>3415</v>
      </c>
      <c r="E2558" s="95" t="str">
        <f t="shared" si="40"/>
        <v>21</v>
      </c>
      <c r="G2558"/>
    </row>
    <row r="2559" spans="2:7" ht="13.5">
      <c r="B2559" s="108" t="s">
        <v>3416</v>
      </c>
      <c r="C2559" s="120" t="s">
        <v>3314</v>
      </c>
      <c r="D2559" s="168" t="s">
        <v>3417</v>
      </c>
      <c r="E2559" s="95" t="str">
        <f t="shared" si="40"/>
        <v>21</v>
      </c>
      <c r="G2559"/>
    </row>
    <row r="2560" spans="2:7" ht="13.5">
      <c r="B2560" s="108" t="s">
        <v>3418</v>
      </c>
      <c r="C2560" s="120" t="s">
        <v>3314</v>
      </c>
      <c r="D2560" s="168" t="s">
        <v>7068</v>
      </c>
      <c r="E2560" s="95" t="str">
        <f t="shared" si="40"/>
        <v>21</v>
      </c>
      <c r="G2560"/>
    </row>
    <row r="2561" spans="2:7" ht="13.5">
      <c r="B2561" s="202" t="s">
        <v>3419</v>
      </c>
      <c r="C2561" s="201" t="s">
        <v>3314</v>
      </c>
      <c r="D2561" s="168" t="s">
        <v>7069</v>
      </c>
      <c r="E2561" s="95" t="str">
        <f t="shared" si="40"/>
        <v>21</v>
      </c>
      <c r="G2561"/>
    </row>
    <row r="2562" spans="2:7" ht="13.5">
      <c r="B2562" s="108" t="s">
        <v>3420</v>
      </c>
      <c r="C2562" s="120" t="s">
        <v>3314</v>
      </c>
      <c r="D2562" s="168" t="s">
        <v>3421</v>
      </c>
      <c r="E2562" s="95" t="str">
        <f t="shared" si="40"/>
        <v>21</v>
      </c>
      <c r="G2562"/>
    </row>
    <row r="2563" spans="2:7" ht="13.5">
      <c r="B2563" s="108" t="s">
        <v>3422</v>
      </c>
      <c r="C2563" s="120" t="s">
        <v>3314</v>
      </c>
      <c r="D2563" s="168" t="s">
        <v>3423</v>
      </c>
      <c r="E2563" s="95" t="str">
        <f t="shared" si="40"/>
        <v>21</v>
      </c>
      <c r="G2563"/>
    </row>
    <row r="2564" spans="2:7" ht="13.5">
      <c r="B2564" s="108" t="s">
        <v>3424</v>
      </c>
      <c r="C2564" s="120" t="s">
        <v>3314</v>
      </c>
      <c r="D2564" s="168" t="s">
        <v>3425</v>
      </c>
      <c r="E2564" s="95" t="str">
        <f t="shared" si="40"/>
        <v>21</v>
      </c>
      <c r="G2564"/>
    </row>
    <row r="2565" spans="2:7" ht="13.5">
      <c r="B2565" s="108" t="s">
        <v>3426</v>
      </c>
      <c r="C2565" s="120" t="s">
        <v>3314</v>
      </c>
      <c r="D2565" s="168" t="s">
        <v>3427</v>
      </c>
      <c r="E2565" s="95" t="str">
        <f t="shared" si="40"/>
        <v>21</v>
      </c>
      <c r="G2565"/>
    </row>
    <row r="2566" spans="2:7" ht="13.5">
      <c r="B2566" s="108" t="s">
        <v>3428</v>
      </c>
      <c r="C2566" s="120" t="s">
        <v>3314</v>
      </c>
      <c r="D2566" s="168" t="s">
        <v>3429</v>
      </c>
      <c r="E2566" s="95" t="str">
        <f t="shared" si="40"/>
        <v>21</v>
      </c>
      <c r="G2566"/>
    </row>
    <row r="2567" spans="2:7" ht="13.5">
      <c r="B2567" s="108" t="s">
        <v>3430</v>
      </c>
      <c r="C2567" s="120" t="s">
        <v>3314</v>
      </c>
      <c r="D2567" s="168" t="s">
        <v>3431</v>
      </c>
      <c r="E2567" s="95" t="str">
        <f t="shared" si="40"/>
        <v>21</v>
      </c>
      <c r="G2567"/>
    </row>
    <row r="2568" spans="2:7" ht="13.5">
      <c r="B2568" s="108" t="s">
        <v>3432</v>
      </c>
      <c r="C2568" s="120" t="s">
        <v>3314</v>
      </c>
      <c r="D2568" s="168" t="s">
        <v>3433</v>
      </c>
      <c r="E2568" s="95" t="str">
        <f t="shared" ref="E2568:E2631" si="41">LEFT(B2568,2)</f>
        <v>21</v>
      </c>
      <c r="G2568"/>
    </row>
    <row r="2569" spans="2:7" ht="13.5">
      <c r="B2569" s="108" t="s">
        <v>3434</v>
      </c>
      <c r="C2569" s="120" t="s">
        <v>3314</v>
      </c>
      <c r="D2569" s="168" t="s">
        <v>3435</v>
      </c>
      <c r="E2569" s="95" t="str">
        <f t="shared" si="41"/>
        <v>21</v>
      </c>
      <c r="G2569"/>
    </row>
    <row r="2570" spans="2:7" ht="13.5">
      <c r="B2570" s="108" t="s">
        <v>3436</v>
      </c>
      <c r="C2570" s="120" t="s">
        <v>3314</v>
      </c>
      <c r="D2570" s="168" t="s">
        <v>3437</v>
      </c>
      <c r="E2570" s="95" t="str">
        <f t="shared" si="41"/>
        <v>21</v>
      </c>
      <c r="G2570"/>
    </row>
    <row r="2571" spans="2:7" ht="13.5">
      <c r="B2571" s="108" t="s">
        <v>3438</v>
      </c>
      <c r="C2571" s="120" t="s">
        <v>3314</v>
      </c>
      <c r="D2571" s="168" t="s">
        <v>3439</v>
      </c>
      <c r="E2571" s="95" t="str">
        <f t="shared" si="41"/>
        <v>21</v>
      </c>
      <c r="G2571"/>
    </row>
    <row r="2572" spans="2:7" ht="13.5">
      <c r="B2572" s="108" t="s">
        <v>3440</v>
      </c>
      <c r="C2572" s="120" t="s">
        <v>3314</v>
      </c>
      <c r="D2572" s="168" t="s">
        <v>3441</v>
      </c>
      <c r="E2572" s="95" t="str">
        <f t="shared" si="41"/>
        <v>21</v>
      </c>
      <c r="G2572"/>
    </row>
    <row r="2573" spans="2:7" ht="13.5">
      <c r="B2573" s="108" t="s">
        <v>3442</v>
      </c>
      <c r="C2573" s="120" t="s">
        <v>3314</v>
      </c>
      <c r="D2573" s="168" t="s">
        <v>3443</v>
      </c>
      <c r="E2573" s="95" t="str">
        <f t="shared" si="41"/>
        <v>21</v>
      </c>
      <c r="G2573"/>
    </row>
    <row r="2574" spans="2:7" ht="13.5">
      <c r="B2574" s="108" t="s">
        <v>3444</v>
      </c>
      <c r="C2574" s="120" t="s">
        <v>3314</v>
      </c>
      <c r="D2574" s="168" t="s">
        <v>3445</v>
      </c>
      <c r="E2574" s="95" t="str">
        <f t="shared" si="41"/>
        <v>21</v>
      </c>
      <c r="G2574"/>
    </row>
    <row r="2575" spans="2:7" ht="13.5">
      <c r="B2575" s="108" t="s">
        <v>3446</v>
      </c>
      <c r="C2575" s="120" t="s">
        <v>3314</v>
      </c>
      <c r="D2575" s="168" t="s">
        <v>3447</v>
      </c>
      <c r="E2575" s="95" t="str">
        <f t="shared" si="41"/>
        <v>21</v>
      </c>
      <c r="G2575"/>
    </row>
    <row r="2576" spans="2:7" ht="13.5">
      <c r="B2576" s="108" t="s">
        <v>3448</v>
      </c>
      <c r="C2576" s="120" t="s">
        <v>3314</v>
      </c>
      <c r="D2576" s="168" t="s">
        <v>7070</v>
      </c>
      <c r="E2576" s="95" t="str">
        <f t="shared" si="41"/>
        <v>21</v>
      </c>
      <c r="G2576"/>
    </row>
    <row r="2577" spans="2:7" ht="13.5">
      <c r="B2577" s="108" t="s">
        <v>3449</v>
      </c>
      <c r="C2577" s="120" t="s">
        <v>3314</v>
      </c>
      <c r="D2577" s="168" t="s">
        <v>3450</v>
      </c>
      <c r="E2577" s="95" t="str">
        <f t="shared" si="41"/>
        <v>21</v>
      </c>
      <c r="G2577"/>
    </row>
    <row r="2578" spans="2:7" ht="13.5">
      <c r="B2578" s="108" t="s">
        <v>3451</v>
      </c>
      <c r="C2578" s="120" t="s">
        <v>3314</v>
      </c>
      <c r="D2578" s="168" t="s">
        <v>7071</v>
      </c>
      <c r="E2578" s="95" t="str">
        <f t="shared" si="41"/>
        <v>21</v>
      </c>
      <c r="G2578"/>
    </row>
    <row r="2579" spans="2:7" ht="13.5">
      <c r="B2579" s="108" t="s">
        <v>3452</v>
      </c>
      <c r="C2579" s="120" t="s">
        <v>3314</v>
      </c>
      <c r="D2579" s="168" t="s">
        <v>3453</v>
      </c>
      <c r="E2579" s="95" t="str">
        <f t="shared" si="41"/>
        <v>21</v>
      </c>
      <c r="G2579"/>
    </row>
    <row r="2580" spans="2:7" ht="13.5">
      <c r="B2580" s="108" t="s">
        <v>3454</v>
      </c>
      <c r="C2580" s="120" t="s">
        <v>3314</v>
      </c>
      <c r="D2580" s="168" t="s">
        <v>7072</v>
      </c>
      <c r="E2580" s="95" t="str">
        <f t="shared" si="41"/>
        <v>21</v>
      </c>
      <c r="G2580"/>
    </row>
    <row r="2581" spans="2:7" ht="13.5">
      <c r="B2581" s="108" t="s">
        <v>3455</v>
      </c>
      <c r="C2581" s="120" t="s">
        <v>3314</v>
      </c>
      <c r="D2581" s="168" t="s">
        <v>3456</v>
      </c>
      <c r="E2581" s="95" t="str">
        <f t="shared" si="41"/>
        <v>21</v>
      </c>
      <c r="G2581"/>
    </row>
    <row r="2582" spans="2:7" ht="13.5">
      <c r="B2582" s="108" t="s">
        <v>3457</v>
      </c>
      <c r="C2582" s="120" t="s">
        <v>3314</v>
      </c>
      <c r="D2582" s="168" t="s">
        <v>3458</v>
      </c>
      <c r="E2582" s="95" t="str">
        <f t="shared" si="41"/>
        <v>21</v>
      </c>
      <c r="G2582"/>
    </row>
    <row r="2583" spans="2:7" ht="13.5">
      <c r="B2583" s="108" t="s">
        <v>3459</v>
      </c>
      <c r="C2583" s="120" t="s">
        <v>3314</v>
      </c>
      <c r="D2583" s="168" t="s">
        <v>3460</v>
      </c>
      <c r="E2583" s="95" t="str">
        <f t="shared" si="41"/>
        <v>21</v>
      </c>
      <c r="G2583"/>
    </row>
    <row r="2584" spans="2:7" ht="13.5">
      <c r="B2584" s="108" t="s">
        <v>3461</v>
      </c>
      <c r="C2584" s="120" t="s">
        <v>3314</v>
      </c>
      <c r="D2584" s="168" t="s">
        <v>7073</v>
      </c>
      <c r="E2584" s="95" t="str">
        <f t="shared" si="41"/>
        <v>21</v>
      </c>
      <c r="G2584"/>
    </row>
    <row r="2585" spans="2:7" ht="13.5">
      <c r="B2585" s="108" t="s">
        <v>3462</v>
      </c>
      <c r="C2585" s="120" t="s">
        <v>3314</v>
      </c>
      <c r="D2585" s="168" t="s">
        <v>3463</v>
      </c>
      <c r="E2585" s="95" t="str">
        <f t="shared" si="41"/>
        <v>21</v>
      </c>
      <c r="G2585"/>
    </row>
    <row r="2586" spans="2:7" ht="13.5">
      <c r="B2586" s="108" t="s">
        <v>3464</v>
      </c>
      <c r="C2586" s="120" t="s">
        <v>3314</v>
      </c>
      <c r="D2586" s="168" t="s">
        <v>3465</v>
      </c>
      <c r="E2586" s="95" t="str">
        <f t="shared" si="41"/>
        <v>21</v>
      </c>
      <c r="G2586"/>
    </row>
    <row r="2587" spans="2:7" ht="13.5">
      <c r="B2587" s="108" t="s">
        <v>3466</v>
      </c>
      <c r="C2587" s="120" t="s">
        <v>3314</v>
      </c>
      <c r="D2587" s="168" t="s">
        <v>7074</v>
      </c>
      <c r="E2587" s="95" t="str">
        <f t="shared" si="41"/>
        <v>21</v>
      </c>
      <c r="G2587"/>
    </row>
    <row r="2588" spans="2:7" ht="13.5">
      <c r="B2588" s="109" t="s">
        <v>6336</v>
      </c>
      <c r="C2588" s="120" t="s">
        <v>3314</v>
      </c>
      <c r="D2588" s="168" t="s">
        <v>7075</v>
      </c>
      <c r="E2588" s="95" t="str">
        <f t="shared" si="41"/>
        <v>21</v>
      </c>
      <c r="G2588"/>
    </row>
    <row r="2589" spans="2:7" ht="13.5">
      <c r="B2589" s="108" t="s">
        <v>6337</v>
      </c>
      <c r="C2589" s="120" t="s">
        <v>3314</v>
      </c>
      <c r="D2589" s="168" t="s">
        <v>7076</v>
      </c>
      <c r="E2589" s="95" t="str">
        <f t="shared" si="41"/>
        <v>21</v>
      </c>
      <c r="G2589"/>
    </row>
    <row r="2590" spans="2:7" ht="13.5">
      <c r="B2590" s="108" t="s">
        <v>6338</v>
      </c>
      <c r="C2590" s="120" t="s">
        <v>3314</v>
      </c>
      <c r="D2590" s="168" t="s">
        <v>7077</v>
      </c>
      <c r="E2590" s="95" t="str">
        <f t="shared" si="41"/>
        <v>21</v>
      </c>
      <c r="G2590"/>
    </row>
    <row r="2591" spans="2:7" ht="14.25" thickBot="1">
      <c r="B2591" s="110" t="s">
        <v>6925</v>
      </c>
      <c r="C2591" s="140" t="s">
        <v>3314</v>
      </c>
      <c r="D2591" s="171" t="s">
        <v>7078</v>
      </c>
      <c r="E2591" s="95" t="str">
        <f t="shared" si="41"/>
        <v>21</v>
      </c>
      <c r="G2591"/>
    </row>
    <row r="2592" spans="2:7" ht="13.5">
      <c r="B2592" s="203" t="s">
        <v>3536</v>
      </c>
      <c r="C2592" s="204" t="s">
        <v>3467</v>
      </c>
      <c r="D2592" s="161" t="s">
        <v>3537</v>
      </c>
      <c r="E2592" s="95" t="str">
        <f t="shared" si="41"/>
        <v>22</v>
      </c>
      <c r="G2592"/>
    </row>
    <row r="2593" spans="2:7" ht="13.5">
      <c r="B2593" s="89" t="s">
        <v>3538</v>
      </c>
      <c r="C2593" s="141" t="s">
        <v>3467</v>
      </c>
      <c r="D2593" s="162" t="s">
        <v>7079</v>
      </c>
      <c r="E2593" s="95" t="str">
        <f t="shared" si="41"/>
        <v>22</v>
      </c>
      <c r="G2593"/>
    </row>
    <row r="2594" spans="2:7" ht="13.5">
      <c r="B2594" s="89" t="s">
        <v>3539</v>
      </c>
      <c r="C2594" s="141" t="s">
        <v>3467</v>
      </c>
      <c r="D2594" s="162" t="s">
        <v>7080</v>
      </c>
      <c r="E2594" s="95" t="str">
        <f t="shared" si="41"/>
        <v>22</v>
      </c>
      <c r="G2594"/>
    </row>
    <row r="2595" spans="2:7" ht="13.5">
      <c r="B2595" s="89" t="s">
        <v>3540</v>
      </c>
      <c r="C2595" s="141" t="s">
        <v>3467</v>
      </c>
      <c r="D2595" s="162" t="s">
        <v>3541</v>
      </c>
      <c r="E2595" s="95" t="str">
        <f t="shared" si="41"/>
        <v>22</v>
      </c>
      <c r="G2595"/>
    </row>
    <row r="2596" spans="2:7" ht="13.5">
      <c r="B2596" s="89" t="s">
        <v>3542</v>
      </c>
      <c r="C2596" s="141" t="s">
        <v>3467</v>
      </c>
      <c r="D2596" s="162" t="s">
        <v>3543</v>
      </c>
      <c r="E2596" s="95" t="str">
        <f t="shared" si="41"/>
        <v>22</v>
      </c>
      <c r="G2596"/>
    </row>
    <row r="2597" spans="2:7" ht="13.5">
      <c r="B2597" s="89" t="s">
        <v>3544</v>
      </c>
      <c r="C2597" s="141" t="s">
        <v>3467</v>
      </c>
      <c r="D2597" s="162" t="s">
        <v>3545</v>
      </c>
      <c r="E2597" s="95" t="str">
        <f t="shared" si="41"/>
        <v>22</v>
      </c>
      <c r="G2597"/>
    </row>
    <row r="2598" spans="2:7" ht="13.5">
      <c r="B2598" s="89" t="s">
        <v>3546</v>
      </c>
      <c r="C2598" s="141" t="s">
        <v>3467</v>
      </c>
      <c r="D2598" s="162" t="s">
        <v>7081</v>
      </c>
      <c r="E2598" s="95" t="str">
        <f t="shared" si="41"/>
        <v>22</v>
      </c>
      <c r="G2598"/>
    </row>
    <row r="2599" spans="2:7" ht="13.5">
      <c r="B2599" s="89" t="s">
        <v>3547</v>
      </c>
      <c r="C2599" s="141" t="s">
        <v>3467</v>
      </c>
      <c r="D2599" s="162" t="s">
        <v>3548</v>
      </c>
      <c r="E2599" s="95" t="str">
        <f t="shared" si="41"/>
        <v>22</v>
      </c>
      <c r="G2599"/>
    </row>
    <row r="2600" spans="2:7" ht="13.5">
      <c r="B2600" s="89" t="s">
        <v>3549</v>
      </c>
      <c r="C2600" s="141" t="s">
        <v>3467</v>
      </c>
      <c r="D2600" s="162" t="s">
        <v>7082</v>
      </c>
      <c r="E2600" s="95" t="str">
        <f t="shared" si="41"/>
        <v>22</v>
      </c>
      <c r="G2600"/>
    </row>
    <row r="2601" spans="2:7" ht="13.5">
      <c r="B2601" s="89" t="s">
        <v>3550</v>
      </c>
      <c r="C2601" s="141" t="s">
        <v>3467</v>
      </c>
      <c r="D2601" s="162" t="s">
        <v>3551</v>
      </c>
      <c r="E2601" s="95" t="str">
        <f t="shared" si="41"/>
        <v>22</v>
      </c>
      <c r="G2601"/>
    </row>
    <row r="2602" spans="2:7" ht="13.5">
      <c r="B2602" s="89" t="s">
        <v>3552</v>
      </c>
      <c r="C2602" s="141" t="s">
        <v>3467</v>
      </c>
      <c r="D2602" s="162" t="s">
        <v>3553</v>
      </c>
      <c r="E2602" s="95" t="str">
        <f t="shared" si="41"/>
        <v>22</v>
      </c>
      <c r="G2602"/>
    </row>
    <row r="2603" spans="2:7" ht="13.5">
      <c r="B2603" s="89" t="s">
        <v>3554</v>
      </c>
      <c r="C2603" s="141" t="s">
        <v>3467</v>
      </c>
      <c r="D2603" s="162" t="s">
        <v>3555</v>
      </c>
      <c r="E2603" s="95" t="str">
        <f t="shared" si="41"/>
        <v>22</v>
      </c>
      <c r="G2603"/>
    </row>
    <row r="2604" spans="2:7" ht="13.5">
      <c r="B2604" s="203" t="s">
        <v>3556</v>
      </c>
      <c r="C2604" s="204" t="s">
        <v>3467</v>
      </c>
      <c r="D2604" s="162" t="s">
        <v>3557</v>
      </c>
      <c r="E2604" s="95" t="str">
        <f t="shared" si="41"/>
        <v>22</v>
      </c>
      <c r="G2604"/>
    </row>
    <row r="2605" spans="2:7" ht="13.5">
      <c r="B2605" s="89" t="s">
        <v>3558</v>
      </c>
      <c r="C2605" s="141" t="s">
        <v>3467</v>
      </c>
      <c r="D2605" s="162" t="s">
        <v>3559</v>
      </c>
      <c r="E2605" s="95" t="str">
        <f t="shared" si="41"/>
        <v>22</v>
      </c>
      <c r="G2605"/>
    </row>
    <row r="2606" spans="2:7" ht="13.5">
      <c r="B2606" s="89" t="s">
        <v>3560</v>
      </c>
      <c r="C2606" s="141" t="s">
        <v>3467</v>
      </c>
      <c r="D2606" s="162" t="s">
        <v>3561</v>
      </c>
      <c r="E2606" s="95" t="str">
        <f t="shared" si="41"/>
        <v>22</v>
      </c>
      <c r="G2606"/>
    </row>
    <row r="2607" spans="2:7" ht="13.5">
      <c r="B2607" s="89" t="s">
        <v>3562</v>
      </c>
      <c r="C2607" s="141" t="s">
        <v>3467</v>
      </c>
      <c r="D2607" s="162" t="s">
        <v>3563</v>
      </c>
      <c r="E2607" s="95" t="str">
        <f t="shared" si="41"/>
        <v>22</v>
      </c>
      <c r="G2607"/>
    </row>
    <row r="2608" spans="2:7" ht="13.5">
      <c r="B2608" s="89" t="s">
        <v>3564</v>
      </c>
      <c r="C2608" s="141" t="s">
        <v>3467</v>
      </c>
      <c r="D2608" s="162" t="s">
        <v>7083</v>
      </c>
      <c r="E2608" s="95" t="str">
        <f t="shared" si="41"/>
        <v>22</v>
      </c>
      <c r="G2608"/>
    </row>
    <row r="2609" spans="2:7" ht="13.5">
      <c r="B2609" s="89" t="s">
        <v>3565</v>
      </c>
      <c r="C2609" s="141" t="s">
        <v>3467</v>
      </c>
      <c r="D2609" s="162" t="s">
        <v>3566</v>
      </c>
      <c r="E2609" s="95" t="str">
        <f t="shared" si="41"/>
        <v>22</v>
      </c>
      <c r="G2609"/>
    </row>
    <row r="2610" spans="2:7" ht="13.5">
      <c r="B2610" s="89" t="s">
        <v>3567</v>
      </c>
      <c r="C2610" s="141" t="s">
        <v>3467</v>
      </c>
      <c r="D2610" s="162" t="s">
        <v>3568</v>
      </c>
      <c r="E2610" s="95" t="str">
        <f t="shared" si="41"/>
        <v>22</v>
      </c>
      <c r="G2610"/>
    </row>
    <row r="2611" spans="2:7" ht="13.5">
      <c r="B2611" s="89" t="s">
        <v>3569</v>
      </c>
      <c r="C2611" s="141" t="s">
        <v>3467</v>
      </c>
      <c r="D2611" s="162" t="s">
        <v>7084</v>
      </c>
      <c r="E2611" s="95" t="str">
        <f t="shared" si="41"/>
        <v>22</v>
      </c>
      <c r="G2611"/>
    </row>
    <row r="2612" spans="2:7" ht="13.5">
      <c r="B2612" s="89" t="s">
        <v>3570</v>
      </c>
      <c r="C2612" s="141" t="s">
        <v>3467</v>
      </c>
      <c r="D2612" s="162" t="s">
        <v>3571</v>
      </c>
      <c r="E2612" s="95" t="str">
        <f t="shared" si="41"/>
        <v>22</v>
      </c>
      <c r="G2612"/>
    </row>
    <row r="2613" spans="2:7" ht="13.5">
      <c r="B2613" s="89" t="s">
        <v>3572</v>
      </c>
      <c r="C2613" s="141" t="s">
        <v>3467</v>
      </c>
      <c r="D2613" s="162" t="s">
        <v>3573</v>
      </c>
      <c r="E2613" s="95" t="str">
        <f t="shared" si="41"/>
        <v>22</v>
      </c>
      <c r="G2613"/>
    </row>
    <row r="2614" spans="2:7" ht="13.5">
      <c r="B2614" s="89" t="s">
        <v>3574</v>
      </c>
      <c r="C2614" s="141" t="s">
        <v>3467</v>
      </c>
      <c r="D2614" s="162" t="s">
        <v>3575</v>
      </c>
      <c r="E2614" s="95" t="str">
        <f t="shared" si="41"/>
        <v>22</v>
      </c>
      <c r="G2614"/>
    </row>
    <row r="2615" spans="2:7" ht="13.5">
      <c r="B2615" s="89" t="s">
        <v>3576</v>
      </c>
      <c r="C2615" s="141" t="s">
        <v>3467</v>
      </c>
      <c r="D2615" s="162" t="s">
        <v>3577</v>
      </c>
      <c r="E2615" s="95" t="str">
        <f t="shared" si="41"/>
        <v>22</v>
      </c>
      <c r="G2615"/>
    </row>
    <row r="2616" spans="2:7" ht="13.5">
      <c r="B2616" s="89" t="s">
        <v>3578</v>
      </c>
      <c r="C2616" s="141" t="s">
        <v>3467</v>
      </c>
      <c r="D2616" s="162" t="s">
        <v>7085</v>
      </c>
      <c r="E2616" s="95" t="str">
        <f t="shared" si="41"/>
        <v>22</v>
      </c>
      <c r="G2616"/>
    </row>
    <row r="2617" spans="2:7" ht="13.5">
      <c r="B2617" s="89" t="s">
        <v>3579</v>
      </c>
      <c r="C2617" s="141" t="s">
        <v>3467</v>
      </c>
      <c r="D2617" s="162" t="s">
        <v>3580</v>
      </c>
      <c r="E2617" s="95" t="str">
        <f t="shared" si="41"/>
        <v>22</v>
      </c>
      <c r="G2617"/>
    </row>
    <row r="2618" spans="2:7" ht="13.5">
      <c r="B2618" s="89" t="s">
        <v>3581</v>
      </c>
      <c r="C2618" s="141" t="s">
        <v>3467</v>
      </c>
      <c r="D2618" s="162" t="s">
        <v>3582</v>
      </c>
      <c r="E2618" s="95" t="str">
        <f t="shared" si="41"/>
        <v>22</v>
      </c>
      <c r="G2618"/>
    </row>
    <row r="2619" spans="2:7" ht="13.5">
      <c r="B2619" s="89" t="s">
        <v>3583</v>
      </c>
      <c r="C2619" s="141" t="s">
        <v>3467</v>
      </c>
      <c r="D2619" s="162" t="s">
        <v>3584</v>
      </c>
      <c r="E2619" s="95" t="str">
        <f t="shared" si="41"/>
        <v>22</v>
      </c>
      <c r="G2619"/>
    </row>
    <row r="2620" spans="2:7" ht="13.5">
      <c r="B2620" s="89" t="s">
        <v>3585</v>
      </c>
      <c r="C2620" s="141" t="s">
        <v>3467</v>
      </c>
      <c r="D2620" s="162" t="s">
        <v>3586</v>
      </c>
      <c r="E2620" s="95" t="str">
        <f t="shared" si="41"/>
        <v>22</v>
      </c>
      <c r="G2620"/>
    </row>
    <row r="2621" spans="2:7" ht="13.5">
      <c r="B2621" s="89" t="s">
        <v>3587</v>
      </c>
      <c r="C2621" s="141" t="s">
        <v>3467</v>
      </c>
      <c r="D2621" s="162" t="s">
        <v>7086</v>
      </c>
      <c r="E2621" s="95" t="str">
        <f t="shared" si="41"/>
        <v>22</v>
      </c>
      <c r="G2621"/>
    </row>
    <row r="2622" spans="2:7" ht="13.5">
      <c r="B2622" s="89" t="s">
        <v>3588</v>
      </c>
      <c r="C2622" s="141" t="s">
        <v>3467</v>
      </c>
      <c r="D2622" s="162" t="s">
        <v>3589</v>
      </c>
      <c r="E2622" s="95" t="str">
        <f t="shared" si="41"/>
        <v>22</v>
      </c>
      <c r="G2622"/>
    </row>
    <row r="2623" spans="2:7" ht="13.5">
      <c r="B2623" s="89" t="s">
        <v>3590</v>
      </c>
      <c r="C2623" s="141" t="s">
        <v>3467</v>
      </c>
      <c r="D2623" s="162" t="s">
        <v>3591</v>
      </c>
      <c r="E2623" s="95" t="str">
        <f t="shared" si="41"/>
        <v>22</v>
      </c>
      <c r="G2623"/>
    </row>
    <row r="2624" spans="2:7" ht="13.5">
      <c r="B2624" s="89" t="s">
        <v>3592</v>
      </c>
      <c r="C2624" s="141" t="s">
        <v>3467</v>
      </c>
      <c r="D2624" s="162" t="s">
        <v>3593</v>
      </c>
      <c r="E2624" s="95" t="str">
        <f t="shared" si="41"/>
        <v>22</v>
      </c>
      <c r="G2624"/>
    </row>
    <row r="2625" spans="2:7" ht="13.5">
      <c r="B2625" s="89" t="s">
        <v>3594</v>
      </c>
      <c r="C2625" s="141" t="s">
        <v>3467</v>
      </c>
      <c r="D2625" s="162" t="s">
        <v>3595</v>
      </c>
      <c r="E2625" s="95" t="str">
        <f t="shared" si="41"/>
        <v>22</v>
      </c>
      <c r="G2625"/>
    </row>
    <row r="2626" spans="2:7" ht="13.5">
      <c r="B2626" s="89" t="s">
        <v>3596</v>
      </c>
      <c r="C2626" s="141" t="s">
        <v>3467</v>
      </c>
      <c r="D2626" s="162" t="s">
        <v>3597</v>
      </c>
      <c r="E2626" s="95" t="str">
        <f t="shared" si="41"/>
        <v>22</v>
      </c>
      <c r="G2626"/>
    </row>
    <row r="2627" spans="2:7" ht="13.5">
      <c r="B2627" s="89" t="s">
        <v>3598</v>
      </c>
      <c r="C2627" s="141" t="s">
        <v>3467</v>
      </c>
      <c r="D2627" s="162" t="s">
        <v>3599</v>
      </c>
      <c r="E2627" s="95" t="str">
        <f t="shared" si="41"/>
        <v>22</v>
      </c>
      <c r="G2627"/>
    </row>
    <row r="2628" spans="2:7" ht="13.5">
      <c r="B2628" s="89" t="s">
        <v>3600</v>
      </c>
      <c r="C2628" s="141" t="s">
        <v>3467</v>
      </c>
      <c r="D2628" s="162" t="s">
        <v>7087</v>
      </c>
      <c r="E2628" s="95" t="str">
        <f t="shared" si="41"/>
        <v>22</v>
      </c>
      <c r="G2628"/>
    </row>
    <row r="2629" spans="2:7" ht="13.5">
      <c r="B2629" s="89" t="s">
        <v>3601</v>
      </c>
      <c r="C2629" s="141" t="s">
        <v>3467</v>
      </c>
      <c r="D2629" s="162" t="s">
        <v>3602</v>
      </c>
      <c r="E2629" s="95" t="str">
        <f t="shared" si="41"/>
        <v>22</v>
      </c>
      <c r="G2629"/>
    </row>
    <row r="2630" spans="2:7" ht="13.5">
      <c r="B2630" s="89" t="s">
        <v>3603</v>
      </c>
      <c r="C2630" s="141" t="s">
        <v>3467</v>
      </c>
      <c r="D2630" s="162" t="s">
        <v>3604</v>
      </c>
      <c r="E2630" s="95" t="str">
        <f t="shared" si="41"/>
        <v>22</v>
      </c>
      <c r="G2630"/>
    </row>
    <row r="2631" spans="2:7" ht="13.5">
      <c r="B2631" s="89" t="s">
        <v>3605</v>
      </c>
      <c r="C2631" s="141" t="s">
        <v>3467</v>
      </c>
      <c r="D2631" s="162" t="s">
        <v>7088</v>
      </c>
      <c r="E2631" s="95" t="str">
        <f t="shared" si="41"/>
        <v>22</v>
      </c>
      <c r="G2631"/>
    </row>
    <row r="2632" spans="2:7" ht="13.5">
      <c r="B2632" s="89" t="s">
        <v>3606</v>
      </c>
      <c r="C2632" s="141" t="s">
        <v>3467</v>
      </c>
      <c r="D2632" s="162" t="s">
        <v>7089</v>
      </c>
      <c r="E2632" s="95" t="str">
        <f t="shared" ref="E2632:E2695" si="42">LEFT(B2632,2)</f>
        <v>22</v>
      </c>
      <c r="G2632"/>
    </row>
    <row r="2633" spans="2:7" ht="13.5">
      <c r="B2633" s="89" t="s">
        <v>3607</v>
      </c>
      <c r="C2633" s="141" t="s">
        <v>3467</v>
      </c>
      <c r="D2633" s="162" t="s">
        <v>3608</v>
      </c>
      <c r="E2633" s="95" t="str">
        <f t="shared" si="42"/>
        <v>22</v>
      </c>
      <c r="G2633"/>
    </row>
    <row r="2634" spans="2:7" ht="13.5">
      <c r="B2634" s="89" t="s">
        <v>3609</v>
      </c>
      <c r="C2634" s="141" t="s">
        <v>3467</v>
      </c>
      <c r="D2634" s="162" t="s">
        <v>7090</v>
      </c>
      <c r="E2634" s="95" t="str">
        <f t="shared" si="42"/>
        <v>22</v>
      </c>
      <c r="G2634"/>
    </row>
    <row r="2635" spans="2:7" ht="13.5">
      <c r="B2635" s="89" t="s">
        <v>3610</v>
      </c>
      <c r="C2635" s="141" t="s">
        <v>3467</v>
      </c>
      <c r="D2635" s="162" t="s">
        <v>7091</v>
      </c>
      <c r="E2635" s="95" t="str">
        <f t="shared" si="42"/>
        <v>22</v>
      </c>
      <c r="G2635"/>
    </row>
    <row r="2636" spans="2:7" ht="13.5">
      <c r="B2636" s="89" t="s">
        <v>3611</v>
      </c>
      <c r="C2636" s="141" t="s">
        <v>3467</v>
      </c>
      <c r="D2636" s="162" t="s">
        <v>7092</v>
      </c>
      <c r="E2636" s="95" t="str">
        <f t="shared" si="42"/>
        <v>22</v>
      </c>
      <c r="G2636"/>
    </row>
    <row r="2637" spans="2:7" ht="13.5">
      <c r="B2637" s="89" t="s">
        <v>3612</v>
      </c>
      <c r="C2637" s="141" t="s">
        <v>3467</v>
      </c>
      <c r="D2637" s="177" t="s">
        <v>7093</v>
      </c>
      <c r="E2637" s="95" t="str">
        <f t="shared" si="42"/>
        <v>22</v>
      </c>
      <c r="G2637"/>
    </row>
    <row r="2638" spans="2:7" ht="13.5">
      <c r="B2638" s="89" t="s">
        <v>3613</v>
      </c>
      <c r="C2638" s="141" t="s">
        <v>3467</v>
      </c>
      <c r="D2638" s="177" t="s">
        <v>7094</v>
      </c>
      <c r="E2638" s="95" t="str">
        <f t="shared" si="42"/>
        <v>22</v>
      </c>
      <c r="G2638"/>
    </row>
    <row r="2639" spans="2:7" ht="13.5">
      <c r="B2639" s="89" t="s">
        <v>3614</v>
      </c>
      <c r="C2639" s="141" t="s">
        <v>3467</v>
      </c>
      <c r="D2639" s="177" t="s">
        <v>7095</v>
      </c>
      <c r="E2639" s="95" t="str">
        <f t="shared" si="42"/>
        <v>22</v>
      </c>
      <c r="G2639"/>
    </row>
    <row r="2640" spans="2:7" ht="13.5">
      <c r="B2640" s="89" t="s">
        <v>3615</v>
      </c>
      <c r="C2640" s="141" t="s">
        <v>3467</v>
      </c>
      <c r="D2640" s="177" t="s">
        <v>3616</v>
      </c>
      <c r="E2640" s="95" t="str">
        <f t="shared" si="42"/>
        <v>22</v>
      </c>
      <c r="G2640"/>
    </row>
    <row r="2641" spans="2:7" ht="14.25" thickBot="1">
      <c r="B2641" s="205" t="s">
        <v>6926</v>
      </c>
      <c r="C2641" s="141" t="s">
        <v>3467</v>
      </c>
      <c r="D2641" s="179" t="s">
        <v>7096</v>
      </c>
      <c r="E2641" s="95" t="str">
        <f t="shared" si="42"/>
        <v>22</v>
      </c>
      <c r="G2641"/>
    </row>
    <row r="2642" spans="2:7" ht="13.5">
      <c r="B2642" s="187" t="s">
        <v>3725</v>
      </c>
      <c r="C2642" s="125" t="s">
        <v>3617</v>
      </c>
      <c r="D2642" s="164" t="s">
        <v>3726</v>
      </c>
      <c r="E2642" s="95" t="str">
        <f t="shared" si="42"/>
        <v>23</v>
      </c>
      <c r="G2642"/>
    </row>
    <row r="2643" spans="2:7" ht="13.5">
      <c r="B2643" s="187" t="s">
        <v>3727</v>
      </c>
      <c r="C2643" s="126" t="s">
        <v>3617</v>
      </c>
      <c r="D2643" s="165" t="s">
        <v>3728</v>
      </c>
      <c r="E2643" s="95" t="str">
        <f t="shared" si="42"/>
        <v>23</v>
      </c>
      <c r="G2643"/>
    </row>
    <row r="2644" spans="2:7" ht="13.5">
      <c r="B2644" s="187" t="s">
        <v>3729</v>
      </c>
      <c r="C2644" s="126" t="s">
        <v>3617</v>
      </c>
      <c r="D2644" s="165" t="s">
        <v>3730</v>
      </c>
      <c r="E2644" s="95" t="str">
        <f t="shared" si="42"/>
        <v>23</v>
      </c>
      <c r="G2644"/>
    </row>
    <row r="2645" spans="2:7" ht="13.5">
      <c r="B2645" s="187" t="s">
        <v>3731</v>
      </c>
      <c r="C2645" s="126" t="s">
        <v>3617</v>
      </c>
      <c r="D2645" s="165" t="s">
        <v>3732</v>
      </c>
      <c r="E2645" s="95" t="str">
        <f t="shared" si="42"/>
        <v>23</v>
      </c>
      <c r="G2645"/>
    </row>
    <row r="2646" spans="2:7" ht="13.5">
      <c r="B2646" s="187" t="s">
        <v>3733</v>
      </c>
      <c r="C2646" s="126" t="s">
        <v>3617</v>
      </c>
      <c r="D2646" s="165" t="s">
        <v>3734</v>
      </c>
      <c r="E2646" s="95" t="str">
        <f t="shared" si="42"/>
        <v>23</v>
      </c>
      <c r="G2646"/>
    </row>
    <row r="2647" spans="2:7" ht="13.5">
      <c r="B2647" s="187" t="s">
        <v>3735</v>
      </c>
      <c r="C2647" s="126" t="s">
        <v>3617</v>
      </c>
      <c r="D2647" s="165" t="s">
        <v>3736</v>
      </c>
      <c r="E2647" s="95" t="str">
        <f t="shared" si="42"/>
        <v>23</v>
      </c>
      <c r="G2647"/>
    </row>
    <row r="2648" spans="2:7" ht="13.5">
      <c r="B2648" s="187" t="s">
        <v>3737</v>
      </c>
      <c r="C2648" s="126" t="s">
        <v>3617</v>
      </c>
      <c r="D2648" s="165" t="s">
        <v>6730</v>
      </c>
      <c r="E2648" s="95" t="str">
        <f t="shared" si="42"/>
        <v>23</v>
      </c>
      <c r="G2648"/>
    </row>
    <row r="2649" spans="2:7" ht="13.5">
      <c r="B2649" s="187" t="s">
        <v>3738</v>
      </c>
      <c r="C2649" s="126" t="s">
        <v>3617</v>
      </c>
      <c r="D2649" s="165" t="s">
        <v>3739</v>
      </c>
      <c r="E2649" s="95" t="str">
        <f t="shared" si="42"/>
        <v>23</v>
      </c>
      <c r="G2649"/>
    </row>
    <row r="2650" spans="2:7" ht="13.5">
      <c r="B2650" s="187" t="s">
        <v>3740</v>
      </c>
      <c r="C2650" s="126" t="s">
        <v>3617</v>
      </c>
      <c r="D2650" s="165" t="s">
        <v>3741</v>
      </c>
      <c r="E2650" s="95" t="str">
        <f t="shared" si="42"/>
        <v>23</v>
      </c>
      <c r="G2650"/>
    </row>
    <row r="2651" spans="2:7" ht="13.5">
      <c r="B2651" s="187" t="s">
        <v>3742</v>
      </c>
      <c r="C2651" s="126" t="s">
        <v>3617</v>
      </c>
      <c r="D2651" s="165" t="s">
        <v>3743</v>
      </c>
      <c r="E2651" s="95" t="str">
        <f t="shared" si="42"/>
        <v>23</v>
      </c>
      <c r="G2651"/>
    </row>
    <row r="2652" spans="2:7" ht="13.5">
      <c r="B2652" s="187" t="s">
        <v>3744</v>
      </c>
      <c r="C2652" s="126" t="s">
        <v>3617</v>
      </c>
      <c r="D2652" s="165" t="s">
        <v>3745</v>
      </c>
      <c r="E2652" s="95" t="str">
        <f t="shared" si="42"/>
        <v>23</v>
      </c>
      <c r="G2652"/>
    </row>
    <row r="2653" spans="2:7" ht="13.5">
      <c r="B2653" s="187" t="s">
        <v>3746</v>
      </c>
      <c r="C2653" s="126" t="s">
        <v>3617</v>
      </c>
      <c r="D2653" s="165" t="s">
        <v>3747</v>
      </c>
      <c r="E2653" s="95" t="str">
        <f t="shared" si="42"/>
        <v>23</v>
      </c>
      <c r="G2653"/>
    </row>
    <row r="2654" spans="2:7" ht="13.5">
      <c r="B2654" s="187" t="s">
        <v>3748</v>
      </c>
      <c r="C2654" s="148" t="s">
        <v>3617</v>
      </c>
      <c r="D2654" s="165" t="s">
        <v>3749</v>
      </c>
      <c r="E2654" s="95" t="str">
        <f t="shared" si="42"/>
        <v>23</v>
      </c>
      <c r="G2654"/>
    </row>
    <row r="2655" spans="2:7" ht="13.5">
      <c r="B2655" s="68" t="s">
        <v>3750</v>
      </c>
      <c r="C2655" s="126" t="s">
        <v>3617</v>
      </c>
      <c r="D2655" s="165" t="s">
        <v>3751</v>
      </c>
      <c r="E2655" s="95" t="str">
        <f t="shared" si="42"/>
        <v>23</v>
      </c>
      <c r="G2655"/>
    </row>
    <row r="2656" spans="2:7" ht="13.5">
      <c r="B2656" s="68" t="s">
        <v>3752</v>
      </c>
      <c r="C2656" s="126" t="s">
        <v>3617</v>
      </c>
      <c r="D2656" s="165" t="s">
        <v>7097</v>
      </c>
      <c r="E2656" s="95" t="str">
        <f t="shared" si="42"/>
        <v>23</v>
      </c>
      <c r="G2656"/>
    </row>
    <row r="2657" spans="2:7" ht="13.5">
      <c r="B2657" s="68" t="s">
        <v>3753</v>
      </c>
      <c r="C2657" s="126" t="s">
        <v>3617</v>
      </c>
      <c r="D2657" s="165" t="s">
        <v>3754</v>
      </c>
      <c r="E2657" s="95" t="str">
        <f t="shared" si="42"/>
        <v>23</v>
      </c>
      <c r="G2657"/>
    </row>
    <row r="2658" spans="2:7" ht="13.5">
      <c r="B2658" s="68" t="s">
        <v>3755</v>
      </c>
      <c r="C2658" s="126" t="s">
        <v>3617</v>
      </c>
      <c r="D2658" s="165" t="s">
        <v>7098</v>
      </c>
      <c r="E2658" s="95" t="str">
        <f t="shared" si="42"/>
        <v>23</v>
      </c>
      <c r="G2658"/>
    </row>
    <row r="2659" spans="2:7" ht="13.5">
      <c r="B2659" s="68" t="s">
        <v>3756</v>
      </c>
      <c r="C2659" s="126" t="s">
        <v>3617</v>
      </c>
      <c r="D2659" s="165" t="s">
        <v>3757</v>
      </c>
      <c r="E2659" s="95" t="str">
        <f t="shared" si="42"/>
        <v>23</v>
      </c>
      <c r="G2659"/>
    </row>
    <row r="2660" spans="2:7" ht="13.5">
      <c r="B2660" s="68" t="s">
        <v>3758</v>
      </c>
      <c r="C2660" s="126" t="s">
        <v>3617</v>
      </c>
      <c r="D2660" s="165" t="s">
        <v>3759</v>
      </c>
      <c r="E2660" s="95" t="str">
        <f t="shared" si="42"/>
        <v>23</v>
      </c>
      <c r="G2660"/>
    </row>
    <row r="2661" spans="2:7" ht="13.5">
      <c r="B2661" s="68" t="s">
        <v>3760</v>
      </c>
      <c r="C2661" s="126" t="s">
        <v>3617</v>
      </c>
      <c r="D2661" s="165" t="s">
        <v>3761</v>
      </c>
      <c r="E2661" s="95" t="str">
        <f t="shared" si="42"/>
        <v>23</v>
      </c>
      <c r="G2661"/>
    </row>
    <row r="2662" spans="2:7" ht="13.5">
      <c r="B2662" s="68" t="s">
        <v>3762</v>
      </c>
      <c r="C2662" s="126" t="s">
        <v>3617</v>
      </c>
      <c r="D2662" s="165" t="s">
        <v>3763</v>
      </c>
      <c r="E2662" s="95" t="str">
        <f t="shared" si="42"/>
        <v>23</v>
      </c>
      <c r="G2662"/>
    </row>
    <row r="2663" spans="2:7" ht="13.5">
      <c r="B2663" s="68" t="s">
        <v>3764</v>
      </c>
      <c r="C2663" s="126" t="s">
        <v>3617</v>
      </c>
      <c r="D2663" s="165" t="s">
        <v>7099</v>
      </c>
      <c r="E2663" s="95" t="str">
        <f t="shared" si="42"/>
        <v>23</v>
      </c>
      <c r="G2663"/>
    </row>
    <row r="2664" spans="2:7" ht="13.5">
      <c r="B2664" s="68" t="s">
        <v>3765</v>
      </c>
      <c r="C2664" s="126" t="s">
        <v>3617</v>
      </c>
      <c r="D2664" s="165" t="s">
        <v>3766</v>
      </c>
      <c r="E2664" s="95" t="str">
        <f t="shared" si="42"/>
        <v>23</v>
      </c>
      <c r="G2664"/>
    </row>
    <row r="2665" spans="2:7" ht="13.5">
      <c r="B2665" s="68" t="s">
        <v>3767</v>
      </c>
      <c r="C2665" s="126" t="s">
        <v>3617</v>
      </c>
      <c r="D2665" s="165" t="s">
        <v>3768</v>
      </c>
      <c r="E2665" s="95" t="str">
        <f t="shared" si="42"/>
        <v>23</v>
      </c>
      <c r="G2665"/>
    </row>
    <row r="2666" spans="2:7" ht="13.5">
      <c r="B2666" s="68" t="s">
        <v>3769</v>
      </c>
      <c r="C2666" s="126" t="s">
        <v>3617</v>
      </c>
      <c r="D2666" s="165" t="s">
        <v>3770</v>
      </c>
      <c r="E2666" s="95" t="str">
        <f t="shared" si="42"/>
        <v>23</v>
      </c>
      <c r="G2666"/>
    </row>
    <row r="2667" spans="2:7" ht="13.5">
      <c r="B2667" s="68" t="s">
        <v>3771</v>
      </c>
      <c r="C2667" s="126" t="s">
        <v>3617</v>
      </c>
      <c r="D2667" s="165" t="s">
        <v>3772</v>
      </c>
      <c r="E2667" s="95" t="str">
        <f t="shared" si="42"/>
        <v>23</v>
      </c>
      <c r="G2667"/>
    </row>
    <row r="2668" spans="2:7" ht="13.5">
      <c r="B2668" s="68" t="s">
        <v>3773</v>
      </c>
      <c r="C2668" s="126" t="s">
        <v>3617</v>
      </c>
      <c r="D2668" s="165" t="s">
        <v>3774</v>
      </c>
      <c r="E2668" s="95" t="str">
        <f t="shared" si="42"/>
        <v>23</v>
      </c>
      <c r="G2668"/>
    </row>
    <row r="2669" spans="2:7" ht="13.5">
      <c r="B2669" s="68" t="s">
        <v>3775</v>
      </c>
      <c r="C2669" s="126" t="s">
        <v>3617</v>
      </c>
      <c r="D2669" s="165" t="s">
        <v>7100</v>
      </c>
      <c r="E2669" s="95" t="str">
        <f t="shared" si="42"/>
        <v>23</v>
      </c>
      <c r="G2669"/>
    </row>
    <row r="2670" spans="2:7" ht="13.5">
      <c r="B2670" s="68" t="s">
        <v>3776</v>
      </c>
      <c r="C2670" s="126" t="s">
        <v>3617</v>
      </c>
      <c r="D2670" s="165" t="s">
        <v>3777</v>
      </c>
      <c r="E2670" s="95" t="str">
        <f t="shared" si="42"/>
        <v>23</v>
      </c>
      <c r="G2670"/>
    </row>
    <row r="2671" spans="2:7" ht="13.5">
      <c r="B2671" s="68" t="s">
        <v>3778</v>
      </c>
      <c r="C2671" s="126" t="s">
        <v>3617</v>
      </c>
      <c r="D2671" s="165" t="s">
        <v>7101</v>
      </c>
      <c r="E2671" s="95" t="str">
        <f t="shared" si="42"/>
        <v>23</v>
      </c>
      <c r="G2671"/>
    </row>
    <row r="2672" spans="2:7" ht="13.5">
      <c r="B2672" s="68" t="s">
        <v>3779</v>
      </c>
      <c r="C2672" s="126" t="s">
        <v>3617</v>
      </c>
      <c r="D2672" s="165" t="s">
        <v>3780</v>
      </c>
      <c r="E2672" s="95" t="str">
        <f t="shared" si="42"/>
        <v>23</v>
      </c>
      <c r="G2672"/>
    </row>
    <row r="2673" spans="2:7" ht="13.5">
      <c r="B2673" s="68" t="s">
        <v>3781</v>
      </c>
      <c r="C2673" s="126" t="s">
        <v>3617</v>
      </c>
      <c r="D2673" s="165" t="s">
        <v>3782</v>
      </c>
      <c r="E2673" s="95" t="str">
        <f t="shared" si="42"/>
        <v>23</v>
      </c>
      <c r="G2673"/>
    </row>
    <row r="2674" spans="2:7" ht="13.5">
      <c r="B2674" s="68" t="s">
        <v>3783</v>
      </c>
      <c r="C2674" s="126" t="s">
        <v>3617</v>
      </c>
      <c r="D2674" s="165" t="s">
        <v>3784</v>
      </c>
      <c r="E2674" s="95" t="str">
        <f t="shared" si="42"/>
        <v>23</v>
      </c>
      <c r="G2674"/>
    </row>
    <row r="2675" spans="2:7" ht="13.5">
      <c r="B2675" s="68" t="s">
        <v>3785</v>
      </c>
      <c r="C2675" s="126" t="s">
        <v>3617</v>
      </c>
      <c r="D2675" s="165" t="s">
        <v>3786</v>
      </c>
      <c r="E2675" s="95" t="str">
        <f t="shared" si="42"/>
        <v>23</v>
      </c>
      <c r="G2675"/>
    </row>
    <row r="2676" spans="2:7" ht="13.5">
      <c r="B2676" s="68" t="s">
        <v>3787</v>
      </c>
      <c r="C2676" s="126" t="s">
        <v>3617</v>
      </c>
      <c r="D2676" s="165" t="s">
        <v>3788</v>
      </c>
      <c r="E2676" s="95" t="str">
        <f t="shared" si="42"/>
        <v>23</v>
      </c>
      <c r="G2676"/>
    </row>
    <row r="2677" spans="2:7" ht="13.5">
      <c r="B2677" s="68" t="s">
        <v>3789</v>
      </c>
      <c r="C2677" s="126" t="s">
        <v>3617</v>
      </c>
      <c r="D2677" s="165" t="s">
        <v>3790</v>
      </c>
      <c r="E2677" s="95" t="str">
        <f t="shared" si="42"/>
        <v>23</v>
      </c>
      <c r="G2677"/>
    </row>
    <row r="2678" spans="2:7" ht="13.5">
      <c r="B2678" s="68" t="s">
        <v>3791</v>
      </c>
      <c r="C2678" s="126" t="s">
        <v>3617</v>
      </c>
      <c r="D2678" s="165" t="s">
        <v>3792</v>
      </c>
      <c r="E2678" s="95" t="str">
        <f t="shared" si="42"/>
        <v>23</v>
      </c>
      <c r="G2678"/>
    </row>
    <row r="2679" spans="2:7" ht="13.5">
      <c r="B2679" s="68" t="s">
        <v>3793</v>
      </c>
      <c r="C2679" s="126" t="s">
        <v>3617</v>
      </c>
      <c r="D2679" s="165" t="s">
        <v>7102</v>
      </c>
      <c r="E2679" s="95" t="str">
        <f t="shared" si="42"/>
        <v>23</v>
      </c>
      <c r="G2679"/>
    </row>
    <row r="2680" spans="2:7" ht="13.5">
      <c r="B2680" s="68" t="s">
        <v>3794</v>
      </c>
      <c r="C2680" s="126" t="s">
        <v>3617</v>
      </c>
      <c r="D2680" s="165" t="s">
        <v>3795</v>
      </c>
      <c r="E2680" s="95" t="str">
        <f t="shared" si="42"/>
        <v>23</v>
      </c>
      <c r="G2680"/>
    </row>
    <row r="2681" spans="2:7" ht="13.5">
      <c r="B2681" s="68" t="s">
        <v>3796</v>
      </c>
      <c r="C2681" s="126" t="s">
        <v>3617</v>
      </c>
      <c r="D2681" s="165" t="s">
        <v>3797</v>
      </c>
      <c r="E2681" s="95" t="str">
        <f t="shared" si="42"/>
        <v>23</v>
      </c>
      <c r="G2681"/>
    </row>
    <row r="2682" spans="2:7" ht="13.5">
      <c r="B2682" s="68" t="s">
        <v>3798</v>
      </c>
      <c r="C2682" s="126" t="s">
        <v>3617</v>
      </c>
      <c r="D2682" s="165" t="s">
        <v>3799</v>
      </c>
      <c r="E2682" s="95" t="str">
        <f t="shared" si="42"/>
        <v>23</v>
      </c>
      <c r="G2682"/>
    </row>
    <row r="2683" spans="2:7" ht="13.5">
      <c r="B2683" s="68" t="s">
        <v>3800</v>
      </c>
      <c r="C2683" s="126" t="s">
        <v>3617</v>
      </c>
      <c r="D2683" s="165" t="s">
        <v>3801</v>
      </c>
      <c r="E2683" s="95" t="str">
        <f t="shared" si="42"/>
        <v>23</v>
      </c>
      <c r="G2683"/>
    </row>
    <row r="2684" spans="2:7" ht="13.5">
      <c r="B2684" s="68" t="s">
        <v>3802</v>
      </c>
      <c r="C2684" s="126" t="s">
        <v>3617</v>
      </c>
      <c r="D2684" s="165" t="s">
        <v>3803</v>
      </c>
      <c r="E2684" s="95" t="str">
        <f t="shared" si="42"/>
        <v>23</v>
      </c>
      <c r="G2684"/>
    </row>
    <row r="2685" spans="2:7" ht="13.5">
      <c r="B2685" s="68" t="s">
        <v>3804</v>
      </c>
      <c r="C2685" s="126" t="s">
        <v>3617</v>
      </c>
      <c r="D2685" s="165" t="s">
        <v>3805</v>
      </c>
      <c r="E2685" s="95" t="str">
        <f t="shared" si="42"/>
        <v>23</v>
      </c>
      <c r="G2685"/>
    </row>
    <row r="2686" spans="2:7" ht="13.5">
      <c r="B2686" s="68" t="s">
        <v>3806</v>
      </c>
      <c r="C2686" s="126" t="s">
        <v>3617</v>
      </c>
      <c r="D2686" s="165" t="s">
        <v>3807</v>
      </c>
      <c r="E2686" s="95" t="str">
        <f t="shared" si="42"/>
        <v>23</v>
      </c>
      <c r="G2686"/>
    </row>
    <row r="2687" spans="2:7" ht="13.5">
      <c r="B2687" s="68" t="s">
        <v>3808</v>
      </c>
      <c r="C2687" s="126" t="s">
        <v>3617</v>
      </c>
      <c r="D2687" s="165" t="s">
        <v>7103</v>
      </c>
      <c r="E2687" s="95" t="str">
        <f t="shared" si="42"/>
        <v>23</v>
      </c>
      <c r="G2687"/>
    </row>
    <row r="2688" spans="2:7" ht="13.5">
      <c r="B2688" s="68" t="s">
        <v>3809</v>
      </c>
      <c r="C2688" s="126" t="s">
        <v>3617</v>
      </c>
      <c r="D2688" s="165" t="s">
        <v>7104</v>
      </c>
      <c r="E2688" s="95" t="str">
        <f t="shared" si="42"/>
        <v>23</v>
      </c>
      <c r="G2688"/>
    </row>
    <row r="2689" spans="2:7" ht="13.5">
      <c r="B2689" s="68" t="s">
        <v>3810</v>
      </c>
      <c r="C2689" s="126" t="s">
        <v>3617</v>
      </c>
      <c r="D2689" s="165" t="s">
        <v>7105</v>
      </c>
      <c r="E2689" s="95" t="str">
        <f t="shared" si="42"/>
        <v>23</v>
      </c>
      <c r="G2689"/>
    </row>
    <row r="2690" spans="2:7" ht="13.5">
      <c r="B2690" s="68" t="s">
        <v>3811</v>
      </c>
      <c r="C2690" s="126" t="s">
        <v>3617</v>
      </c>
      <c r="D2690" s="165" t="s">
        <v>7106</v>
      </c>
      <c r="E2690" s="95" t="str">
        <f t="shared" si="42"/>
        <v>23</v>
      </c>
      <c r="G2690"/>
    </row>
    <row r="2691" spans="2:7" ht="14.25" thickBot="1">
      <c r="B2691" s="69" t="s">
        <v>6339</v>
      </c>
      <c r="C2691" s="127" t="s">
        <v>3617</v>
      </c>
      <c r="D2691" s="165" t="s">
        <v>7107</v>
      </c>
      <c r="E2691" s="95" t="str">
        <f t="shared" si="42"/>
        <v>23</v>
      </c>
      <c r="G2691"/>
    </row>
    <row r="2692" spans="2:7" ht="13.5">
      <c r="B2692" s="76" t="s">
        <v>3869</v>
      </c>
      <c r="C2692" s="129" t="s">
        <v>3812</v>
      </c>
      <c r="D2692" s="167" t="s">
        <v>3870</v>
      </c>
      <c r="E2692" s="95" t="str">
        <f t="shared" si="42"/>
        <v>24</v>
      </c>
      <c r="G2692"/>
    </row>
    <row r="2693" spans="2:7" ht="13.5">
      <c r="B2693" s="76" t="s">
        <v>3871</v>
      </c>
      <c r="C2693" s="130" t="s">
        <v>3812</v>
      </c>
      <c r="D2693" s="168" t="s">
        <v>3872</v>
      </c>
      <c r="E2693" s="95" t="str">
        <f t="shared" si="42"/>
        <v>24</v>
      </c>
      <c r="G2693"/>
    </row>
    <row r="2694" spans="2:7" ht="13.5">
      <c r="B2694" s="76" t="s">
        <v>3873</v>
      </c>
      <c r="C2694" s="130" t="s">
        <v>3812</v>
      </c>
      <c r="D2694" s="168" t="s">
        <v>3874</v>
      </c>
      <c r="E2694" s="95" t="str">
        <f t="shared" si="42"/>
        <v>24</v>
      </c>
      <c r="G2694"/>
    </row>
    <row r="2695" spans="2:7" ht="13.5">
      <c r="B2695" s="76" t="s">
        <v>3875</v>
      </c>
      <c r="C2695" s="130" t="s">
        <v>3812</v>
      </c>
      <c r="D2695" s="168" t="s">
        <v>3876</v>
      </c>
      <c r="E2695" s="95" t="str">
        <f t="shared" si="42"/>
        <v>24</v>
      </c>
      <c r="G2695"/>
    </row>
    <row r="2696" spans="2:7" ht="13.5">
      <c r="B2696" s="76" t="s">
        <v>3877</v>
      </c>
      <c r="C2696" s="130" t="s">
        <v>3812</v>
      </c>
      <c r="D2696" s="168" t="s">
        <v>3878</v>
      </c>
      <c r="E2696" s="95" t="str">
        <f t="shared" ref="E2696:E2759" si="43">LEFT(B2696,2)</f>
        <v>24</v>
      </c>
      <c r="G2696"/>
    </row>
    <row r="2697" spans="2:7" ht="13.5">
      <c r="B2697" s="76" t="s">
        <v>3879</v>
      </c>
      <c r="C2697" s="130" t="s">
        <v>3812</v>
      </c>
      <c r="D2697" s="168" t="s">
        <v>3880</v>
      </c>
      <c r="E2697" s="95" t="str">
        <f t="shared" si="43"/>
        <v>24</v>
      </c>
      <c r="G2697"/>
    </row>
    <row r="2698" spans="2:7" ht="13.5">
      <c r="B2698" s="76" t="s">
        <v>3881</v>
      </c>
      <c r="C2698" s="130" t="s">
        <v>3812</v>
      </c>
      <c r="D2698" s="168" t="s">
        <v>3882</v>
      </c>
      <c r="E2698" s="95" t="str">
        <f t="shared" si="43"/>
        <v>24</v>
      </c>
      <c r="G2698"/>
    </row>
    <row r="2699" spans="2:7" ht="13.5">
      <c r="B2699" s="76" t="s">
        <v>3883</v>
      </c>
      <c r="C2699" s="130" t="s">
        <v>3812</v>
      </c>
      <c r="D2699" s="168" t="s">
        <v>7108</v>
      </c>
      <c r="E2699" s="95" t="str">
        <f t="shared" si="43"/>
        <v>24</v>
      </c>
      <c r="G2699"/>
    </row>
    <row r="2700" spans="2:7" ht="13.5">
      <c r="B2700" s="76" t="s">
        <v>3884</v>
      </c>
      <c r="C2700" s="130" t="s">
        <v>3812</v>
      </c>
      <c r="D2700" s="168" t="s">
        <v>3885</v>
      </c>
      <c r="E2700" s="95" t="str">
        <f t="shared" si="43"/>
        <v>24</v>
      </c>
      <c r="G2700"/>
    </row>
    <row r="2701" spans="2:7" ht="13.5">
      <c r="B2701" s="76" t="s">
        <v>3886</v>
      </c>
      <c r="C2701" s="130" t="s">
        <v>3812</v>
      </c>
      <c r="D2701" s="168" t="s">
        <v>7109</v>
      </c>
      <c r="E2701" s="95" t="str">
        <f t="shared" si="43"/>
        <v>24</v>
      </c>
      <c r="G2701"/>
    </row>
    <row r="2702" spans="2:7" ht="13.5">
      <c r="B2702" s="76" t="s">
        <v>3887</v>
      </c>
      <c r="C2702" s="130" t="s">
        <v>3812</v>
      </c>
      <c r="D2702" s="168" t="s">
        <v>3888</v>
      </c>
      <c r="E2702" s="95" t="str">
        <f t="shared" si="43"/>
        <v>24</v>
      </c>
      <c r="G2702"/>
    </row>
    <row r="2703" spans="2:7" ht="13.5">
      <c r="B2703" s="76" t="s">
        <v>3889</v>
      </c>
      <c r="C2703" s="130" t="s">
        <v>3812</v>
      </c>
      <c r="D2703" s="168" t="s">
        <v>3890</v>
      </c>
      <c r="E2703" s="95" t="str">
        <f t="shared" si="43"/>
        <v>24</v>
      </c>
      <c r="G2703"/>
    </row>
    <row r="2704" spans="2:7" ht="13.5">
      <c r="B2704" s="76" t="s">
        <v>3891</v>
      </c>
      <c r="C2704" s="130" t="s">
        <v>3812</v>
      </c>
      <c r="D2704" s="168" t="s">
        <v>3892</v>
      </c>
      <c r="E2704" s="95" t="str">
        <f t="shared" si="43"/>
        <v>24</v>
      </c>
      <c r="G2704"/>
    </row>
    <row r="2705" spans="2:7" ht="13.5">
      <c r="B2705" s="76" t="s">
        <v>3893</v>
      </c>
      <c r="C2705" s="130" t="s">
        <v>3812</v>
      </c>
      <c r="D2705" s="168" t="s">
        <v>3894</v>
      </c>
      <c r="E2705" s="95" t="str">
        <f t="shared" si="43"/>
        <v>24</v>
      </c>
      <c r="G2705"/>
    </row>
    <row r="2706" spans="2:7" ht="13.5">
      <c r="B2706" s="194" t="s">
        <v>3895</v>
      </c>
      <c r="C2706" s="129" t="s">
        <v>3812</v>
      </c>
      <c r="D2706" s="168" t="s">
        <v>3896</v>
      </c>
      <c r="E2706" s="95" t="str">
        <f t="shared" si="43"/>
        <v>24</v>
      </c>
      <c r="G2706"/>
    </row>
    <row r="2707" spans="2:7" ht="13.5">
      <c r="B2707" s="76" t="s">
        <v>3897</v>
      </c>
      <c r="C2707" s="130" t="s">
        <v>3812</v>
      </c>
      <c r="D2707" s="168" t="s">
        <v>3898</v>
      </c>
      <c r="E2707" s="95" t="str">
        <f t="shared" si="43"/>
        <v>24</v>
      </c>
      <c r="G2707"/>
    </row>
    <row r="2708" spans="2:7" ht="13.5">
      <c r="B2708" s="76" t="s">
        <v>3899</v>
      </c>
      <c r="C2708" s="130" t="s">
        <v>3812</v>
      </c>
      <c r="D2708" s="168" t="s">
        <v>3900</v>
      </c>
      <c r="E2708" s="95" t="str">
        <f t="shared" si="43"/>
        <v>24</v>
      </c>
      <c r="G2708"/>
    </row>
    <row r="2709" spans="2:7" ht="13.5">
      <c r="B2709" s="76" t="s">
        <v>3901</v>
      </c>
      <c r="C2709" s="130" t="s">
        <v>3812</v>
      </c>
      <c r="D2709" s="168" t="s">
        <v>7110</v>
      </c>
      <c r="E2709" s="95" t="str">
        <f t="shared" si="43"/>
        <v>24</v>
      </c>
      <c r="G2709"/>
    </row>
    <row r="2710" spans="2:7" ht="13.5">
      <c r="B2710" s="76" t="s">
        <v>3902</v>
      </c>
      <c r="C2710" s="130" t="s">
        <v>3812</v>
      </c>
      <c r="D2710" s="168" t="s">
        <v>3903</v>
      </c>
      <c r="E2710" s="95" t="str">
        <f t="shared" si="43"/>
        <v>24</v>
      </c>
      <c r="G2710"/>
    </row>
    <row r="2711" spans="2:7" ht="13.5">
      <c r="B2711" s="76" t="s">
        <v>3904</v>
      </c>
      <c r="C2711" s="130" t="s">
        <v>3812</v>
      </c>
      <c r="D2711" s="168" t="s">
        <v>7111</v>
      </c>
      <c r="E2711" s="95" t="str">
        <f t="shared" si="43"/>
        <v>24</v>
      </c>
      <c r="G2711"/>
    </row>
    <row r="2712" spans="2:7" ht="13.5">
      <c r="B2712" s="76" t="s">
        <v>3905</v>
      </c>
      <c r="C2712" s="130" t="s">
        <v>3812</v>
      </c>
      <c r="D2712" s="168" t="s">
        <v>3906</v>
      </c>
      <c r="E2712" s="95" t="str">
        <f t="shared" si="43"/>
        <v>24</v>
      </c>
      <c r="G2712"/>
    </row>
    <row r="2713" spans="2:7" ht="13.5">
      <c r="B2713" s="76" t="s">
        <v>3907</v>
      </c>
      <c r="C2713" s="130" t="s">
        <v>3812</v>
      </c>
      <c r="D2713" s="168" t="s">
        <v>3908</v>
      </c>
      <c r="E2713" s="95" t="str">
        <f t="shared" si="43"/>
        <v>24</v>
      </c>
      <c r="G2713"/>
    </row>
    <row r="2714" spans="2:7" ht="13.5">
      <c r="B2714" s="76" t="s">
        <v>3909</v>
      </c>
      <c r="C2714" s="130" t="s">
        <v>3812</v>
      </c>
      <c r="D2714" s="168" t="s">
        <v>3910</v>
      </c>
      <c r="E2714" s="95" t="str">
        <f t="shared" si="43"/>
        <v>24</v>
      </c>
      <c r="G2714"/>
    </row>
    <row r="2715" spans="2:7" ht="13.5">
      <c r="B2715" s="76" t="s">
        <v>3911</v>
      </c>
      <c r="C2715" s="130" t="s">
        <v>3812</v>
      </c>
      <c r="D2715" s="168" t="s">
        <v>3912</v>
      </c>
      <c r="E2715" s="95" t="str">
        <f t="shared" si="43"/>
        <v>24</v>
      </c>
      <c r="G2715"/>
    </row>
    <row r="2716" spans="2:7" ht="13.5">
      <c r="B2716" s="76" t="s">
        <v>3913</v>
      </c>
      <c r="C2716" s="130" t="s">
        <v>3812</v>
      </c>
      <c r="D2716" s="168" t="s">
        <v>3914</v>
      </c>
      <c r="E2716" s="95" t="str">
        <f t="shared" si="43"/>
        <v>24</v>
      </c>
      <c r="G2716"/>
    </row>
    <row r="2717" spans="2:7" ht="13.5">
      <c r="B2717" s="76" t="s">
        <v>3915</v>
      </c>
      <c r="C2717" s="130" t="s">
        <v>3812</v>
      </c>
      <c r="D2717" s="168" t="s">
        <v>3916</v>
      </c>
      <c r="E2717" s="95" t="str">
        <f t="shared" si="43"/>
        <v>24</v>
      </c>
      <c r="G2717"/>
    </row>
    <row r="2718" spans="2:7" ht="13.5">
      <c r="B2718" s="76" t="s">
        <v>3917</v>
      </c>
      <c r="C2718" s="130" t="s">
        <v>3812</v>
      </c>
      <c r="D2718" s="168" t="s">
        <v>3918</v>
      </c>
      <c r="E2718" s="95" t="str">
        <f t="shared" si="43"/>
        <v>24</v>
      </c>
      <c r="G2718"/>
    </row>
    <row r="2719" spans="2:7" ht="13.5">
      <c r="B2719" s="76" t="s">
        <v>3919</v>
      </c>
      <c r="C2719" s="130" t="s">
        <v>3812</v>
      </c>
      <c r="D2719" s="168" t="s">
        <v>3920</v>
      </c>
      <c r="E2719" s="95" t="str">
        <f t="shared" si="43"/>
        <v>24</v>
      </c>
      <c r="G2719"/>
    </row>
    <row r="2720" spans="2:7" ht="13.5">
      <c r="B2720" s="76" t="s">
        <v>3921</v>
      </c>
      <c r="C2720" s="130" t="s">
        <v>3812</v>
      </c>
      <c r="D2720" s="168" t="s">
        <v>3922</v>
      </c>
      <c r="E2720" s="95" t="str">
        <f t="shared" si="43"/>
        <v>24</v>
      </c>
      <c r="G2720"/>
    </row>
    <row r="2721" spans="2:7" ht="13.5">
      <c r="B2721" s="76" t="s">
        <v>3923</v>
      </c>
      <c r="C2721" s="130" t="s">
        <v>3812</v>
      </c>
      <c r="D2721" s="168" t="s">
        <v>7112</v>
      </c>
      <c r="E2721" s="95" t="str">
        <f t="shared" si="43"/>
        <v>24</v>
      </c>
      <c r="G2721"/>
    </row>
    <row r="2722" spans="2:7" ht="14.25" thickBot="1">
      <c r="B2722" s="80" t="s">
        <v>6608</v>
      </c>
      <c r="C2722" s="131" t="s">
        <v>3812</v>
      </c>
      <c r="D2722" s="171" t="s">
        <v>7113</v>
      </c>
      <c r="E2722" s="95" t="str">
        <f t="shared" si="43"/>
        <v>24</v>
      </c>
      <c r="G2722"/>
    </row>
    <row r="2723" spans="2:7" ht="13.5">
      <c r="B2723" s="206" t="s">
        <v>3963</v>
      </c>
      <c r="C2723" s="144" t="s">
        <v>3924</v>
      </c>
      <c r="D2723" s="183" t="s">
        <v>3964</v>
      </c>
      <c r="E2723" s="95" t="str">
        <f t="shared" si="43"/>
        <v>25</v>
      </c>
      <c r="G2723"/>
    </row>
    <row r="2724" spans="2:7" ht="13.5">
      <c r="B2724" s="90" t="s">
        <v>3965</v>
      </c>
      <c r="C2724" s="143" t="s">
        <v>3924</v>
      </c>
      <c r="D2724" s="184" t="s">
        <v>3966</v>
      </c>
      <c r="E2724" s="95" t="str">
        <f t="shared" si="43"/>
        <v>25</v>
      </c>
      <c r="G2724"/>
    </row>
    <row r="2725" spans="2:7" ht="13.5">
      <c r="B2725" s="90" t="s">
        <v>3967</v>
      </c>
      <c r="C2725" s="143" t="s">
        <v>3924</v>
      </c>
      <c r="D2725" s="184" t="s">
        <v>7114</v>
      </c>
      <c r="E2725" s="95" t="str">
        <f t="shared" si="43"/>
        <v>25</v>
      </c>
      <c r="G2725"/>
    </row>
    <row r="2726" spans="2:7" ht="13.5">
      <c r="B2726" s="90" t="s">
        <v>3968</v>
      </c>
      <c r="C2726" s="143" t="s">
        <v>3924</v>
      </c>
      <c r="D2726" s="184" t="s">
        <v>3969</v>
      </c>
      <c r="E2726" s="95" t="str">
        <f t="shared" si="43"/>
        <v>25</v>
      </c>
      <c r="G2726"/>
    </row>
    <row r="2727" spans="2:7" ht="13.5">
      <c r="B2727" s="90" t="s">
        <v>3970</v>
      </c>
      <c r="C2727" s="143" t="s">
        <v>3924</v>
      </c>
      <c r="D2727" s="162" t="s">
        <v>3971</v>
      </c>
      <c r="E2727" s="95" t="str">
        <f t="shared" si="43"/>
        <v>25</v>
      </c>
      <c r="G2727"/>
    </row>
    <row r="2728" spans="2:7" ht="13.5">
      <c r="B2728" s="90" t="s">
        <v>3972</v>
      </c>
      <c r="C2728" s="143" t="s">
        <v>3924</v>
      </c>
      <c r="D2728" s="162" t="s">
        <v>3973</v>
      </c>
      <c r="E2728" s="95" t="str">
        <f t="shared" si="43"/>
        <v>25</v>
      </c>
      <c r="G2728"/>
    </row>
    <row r="2729" spans="2:7" ht="13.5">
      <c r="B2729" s="90" t="s">
        <v>3974</v>
      </c>
      <c r="C2729" s="143" t="s">
        <v>3924</v>
      </c>
      <c r="D2729" s="162" t="s">
        <v>7115</v>
      </c>
      <c r="E2729" s="95" t="str">
        <f t="shared" si="43"/>
        <v>25</v>
      </c>
      <c r="G2729"/>
    </row>
    <row r="2730" spans="2:7" ht="13.5">
      <c r="B2730" s="90" t="s">
        <v>3975</v>
      </c>
      <c r="C2730" s="144" t="s">
        <v>3924</v>
      </c>
      <c r="D2730" s="162" t="s">
        <v>7116</v>
      </c>
      <c r="E2730" s="95" t="str">
        <f t="shared" si="43"/>
        <v>25</v>
      </c>
      <c r="G2730"/>
    </row>
    <row r="2731" spans="2:7" ht="13.5">
      <c r="B2731" s="90" t="s">
        <v>3976</v>
      </c>
      <c r="C2731" s="143" t="s">
        <v>3924</v>
      </c>
      <c r="D2731" s="162" t="s">
        <v>3977</v>
      </c>
      <c r="E2731" s="95" t="str">
        <f t="shared" si="43"/>
        <v>25</v>
      </c>
      <c r="G2731"/>
    </row>
    <row r="2732" spans="2:7" ht="13.5">
      <c r="B2732" s="90" t="s">
        <v>3978</v>
      </c>
      <c r="C2732" s="143" t="s">
        <v>3924</v>
      </c>
      <c r="D2732" s="162" t="s">
        <v>3979</v>
      </c>
      <c r="E2732" s="95" t="str">
        <f t="shared" si="43"/>
        <v>25</v>
      </c>
      <c r="G2732"/>
    </row>
    <row r="2733" spans="2:7" ht="13.5">
      <c r="B2733" s="90" t="s">
        <v>3980</v>
      </c>
      <c r="C2733" s="143" t="s">
        <v>3924</v>
      </c>
      <c r="D2733" s="162" t="s">
        <v>7117</v>
      </c>
      <c r="E2733" s="95" t="str">
        <f t="shared" si="43"/>
        <v>25</v>
      </c>
      <c r="G2733"/>
    </row>
    <row r="2734" spans="2:7" ht="13.5">
      <c r="B2734" s="90" t="s">
        <v>3981</v>
      </c>
      <c r="C2734" s="143" t="s">
        <v>3924</v>
      </c>
      <c r="D2734" s="162" t="s">
        <v>3982</v>
      </c>
      <c r="E2734" s="95" t="str">
        <f t="shared" si="43"/>
        <v>25</v>
      </c>
      <c r="G2734"/>
    </row>
    <row r="2735" spans="2:7" ht="13.5">
      <c r="B2735" s="90" t="s">
        <v>3983</v>
      </c>
      <c r="C2735" s="143" t="s">
        <v>3924</v>
      </c>
      <c r="D2735" s="162" t="s">
        <v>3984</v>
      </c>
      <c r="E2735" s="95" t="str">
        <f t="shared" si="43"/>
        <v>25</v>
      </c>
      <c r="G2735"/>
    </row>
    <row r="2736" spans="2:7" ht="13.5">
      <c r="B2736" s="90" t="s">
        <v>3985</v>
      </c>
      <c r="C2736" s="143" t="s">
        <v>3924</v>
      </c>
      <c r="D2736" s="162" t="s">
        <v>3986</v>
      </c>
      <c r="E2736" s="95" t="str">
        <f t="shared" si="43"/>
        <v>25</v>
      </c>
      <c r="G2736"/>
    </row>
    <row r="2737" spans="2:7" ht="13.5">
      <c r="B2737" s="90" t="s">
        <v>3987</v>
      </c>
      <c r="C2737" s="143" t="s">
        <v>3924</v>
      </c>
      <c r="D2737" s="162" t="s">
        <v>7118</v>
      </c>
      <c r="E2737" s="95" t="str">
        <f t="shared" si="43"/>
        <v>25</v>
      </c>
      <c r="G2737"/>
    </row>
    <row r="2738" spans="2:7" ht="13.5">
      <c r="B2738" s="90" t="s">
        <v>3988</v>
      </c>
      <c r="C2738" s="144" t="s">
        <v>3924</v>
      </c>
      <c r="D2738" s="162" t="s">
        <v>7119</v>
      </c>
      <c r="E2738" s="95" t="str">
        <f t="shared" si="43"/>
        <v>25</v>
      </c>
      <c r="G2738"/>
    </row>
    <row r="2739" spans="2:7" ht="13.5">
      <c r="B2739" s="90" t="s">
        <v>3989</v>
      </c>
      <c r="C2739" s="143" t="s">
        <v>3924</v>
      </c>
      <c r="D2739" s="162" t="s">
        <v>3990</v>
      </c>
      <c r="E2739" s="95" t="str">
        <f t="shared" si="43"/>
        <v>25</v>
      </c>
      <c r="G2739"/>
    </row>
    <row r="2740" spans="2:7" ht="13.5">
      <c r="B2740" s="90" t="s">
        <v>3991</v>
      </c>
      <c r="C2740" s="143" t="s">
        <v>3924</v>
      </c>
      <c r="D2740" s="162" t="s">
        <v>7120</v>
      </c>
      <c r="E2740" s="95" t="str">
        <f t="shared" si="43"/>
        <v>25</v>
      </c>
      <c r="G2740"/>
    </row>
    <row r="2741" spans="2:7" ht="13.5">
      <c r="B2741" s="90" t="s">
        <v>3992</v>
      </c>
      <c r="C2741" s="143" t="s">
        <v>3924</v>
      </c>
      <c r="D2741" s="162" t="s">
        <v>3993</v>
      </c>
      <c r="E2741" s="95" t="str">
        <f t="shared" si="43"/>
        <v>25</v>
      </c>
      <c r="G2741"/>
    </row>
    <row r="2742" spans="2:7" ht="13.5">
      <c r="B2742" s="90" t="s">
        <v>3994</v>
      </c>
      <c r="C2742" s="143" t="s">
        <v>3924</v>
      </c>
      <c r="D2742" s="162" t="s">
        <v>7121</v>
      </c>
      <c r="E2742" s="95" t="str">
        <f t="shared" si="43"/>
        <v>25</v>
      </c>
      <c r="G2742"/>
    </row>
    <row r="2743" spans="2:7" ht="13.5">
      <c r="B2743" s="90" t="s">
        <v>3995</v>
      </c>
      <c r="C2743" s="143" t="s">
        <v>3924</v>
      </c>
      <c r="D2743" s="172" t="s">
        <v>7122</v>
      </c>
      <c r="E2743" s="95" t="str">
        <f t="shared" si="43"/>
        <v>25</v>
      </c>
      <c r="G2743"/>
    </row>
    <row r="2744" spans="2:7" ht="14.25" thickBot="1">
      <c r="B2744" s="91" t="s">
        <v>6927</v>
      </c>
      <c r="C2744" s="145" t="s">
        <v>3924</v>
      </c>
      <c r="D2744" s="163" t="s">
        <v>7123</v>
      </c>
      <c r="E2744" s="95" t="str">
        <f t="shared" si="43"/>
        <v>25</v>
      </c>
      <c r="G2744"/>
    </row>
    <row r="2745" spans="2:7" ht="13.5">
      <c r="B2745" s="93" t="s">
        <v>4049</v>
      </c>
      <c r="C2745" s="148" t="s">
        <v>3996</v>
      </c>
      <c r="D2745" s="164" t="s">
        <v>7124</v>
      </c>
      <c r="E2745" s="95" t="str">
        <f t="shared" si="43"/>
        <v>26</v>
      </c>
      <c r="G2745"/>
    </row>
    <row r="2746" spans="2:7" ht="13.5">
      <c r="B2746" s="79" t="s">
        <v>4050</v>
      </c>
      <c r="C2746" s="126" t="s">
        <v>3996</v>
      </c>
      <c r="D2746" s="165" t="s">
        <v>4051</v>
      </c>
      <c r="E2746" s="95" t="str">
        <f t="shared" si="43"/>
        <v>26</v>
      </c>
      <c r="G2746"/>
    </row>
    <row r="2747" spans="2:7" ht="13.5">
      <c r="B2747" s="79" t="s">
        <v>4052</v>
      </c>
      <c r="C2747" s="126" t="s">
        <v>3996</v>
      </c>
      <c r="D2747" s="165" t="s">
        <v>4053</v>
      </c>
      <c r="E2747" s="95" t="str">
        <f t="shared" si="43"/>
        <v>26</v>
      </c>
      <c r="G2747"/>
    </row>
    <row r="2748" spans="2:7" ht="13.5">
      <c r="B2748" s="79" t="s">
        <v>4054</v>
      </c>
      <c r="C2748" s="126" t="s">
        <v>3996</v>
      </c>
      <c r="D2748" s="165" t="s">
        <v>4055</v>
      </c>
      <c r="E2748" s="95" t="str">
        <f t="shared" si="43"/>
        <v>26</v>
      </c>
      <c r="G2748"/>
    </row>
    <row r="2749" spans="2:7" ht="13.5">
      <c r="B2749" s="79" t="s">
        <v>4056</v>
      </c>
      <c r="C2749" s="126" t="s">
        <v>3996</v>
      </c>
      <c r="D2749" s="165" t="s">
        <v>7125</v>
      </c>
      <c r="E2749" s="95" t="str">
        <f t="shared" si="43"/>
        <v>26</v>
      </c>
      <c r="G2749"/>
    </row>
    <row r="2750" spans="2:7" ht="13.5">
      <c r="B2750" s="79" t="s">
        <v>4057</v>
      </c>
      <c r="C2750" s="126" t="s">
        <v>3996</v>
      </c>
      <c r="D2750" s="165" t="s">
        <v>4058</v>
      </c>
      <c r="E2750" s="95" t="str">
        <f t="shared" si="43"/>
        <v>26</v>
      </c>
      <c r="G2750"/>
    </row>
    <row r="2751" spans="2:7" ht="13.5">
      <c r="B2751" s="79" t="s">
        <v>4059</v>
      </c>
      <c r="C2751" s="126" t="s">
        <v>3996</v>
      </c>
      <c r="D2751" s="165" t="s">
        <v>4060</v>
      </c>
      <c r="E2751" s="95" t="str">
        <f t="shared" si="43"/>
        <v>26</v>
      </c>
      <c r="G2751"/>
    </row>
    <row r="2752" spans="2:7" ht="13.5">
      <c r="B2752" s="79" t="s">
        <v>4061</v>
      </c>
      <c r="C2752" s="126" t="s">
        <v>3996</v>
      </c>
      <c r="D2752" s="165" t="s">
        <v>7126</v>
      </c>
      <c r="E2752" s="95" t="str">
        <f t="shared" si="43"/>
        <v>26</v>
      </c>
      <c r="G2752"/>
    </row>
    <row r="2753" spans="2:7" ht="13.5">
      <c r="B2753" s="79" t="s">
        <v>4062</v>
      </c>
      <c r="C2753" s="126" t="s">
        <v>3996</v>
      </c>
      <c r="D2753" s="165" t="s">
        <v>4063</v>
      </c>
      <c r="E2753" s="95" t="str">
        <f t="shared" si="43"/>
        <v>26</v>
      </c>
      <c r="G2753"/>
    </row>
    <row r="2754" spans="2:7" ht="13.5">
      <c r="B2754" s="79" t="s">
        <v>4064</v>
      </c>
      <c r="C2754" s="126" t="s">
        <v>3996</v>
      </c>
      <c r="D2754" s="165" t="s">
        <v>4065</v>
      </c>
      <c r="E2754" s="95" t="str">
        <f t="shared" si="43"/>
        <v>26</v>
      </c>
      <c r="G2754"/>
    </row>
    <row r="2755" spans="2:7" ht="13.5">
      <c r="B2755" s="79" t="s">
        <v>4066</v>
      </c>
      <c r="C2755" s="126" t="s">
        <v>3996</v>
      </c>
      <c r="D2755" s="165" t="s">
        <v>4067</v>
      </c>
      <c r="E2755" s="95" t="str">
        <f t="shared" si="43"/>
        <v>26</v>
      </c>
      <c r="G2755"/>
    </row>
    <row r="2756" spans="2:7" ht="13.5">
      <c r="B2756" s="79" t="s">
        <v>4068</v>
      </c>
      <c r="C2756" s="126" t="s">
        <v>3996</v>
      </c>
      <c r="D2756" s="165" t="s">
        <v>4069</v>
      </c>
      <c r="E2756" s="95" t="str">
        <f t="shared" si="43"/>
        <v>26</v>
      </c>
      <c r="G2756"/>
    </row>
    <row r="2757" spans="2:7" ht="13.5">
      <c r="B2757" s="79" t="s">
        <v>4070</v>
      </c>
      <c r="C2757" s="126" t="s">
        <v>3996</v>
      </c>
      <c r="D2757" s="165" t="s">
        <v>4071</v>
      </c>
      <c r="E2757" s="95" t="str">
        <f t="shared" si="43"/>
        <v>26</v>
      </c>
      <c r="G2757"/>
    </row>
    <row r="2758" spans="2:7" ht="13.5">
      <c r="B2758" s="79" t="s">
        <v>4072</v>
      </c>
      <c r="C2758" s="126" t="s">
        <v>3996</v>
      </c>
      <c r="D2758" s="165" t="s">
        <v>4073</v>
      </c>
      <c r="E2758" s="95" t="str">
        <f t="shared" si="43"/>
        <v>26</v>
      </c>
      <c r="G2758"/>
    </row>
    <row r="2759" spans="2:7" ht="13.5">
      <c r="B2759" s="93" t="s">
        <v>4074</v>
      </c>
      <c r="C2759" s="148" t="s">
        <v>3996</v>
      </c>
      <c r="D2759" s="165" t="s">
        <v>4075</v>
      </c>
      <c r="E2759" s="95" t="str">
        <f t="shared" si="43"/>
        <v>26</v>
      </c>
      <c r="G2759"/>
    </row>
    <row r="2760" spans="2:7" ht="13.5">
      <c r="B2760" s="79" t="s">
        <v>4076</v>
      </c>
      <c r="C2760" s="126" t="s">
        <v>3996</v>
      </c>
      <c r="D2760" s="165" t="s">
        <v>4077</v>
      </c>
      <c r="E2760" s="95" t="str">
        <f t="shared" ref="E2760:E2823" si="44">LEFT(B2760,2)</f>
        <v>26</v>
      </c>
      <c r="G2760"/>
    </row>
    <row r="2761" spans="2:7" ht="13.5">
      <c r="B2761" s="79" t="s">
        <v>4078</v>
      </c>
      <c r="C2761" s="126" t="s">
        <v>3996</v>
      </c>
      <c r="D2761" s="165" t="s">
        <v>4079</v>
      </c>
      <c r="E2761" s="95" t="str">
        <f t="shared" si="44"/>
        <v>26</v>
      </c>
      <c r="G2761"/>
    </row>
    <row r="2762" spans="2:7" ht="13.5">
      <c r="B2762" s="79" t="s">
        <v>4080</v>
      </c>
      <c r="C2762" s="126" t="s">
        <v>3996</v>
      </c>
      <c r="D2762" s="165" t="s">
        <v>7127</v>
      </c>
      <c r="E2762" s="95" t="str">
        <f t="shared" si="44"/>
        <v>26</v>
      </c>
      <c r="G2762"/>
    </row>
    <row r="2763" spans="2:7" ht="13.5">
      <c r="B2763" s="79" t="s">
        <v>4081</v>
      </c>
      <c r="C2763" s="126" t="s">
        <v>3996</v>
      </c>
      <c r="D2763" s="165" t="s">
        <v>4082</v>
      </c>
      <c r="E2763" s="95" t="str">
        <f t="shared" si="44"/>
        <v>26</v>
      </c>
      <c r="G2763"/>
    </row>
    <row r="2764" spans="2:7" ht="13.5">
      <c r="B2764" s="79" t="s">
        <v>4083</v>
      </c>
      <c r="C2764" s="126" t="s">
        <v>3996</v>
      </c>
      <c r="D2764" s="165" t="s">
        <v>4084</v>
      </c>
      <c r="E2764" s="95" t="str">
        <f t="shared" si="44"/>
        <v>26</v>
      </c>
      <c r="G2764"/>
    </row>
    <row r="2765" spans="2:7" ht="13.5">
      <c r="B2765" s="79" t="s">
        <v>4085</v>
      </c>
      <c r="C2765" s="126" t="s">
        <v>3996</v>
      </c>
      <c r="D2765" s="165" t="s">
        <v>4086</v>
      </c>
      <c r="E2765" s="95" t="str">
        <f t="shared" si="44"/>
        <v>26</v>
      </c>
      <c r="G2765"/>
    </row>
    <row r="2766" spans="2:7" ht="13.5">
      <c r="B2766" s="79" t="s">
        <v>4087</v>
      </c>
      <c r="C2766" s="126" t="s">
        <v>3996</v>
      </c>
      <c r="D2766" s="165" t="s">
        <v>4088</v>
      </c>
      <c r="E2766" s="95" t="str">
        <f t="shared" si="44"/>
        <v>26</v>
      </c>
      <c r="G2766"/>
    </row>
    <row r="2767" spans="2:7" ht="13.5">
      <c r="B2767" s="79" t="s">
        <v>4089</v>
      </c>
      <c r="C2767" s="126" t="s">
        <v>3996</v>
      </c>
      <c r="D2767" s="165" t="s">
        <v>7128</v>
      </c>
      <c r="E2767" s="95" t="str">
        <f t="shared" si="44"/>
        <v>26</v>
      </c>
      <c r="G2767"/>
    </row>
    <row r="2768" spans="2:7" ht="13.5">
      <c r="B2768" s="79" t="s">
        <v>4090</v>
      </c>
      <c r="C2768" s="126" t="s">
        <v>3996</v>
      </c>
      <c r="D2768" s="165" t="s">
        <v>7129</v>
      </c>
      <c r="E2768" s="95" t="str">
        <f t="shared" si="44"/>
        <v>26</v>
      </c>
      <c r="G2768"/>
    </row>
    <row r="2769" spans="2:7" ht="13.5">
      <c r="B2769" s="79" t="s">
        <v>4091</v>
      </c>
      <c r="C2769" s="126" t="s">
        <v>3996</v>
      </c>
      <c r="D2769" s="170" t="s">
        <v>7130</v>
      </c>
      <c r="E2769" s="95" t="str">
        <f t="shared" si="44"/>
        <v>26</v>
      </c>
      <c r="G2769"/>
    </row>
    <row r="2770" spans="2:7" ht="14.25" thickBot="1">
      <c r="B2770" s="92" t="s">
        <v>4092</v>
      </c>
      <c r="C2770" s="127" t="s">
        <v>3996</v>
      </c>
      <c r="D2770" s="166" t="s">
        <v>7131</v>
      </c>
      <c r="E2770" s="95" t="str">
        <f t="shared" si="44"/>
        <v>26</v>
      </c>
      <c r="G2770"/>
    </row>
    <row r="2771" spans="2:7" ht="13.5">
      <c r="B2771" s="76" t="s">
        <v>4180</v>
      </c>
      <c r="C2771" s="129" t="s">
        <v>4093</v>
      </c>
      <c r="D2771" s="167" t="s">
        <v>4181</v>
      </c>
      <c r="E2771" s="95" t="str">
        <f t="shared" si="44"/>
        <v>27</v>
      </c>
      <c r="G2771"/>
    </row>
    <row r="2772" spans="2:7" ht="13.5">
      <c r="B2772" s="76" t="s">
        <v>4182</v>
      </c>
      <c r="C2772" s="130" t="s">
        <v>4093</v>
      </c>
      <c r="D2772" s="168" t="s">
        <v>4183</v>
      </c>
      <c r="E2772" s="95" t="str">
        <f t="shared" si="44"/>
        <v>27</v>
      </c>
      <c r="G2772"/>
    </row>
    <row r="2773" spans="2:7" ht="13.5">
      <c r="B2773" s="76" t="s">
        <v>4184</v>
      </c>
      <c r="C2773" s="130" t="s">
        <v>4093</v>
      </c>
      <c r="D2773" s="168" t="s">
        <v>4185</v>
      </c>
      <c r="E2773" s="95" t="str">
        <f t="shared" si="44"/>
        <v>27</v>
      </c>
      <c r="G2773"/>
    </row>
    <row r="2774" spans="2:7" ht="13.5">
      <c r="B2774" s="76" t="s">
        <v>4186</v>
      </c>
      <c r="C2774" s="130" t="s">
        <v>4093</v>
      </c>
      <c r="D2774" s="168" t="s">
        <v>4187</v>
      </c>
      <c r="E2774" s="95" t="str">
        <f t="shared" si="44"/>
        <v>27</v>
      </c>
      <c r="G2774"/>
    </row>
    <row r="2775" spans="2:7" ht="13.5">
      <c r="B2775" s="76" t="s">
        <v>4188</v>
      </c>
      <c r="C2775" s="130" t="s">
        <v>4093</v>
      </c>
      <c r="D2775" s="168" t="s">
        <v>4189</v>
      </c>
      <c r="E2775" s="95" t="str">
        <f t="shared" si="44"/>
        <v>27</v>
      </c>
      <c r="G2775"/>
    </row>
    <row r="2776" spans="2:7" ht="13.5">
      <c r="B2776" s="76" t="s">
        <v>4190</v>
      </c>
      <c r="C2776" s="130" t="s">
        <v>4093</v>
      </c>
      <c r="D2776" s="168" t="s">
        <v>4191</v>
      </c>
      <c r="E2776" s="95" t="str">
        <f t="shared" si="44"/>
        <v>27</v>
      </c>
      <c r="G2776"/>
    </row>
    <row r="2777" spans="2:7" ht="13.5">
      <c r="B2777" s="76" t="s">
        <v>4192</v>
      </c>
      <c r="C2777" s="130" t="s">
        <v>4093</v>
      </c>
      <c r="D2777" s="168" t="s">
        <v>7132</v>
      </c>
      <c r="E2777" s="95" t="str">
        <f t="shared" si="44"/>
        <v>27</v>
      </c>
      <c r="G2777"/>
    </row>
    <row r="2778" spans="2:7" ht="13.5">
      <c r="B2778" s="76" t="s">
        <v>4193</v>
      </c>
      <c r="C2778" s="130" t="s">
        <v>4093</v>
      </c>
      <c r="D2778" s="168" t="s">
        <v>4194</v>
      </c>
      <c r="E2778" s="95" t="str">
        <f t="shared" si="44"/>
        <v>27</v>
      </c>
      <c r="G2778"/>
    </row>
    <row r="2779" spans="2:7" ht="13.5">
      <c r="B2779" s="76" t="s">
        <v>4195</v>
      </c>
      <c r="C2779" s="130" t="s">
        <v>4093</v>
      </c>
      <c r="D2779" s="168" t="s">
        <v>4196</v>
      </c>
      <c r="E2779" s="95" t="str">
        <f t="shared" si="44"/>
        <v>27</v>
      </c>
      <c r="G2779"/>
    </row>
    <row r="2780" spans="2:7" ht="13.5">
      <c r="B2780" s="76" t="s">
        <v>4197</v>
      </c>
      <c r="C2780" s="130" t="s">
        <v>4093</v>
      </c>
      <c r="D2780" s="168" t="s">
        <v>4198</v>
      </c>
      <c r="E2780" s="95" t="str">
        <f t="shared" si="44"/>
        <v>27</v>
      </c>
      <c r="G2780"/>
    </row>
    <row r="2781" spans="2:7" ht="13.5">
      <c r="B2781" s="76" t="s">
        <v>4199</v>
      </c>
      <c r="C2781" s="130" t="s">
        <v>4093</v>
      </c>
      <c r="D2781" s="168" t="s">
        <v>4200</v>
      </c>
      <c r="E2781" s="95" t="str">
        <f t="shared" si="44"/>
        <v>27</v>
      </c>
      <c r="G2781"/>
    </row>
    <row r="2782" spans="2:7" ht="13.5">
      <c r="B2782" s="76" t="s">
        <v>4201</v>
      </c>
      <c r="C2782" s="130" t="s">
        <v>4093</v>
      </c>
      <c r="D2782" s="168" t="s">
        <v>4202</v>
      </c>
      <c r="E2782" s="95" t="str">
        <f t="shared" si="44"/>
        <v>27</v>
      </c>
      <c r="G2782"/>
    </row>
    <row r="2783" spans="2:7" ht="13.5">
      <c r="B2783" s="76" t="s">
        <v>4203</v>
      </c>
      <c r="C2783" s="130" t="s">
        <v>4093</v>
      </c>
      <c r="D2783" s="168" t="s">
        <v>4204</v>
      </c>
      <c r="E2783" s="95" t="str">
        <f t="shared" si="44"/>
        <v>27</v>
      </c>
      <c r="G2783"/>
    </row>
    <row r="2784" spans="2:7" ht="13.5">
      <c r="B2784" s="76" t="s">
        <v>4205</v>
      </c>
      <c r="C2784" s="130" t="s">
        <v>4093</v>
      </c>
      <c r="D2784" s="168" t="s">
        <v>4206</v>
      </c>
      <c r="E2784" s="95" t="str">
        <f t="shared" si="44"/>
        <v>27</v>
      </c>
      <c r="G2784"/>
    </row>
    <row r="2785" spans="2:7" ht="13.5">
      <c r="B2785" s="194" t="s">
        <v>4207</v>
      </c>
      <c r="C2785" s="129" t="s">
        <v>4093</v>
      </c>
      <c r="D2785" s="168" t="s">
        <v>4208</v>
      </c>
      <c r="E2785" s="95" t="str">
        <f t="shared" si="44"/>
        <v>27</v>
      </c>
      <c r="G2785"/>
    </row>
    <row r="2786" spans="2:7" ht="13.5">
      <c r="B2786" s="76" t="s">
        <v>4209</v>
      </c>
      <c r="C2786" s="130" t="s">
        <v>4093</v>
      </c>
      <c r="D2786" s="168" t="s">
        <v>4210</v>
      </c>
      <c r="E2786" s="95" t="str">
        <f t="shared" si="44"/>
        <v>27</v>
      </c>
      <c r="G2786"/>
    </row>
    <row r="2787" spans="2:7" ht="13.5">
      <c r="B2787" s="76" t="s">
        <v>4211</v>
      </c>
      <c r="C2787" s="130" t="s">
        <v>4093</v>
      </c>
      <c r="D2787" s="168" t="s">
        <v>4212</v>
      </c>
      <c r="E2787" s="95" t="str">
        <f t="shared" si="44"/>
        <v>27</v>
      </c>
      <c r="G2787"/>
    </row>
    <row r="2788" spans="2:7" ht="13.5">
      <c r="B2788" s="76" t="s">
        <v>4213</v>
      </c>
      <c r="C2788" s="130" t="s">
        <v>4093</v>
      </c>
      <c r="D2788" s="168" t="s">
        <v>4214</v>
      </c>
      <c r="E2788" s="95" t="str">
        <f t="shared" si="44"/>
        <v>27</v>
      </c>
      <c r="G2788"/>
    </row>
    <row r="2789" spans="2:7" ht="13.5">
      <c r="B2789" s="76" t="s">
        <v>4215</v>
      </c>
      <c r="C2789" s="130" t="s">
        <v>4093</v>
      </c>
      <c r="D2789" s="168" t="s">
        <v>7133</v>
      </c>
      <c r="E2789" s="95" t="str">
        <f t="shared" si="44"/>
        <v>27</v>
      </c>
      <c r="G2789"/>
    </row>
    <row r="2790" spans="2:7" ht="13.5">
      <c r="B2790" s="76" t="s">
        <v>4216</v>
      </c>
      <c r="C2790" s="130" t="s">
        <v>4093</v>
      </c>
      <c r="D2790" s="168" t="s">
        <v>4217</v>
      </c>
      <c r="E2790" s="95" t="str">
        <f t="shared" si="44"/>
        <v>27</v>
      </c>
      <c r="G2790"/>
    </row>
    <row r="2791" spans="2:7" ht="13.5">
      <c r="B2791" s="76" t="s">
        <v>4218</v>
      </c>
      <c r="C2791" s="130" t="s">
        <v>4093</v>
      </c>
      <c r="D2791" s="168" t="s">
        <v>7134</v>
      </c>
      <c r="E2791" s="95" t="str">
        <f t="shared" si="44"/>
        <v>27</v>
      </c>
      <c r="G2791"/>
    </row>
    <row r="2792" spans="2:7" ht="13.5">
      <c r="B2792" s="76" t="s">
        <v>4219</v>
      </c>
      <c r="C2792" s="130" t="s">
        <v>4093</v>
      </c>
      <c r="D2792" s="168" t="s">
        <v>4220</v>
      </c>
      <c r="E2792" s="95" t="str">
        <f t="shared" si="44"/>
        <v>27</v>
      </c>
      <c r="G2792"/>
    </row>
    <row r="2793" spans="2:7" ht="13.5">
      <c r="B2793" s="76" t="s">
        <v>4221</v>
      </c>
      <c r="C2793" s="130" t="s">
        <v>4093</v>
      </c>
      <c r="D2793" s="168" t="s">
        <v>4222</v>
      </c>
      <c r="E2793" s="95" t="str">
        <f t="shared" si="44"/>
        <v>27</v>
      </c>
      <c r="G2793"/>
    </row>
    <row r="2794" spans="2:7" ht="13.5">
      <c r="B2794" s="76" t="s">
        <v>4223</v>
      </c>
      <c r="C2794" s="130" t="s">
        <v>4093</v>
      </c>
      <c r="D2794" s="168" t="s">
        <v>7135</v>
      </c>
      <c r="E2794" s="95" t="str">
        <f t="shared" si="44"/>
        <v>27</v>
      </c>
      <c r="G2794"/>
    </row>
    <row r="2795" spans="2:7" ht="13.5">
      <c r="B2795" s="76" t="s">
        <v>4224</v>
      </c>
      <c r="C2795" s="130" t="s">
        <v>4093</v>
      </c>
      <c r="D2795" s="168" t="s">
        <v>7136</v>
      </c>
      <c r="E2795" s="95" t="str">
        <f t="shared" si="44"/>
        <v>27</v>
      </c>
      <c r="G2795"/>
    </row>
    <row r="2796" spans="2:7" ht="13.5">
      <c r="B2796" s="76" t="s">
        <v>6798</v>
      </c>
      <c r="C2796" s="130" t="s">
        <v>4093</v>
      </c>
      <c r="D2796" s="168" t="s">
        <v>7137</v>
      </c>
      <c r="E2796" s="95" t="str">
        <f t="shared" si="44"/>
        <v>27</v>
      </c>
      <c r="G2796"/>
    </row>
    <row r="2797" spans="2:7" ht="13.5">
      <c r="B2797" s="76" t="s">
        <v>4225</v>
      </c>
      <c r="C2797" s="130" t="s">
        <v>4093</v>
      </c>
      <c r="D2797" s="168" t="s">
        <v>7138</v>
      </c>
      <c r="E2797" s="95" t="str">
        <f t="shared" si="44"/>
        <v>27</v>
      </c>
      <c r="G2797"/>
    </row>
    <row r="2798" spans="2:7" ht="13.5">
      <c r="B2798" s="76" t="s">
        <v>4226</v>
      </c>
      <c r="C2798" s="130" t="s">
        <v>4093</v>
      </c>
      <c r="D2798" s="168" t="s">
        <v>4227</v>
      </c>
      <c r="E2798" s="95" t="str">
        <f t="shared" si="44"/>
        <v>27</v>
      </c>
      <c r="G2798"/>
    </row>
    <row r="2799" spans="2:7" ht="13.5">
      <c r="B2799" s="76" t="s">
        <v>4228</v>
      </c>
      <c r="C2799" s="130" t="s">
        <v>4093</v>
      </c>
      <c r="D2799" s="168" t="s">
        <v>7139</v>
      </c>
      <c r="E2799" s="95" t="str">
        <f t="shared" si="44"/>
        <v>27</v>
      </c>
      <c r="G2799"/>
    </row>
    <row r="2800" spans="2:7" ht="13.5">
      <c r="B2800" s="76" t="s">
        <v>4229</v>
      </c>
      <c r="C2800" s="130" t="s">
        <v>4093</v>
      </c>
      <c r="D2800" s="168" t="s">
        <v>7140</v>
      </c>
      <c r="E2800" s="95" t="str">
        <f t="shared" si="44"/>
        <v>27</v>
      </c>
      <c r="G2800"/>
    </row>
    <row r="2801" spans="2:7" ht="14.25" thickBot="1">
      <c r="B2801" s="80" t="s">
        <v>4230</v>
      </c>
      <c r="C2801" s="131" t="s">
        <v>4093</v>
      </c>
      <c r="D2801" s="171" t="s">
        <v>4231</v>
      </c>
      <c r="E2801" s="95" t="str">
        <f t="shared" si="44"/>
        <v>27</v>
      </c>
      <c r="G2801"/>
    </row>
    <row r="2802" spans="2:7" ht="13.5">
      <c r="B2802" s="195" t="s">
        <v>4313</v>
      </c>
      <c r="C2802" s="207" t="s">
        <v>4232</v>
      </c>
      <c r="D2802" s="161" t="s">
        <v>4314</v>
      </c>
      <c r="E2802" s="95" t="str">
        <f t="shared" si="44"/>
        <v>28</v>
      </c>
      <c r="G2802"/>
    </row>
    <row r="2803" spans="2:7" ht="13.5">
      <c r="B2803" s="82" t="s">
        <v>4315</v>
      </c>
      <c r="C2803" s="146" t="s">
        <v>4232</v>
      </c>
      <c r="D2803" s="162" t="s">
        <v>4316</v>
      </c>
      <c r="E2803" s="95" t="str">
        <f t="shared" si="44"/>
        <v>28</v>
      </c>
      <c r="G2803"/>
    </row>
    <row r="2804" spans="2:7" ht="13.5">
      <c r="B2804" s="82" t="s">
        <v>4317</v>
      </c>
      <c r="C2804" s="146" t="s">
        <v>4232</v>
      </c>
      <c r="D2804" s="162" t="s">
        <v>4318</v>
      </c>
      <c r="E2804" s="95" t="str">
        <f t="shared" si="44"/>
        <v>28</v>
      </c>
      <c r="G2804"/>
    </row>
    <row r="2805" spans="2:7" ht="13.5">
      <c r="B2805" s="82" t="s">
        <v>4319</v>
      </c>
      <c r="C2805" s="146" t="s">
        <v>4232</v>
      </c>
      <c r="D2805" s="162" t="s">
        <v>7141</v>
      </c>
      <c r="E2805" s="95" t="str">
        <f t="shared" si="44"/>
        <v>28</v>
      </c>
      <c r="G2805"/>
    </row>
    <row r="2806" spans="2:7" ht="13.5">
      <c r="B2806" s="82" t="s">
        <v>4320</v>
      </c>
      <c r="C2806" s="146" t="s">
        <v>4232</v>
      </c>
      <c r="D2806" s="162" t="s">
        <v>4321</v>
      </c>
      <c r="E2806" s="95" t="str">
        <f t="shared" si="44"/>
        <v>28</v>
      </c>
      <c r="G2806"/>
    </row>
    <row r="2807" spans="2:7" ht="13.5">
      <c r="B2807" s="82" t="s">
        <v>4322</v>
      </c>
      <c r="C2807" s="146" t="s">
        <v>4232</v>
      </c>
      <c r="D2807" s="162" t="s">
        <v>4323</v>
      </c>
      <c r="E2807" s="95" t="str">
        <f t="shared" si="44"/>
        <v>28</v>
      </c>
      <c r="G2807"/>
    </row>
    <row r="2808" spans="2:7" ht="13.5">
      <c r="B2808" s="82" t="s">
        <v>4324</v>
      </c>
      <c r="C2808" s="146" t="s">
        <v>4232</v>
      </c>
      <c r="D2808" s="162" t="s">
        <v>6343</v>
      </c>
      <c r="E2808" s="95" t="str">
        <f t="shared" si="44"/>
        <v>28</v>
      </c>
      <c r="G2808"/>
    </row>
    <row r="2809" spans="2:7" ht="13.5">
      <c r="B2809" s="82" t="s">
        <v>4325</v>
      </c>
      <c r="C2809" s="146" t="s">
        <v>4232</v>
      </c>
      <c r="D2809" s="162" t="s">
        <v>4326</v>
      </c>
      <c r="E2809" s="95" t="str">
        <f t="shared" si="44"/>
        <v>28</v>
      </c>
      <c r="G2809"/>
    </row>
    <row r="2810" spans="2:7" ht="13.5">
      <c r="B2810" s="82" t="s">
        <v>4327</v>
      </c>
      <c r="C2810" s="146" t="s">
        <v>4232</v>
      </c>
      <c r="D2810" s="162" t="s">
        <v>7142</v>
      </c>
      <c r="E2810" s="95" t="str">
        <f t="shared" si="44"/>
        <v>28</v>
      </c>
      <c r="G2810"/>
    </row>
    <row r="2811" spans="2:7" ht="13.5">
      <c r="B2811" s="82" t="s">
        <v>4328</v>
      </c>
      <c r="C2811" s="146" t="s">
        <v>4232</v>
      </c>
      <c r="D2811" s="162" t="s">
        <v>7143</v>
      </c>
      <c r="E2811" s="95" t="str">
        <f t="shared" si="44"/>
        <v>28</v>
      </c>
      <c r="G2811"/>
    </row>
    <row r="2812" spans="2:7" ht="13.5">
      <c r="B2812" s="82" t="s">
        <v>4329</v>
      </c>
      <c r="C2812" s="146" t="s">
        <v>4232</v>
      </c>
      <c r="D2812" s="162" t="s">
        <v>4330</v>
      </c>
      <c r="E2812" s="95" t="str">
        <f t="shared" si="44"/>
        <v>28</v>
      </c>
      <c r="G2812"/>
    </row>
    <row r="2813" spans="2:7" ht="13.5">
      <c r="B2813" s="82" t="s">
        <v>4331</v>
      </c>
      <c r="C2813" s="146" t="s">
        <v>4232</v>
      </c>
      <c r="D2813" s="162" t="s">
        <v>4332</v>
      </c>
      <c r="E2813" s="95" t="str">
        <f t="shared" si="44"/>
        <v>28</v>
      </c>
      <c r="G2813"/>
    </row>
    <row r="2814" spans="2:7" ht="13.5">
      <c r="B2814" s="82" t="s">
        <v>4333</v>
      </c>
      <c r="C2814" s="146" t="s">
        <v>4232</v>
      </c>
      <c r="D2814" s="162" t="s">
        <v>4334</v>
      </c>
      <c r="E2814" s="95" t="str">
        <f t="shared" si="44"/>
        <v>28</v>
      </c>
      <c r="G2814"/>
    </row>
    <row r="2815" spans="2:7" ht="13.5">
      <c r="B2815" s="82" t="s">
        <v>4335</v>
      </c>
      <c r="C2815" s="146" t="s">
        <v>4232</v>
      </c>
      <c r="D2815" s="162" t="s">
        <v>4336</v>
      </c>
      <c r="E2815" s="95" t="str">
        <f t="shared" si="44"/>
        <v>28</v>
      </c>
      <c r="G2815"/>
    </row>
    <row r="2816" spans="2:7" ht="13.5">
      <c r="B2816" s="82" t="s">
        <v>4337</v>
      </c>
      <c r="C2816" s="146" t="s">
        <v>4232</v>
      </c>
      <c r="D2816" s="162" t="s">
        <v>7144</v>
      </c>
      <c r="E2816" s="95" t="str">
        <f t="shared" si="44"/>
        <v>28</v>
      </c>
      <c r="G2816"/>
    </row>
    <row r="2817" spans="2:7" ht="13.5">
      <c r="B2817" s="195" t="s">
        <v>4338</v>
      </c>
      <c r="C2817" s="207" t="s">
        <v>4232</v>
      </c>
      <c r="D2817" s="162" t="s">
        <v>4339</v>
      </c>
      <c r="E2817" s="95" t="str">
        <f t="shared" si="44"/>
        <v>28</v>
      </c>
      <c r="G2817"/>
    </row>
    <row r="2818" spans="2:7" ht="13.5">
      <c r="B2818" s="82" t="s">
        <v>4340</v>
      </c>
      <c r="C2818" s="146" t="s">
        <v>4232</v>
      </c>
      <c r="D2818" s="162" t="s">
        <v>4341</v>
      </c>
      <c r="E2818" s="95" t="str">
        <f t="shared" si="44"/>
        <v>28</v>
      </c>
      <c r="G2818"/>
    </row>
    <row r="2819" spans="2:7" ht="13.5">
      <c r="B2819" s="82" t="s">
        <v>4342</v>
      </c>
      <c r="C2819" s="146" t="s">
        <v>4232</v>
      </c>
      <c r="D2819" s="162" t="s">
        <v>4343</v>
      </c>
      <c r="E2819" s="95" t="str">
        <f t="shared" si="44"/>
        <v>28</v>
      </c>
      <c r="G2819"/>
    </row>
    <row r="2820" spans="2:7" ht="13.5">
      <c r="B2820" s="82" t="s">
        <v>4344</v>
      </c>
      <c r="C2820" s="146" t="s">
        <v>4232</v>
      </c>
      <c r="D2820" s="162" t="s">
        <v>7145</v>
      </c>
      <c r="E2820" s="95" t="str">
        <f t="shared" si="44"/>
        <v>28</v>
      </c>
      <c r="G2820"/>
    </row>
    <row r="2821" spans="2:7" ht="13.5">
      <c r="B2821" s="82" t="s">
        <v>4345</v>
      </c>
      <c r="C2821" s="146" t="s">
        <v>4232</v>
      </c>
      <c r="D2821" s="162" t="s">
        <v>4346</v>
      </c>
      <c r="E2821" s="95" t="str">
        <f t="shared" si="44"/>
        <v>28</v>
      </c>
      <c r="G2821"/>
    </row>
    <row r="2822" spans="2:7" ht="13.5">
      <c r="B2822" s="82" t="s">
        <v>4347</v>
      </c>
      <c r="C2822" s="146" t="s">
        <v>4232</v>
      </c>
      <c r="D2822" s="162" t="s">
        <v>4348</v>
      </c>
      <c r="E2822" s="95" t="str">
        <f t="shared" si="44"/>
        <v>28</v>
      </c>
      <c r="G2822"/>
    </row>
    <row r="2823" spans="2:7" ht="13.5">
      <c r="B2823" s="82" t="s">
        <v>4349</v>
      </c>
      <c r="C2823" s="146" t="s">
        <v>4232</v>
      </c>
      <c r="D2823" s="162" t="s">
        <v>7146</v>
      </c>
      <c r="E2823" s="95" t="str">
        <f t="shared" si="44"/>
        <v>28</v>
      </c>
      <c r="G2823"/>
    </row>
    <row r="2824" spans="2:7" ht="13.5">
      <c r="B2824" s="82" t="s">
        <v>4350</v>
      </c>
      <c r="C2824" s="146" t="s">
        <v>4232</v>
      </c>
      <c r="D2824" s="162" t="s">
        <v>4351</v>
      </c>
      <c r="E2824" s="95" t="str">
        <f t="shared" ref="E2824:E2887" si="45">LEFT(B2824,2)</f>
        <v>28</v>
      </c>
      <c r="G2824"/>
    </row>
    <row r="2825" spans="2:7" ht="13.5">
      <c r="B2825" s="82" t="s">
        <v>4352</v>
      </c>
      <c r="C2825" s="146" t="s">
        <v>4232</v>
      </c>
      <c r="D2825" s="162" t="s">
        <v>4353</v>
      </c>
      <c r="E2825" s="95" t="str">
        <f t="shared" si="45"/>
        <v>28</v>
      </c>
      <c r="G2825"/>
    </row>
    <row r="2826" spans="2:7" ht="13.5">
      <c r="B2826" s="82" t="s">
        <v>4354</v>
      </c>
      <c r="C2826" s="146" t="s">
        <v>4232</v>
      </c>
      <c r="D2826" s="162" t="s">
        <v>7147</v>
      </c>
      <c r="E2826" s="95" t="str">
        <f t="shared" si="45"/>
        <v>28</v>
      </c>
      <c r="G2826"/>
    </row>
    <row r="2827" spans="2:7" ht="13.5">
      <c r="B2827" s="82" t="s">
        <v>4355</v>
      </c>
      <c r="C2827" s="146" t="s">
        <v>4232</v>
      </c>
      <c r="D2827" s="162" t="s">
        <v>4356</v>
      </c>
      <c r="E2827" s="95" t="str">
        <f t="shared" si="45"/>
        <v>28</v>
      </c>
      <c r="G2827"/>
    </row>
    <row r="2828" spans="2:7" ht="13.5">
      <c r="B2828" s="82" t="s">
        <v>4357</v>
      </c>
      <c r="C2828" s="146" t="s">
        <v>4232</v>
      </c>
      <c r="D2828" s="162" t="s">
        <v>7148</v>
      </c>
      <c r="E2828" s="95" t="str">
        <f t="shared" si="45"/>
        <v>28</v>
      </c>
      <c r="G2828"/>
    </row>
    <row r="2829" spans="2:7" ht="13.5">
      <c r="B2829" s="82" t="s">
        <v>4358</v>
      </c>
      <c r="C2829" s="146" t="s">
        <v>4232</v>
      </c>
      <c r="D2829" s="162" t="s">
        <v>4359</v>
      </c>
      <c r="E2829" s="95" t="str">
        <f t="shared" si="45"/>
        <v>28</v>
      </c>
      <c r="G2829"/>
    </row>
    <row r="2830" spans="2:7" ht="13.5">
      <c r="B2830" s="82" t="s">
        <v>4360</v>
      </c>
      <c r="C2830" s="146" t="s">
        <v>4232</v>
      </c>
      <c r="D2830" s="162" t="s">
        <v>7149</v>
      </c>
      <c r="E2830" s="95" t="str">
        <f t="shared" si="45"/>
        <v>28</v>
      </c>
      <c r="G2830"/>
    </row>
    <row r="2831" spans="2:7" ht="13.5">
      <c r="B2831" s="82" t="s">
        <v>4361</v>
      </c>
      <c r="C2831" s="146" t="s">
        <v>4232</v>
      </c>
      <c r="D2831" s="162" t="s">
        <v>4362</v>
      </c>
      <c r="E2831" s="95" t="str">
        <f t="shared" si="45"/>
        <v>28</v>
      </c>
      <c r="G2831"/>
    </row>
    <row r="2832" spans="2:7" ht="13.5">
      <c r="B2832" s="82" t="s">
        <v>4363</v>
      </c>
      <c r="C2832" s="146" t="s">
        <v>4232</v>
      </c>
      <c r="D2832" s="162" t="s">
        <v>7150</v>
      </c>
      <c r="E2832" s="95" t="str">
        <f t="shared" si="45"/>
        <v>28</v>
      </c>
      <c r="G2832"/>
    </row>
    <row r="2833" spans="2:7" ht="13.5">
      <c r="B2833" s="82" t="s">
        <v>4364</v>
      </c>
      <c r="C2833" s="146" t="s">
        <v>4232</v>
      </c>
      <c r="D2833" s="162" t="s">
        <v>4365</v>
      </c>
      <c r="E2833" s="95" t="str">
        <f t="shared" si="45"/>
        <v>28</v>
      </c>
      <c r="G2833"/>
    </row>
    <row r="2834" spans="2:7" ht="13.5">
      <c r="B2834" s="82" t="s">
        <v>4366</v>
      </c>
      <c r="C2834" s="146" t="s">
        <v>4232</v>
      </c>
      <c r="D2834" s="162" t="s">
        <v>7151</v>
      </c>
      <c r="E2834" s="95" t="str">
        <f t="shared" si="45"/>
        <v>28</v>
      </c>
      <c r="G2834"/>
    </row>
    <row r="2835" spans="2:7" ht="13.5">
      <c r="B2835" s="82" t="s">
        <v>4367</v>
      </c>
      <c r="C2835" s="123" t="s">
        <v>4232</v>
      </c>
      <c r="D2835" s="162" t="s">
        <v>4368</v>
      </c>
      <c r="E2835" s="95" t="str">
        <f t="shared" si="45"/>
        <v>28</v>
      </c>
      <c r="G2835"/>
    </row>
    <row r="2836" spans="2:7" ht="13.5">
      <c r="B2836" s="82" t="s">
        <v>4369</v>
      </c>
      <c r="C2836" s="146" t="s">
        <v>4232</v>
      </c>
      <c r="D2836" s="162" t="s">
        <v>4370</v>
      </c>
      <c r="E2836" s="95" t="str">
        <f t="shared" si="45"/>
        <v>28</v>
      </c>
      <c r="G2836"/>
    </row>
    <row r="2837" spans="2:7" ht="13.5">
      <c r="B2837" s="82" t="s">
        <v>4371</v>
      </c>
      <c r="C2837" s="146" t="s">
        <v>4232</v>
      </c>
      <c r="D2837" s="162" t="s">
        <v>4372</v>
      </c>
      <c r="E2837" s="95" t="str">
        <f t="shared" si="45"/>
        <v>28</v>
      </c>
      <c r="G2837"/>
    </row>
    <row r="2838" spans="2:7" ht="13.5">
      <c r="B2838" s="82" t="s">
        <v>4373</v>
      </c>
      <c r="C2838" s="146" t="s">
        <v>4232</v>
      </c>
      <c r="D2838" s="162" t="s">
        <v>4374</v>
      </c>
      <c r="E2838" s="95" t="str">
        <f t="shared" si="45"/>
        <v>28</v>
      </c>
      <c r="G2838"/>
    </row>
    <row r="2839" spans="2:7" ht="13.5">
      <c r="B2839" s="82" t="s">
        <v>4375</v>
      </c>
      <c r="C2839" s="146" t="s">
        <v>4232</v>
      </c>
      <c r="D2839" s="162" t="s">
        <v>4376</v>
      </c>
      <c r="E2839" s="95" t="str">
        <f t="shared" si="45"/>
        <v>28</v>
      </c>
      <c r="G2839"/>
    </row>
    <row r="2840" spans="2:7" ht="13.5">
      <c r="B2840" s="82" t="s">
        <v>4377</v>
      </c>
      <c r="C2840" s="146" t="s">
        <v>4232</v>
      </c>
      <c r="D2840" s="162" t="s">
        <v>7152</v>
      </c>
      <c r="E2840" s="95" t="str">
        <f t="shared" si="45"/>
        <v>28</v>
      </c>
      <c r="G2840"/>
    </row>
    <row r="2841" spans="2:7" ht="13.5">
      <c r="B2841" s="82" t="s">
        <v>4378</v>
      </c>
      <c r="C2841" s="146" t="s">
        <v>4232</v>
      </c>
      <c r="D2841" s="162" t="s">
        <v>7153</v>
      </c>
      <c r="E2841" s="95" t="str">
        <f t="shared" si="45"/>
        <v>28</v>
      </c>
      <c r="G2841"/>
    </row>
    <row r="2842" spans="2:7" ht="13.5">
      <c r="B2842" s="82" t="s">
        <v>4379</v>
      </c>
      <c r="C2842" s="146" t="s">
        <v>4232</v>
      </c>
      <c r="D2842" s="162" t="s">
        <v>7154</v>
      </c>
      <c r="E2842" s="95" t="str">
        <f t="shared" si="45"/>
        <v>28</v>
      </c>
      <c r="G2842"/>
    </row>
    <row r="2843" spans="2:7" ht="13.5">
      <c r="B2843" s="82" t="s">
        <v>4380</v>
      </c>
      <c r="C2843" s="146" t="s">
        <v>4232</v>
      </c>
      <c r="D2843" s="162" t="s">
        <v>7155</v>
      </c>
      <c r="E2843" s="95" t="str">
        <f t="shared" si="45"/>
        <v>28</v>
      </c>
      <c r="G2843"/>
    </row>
    <row r="2844" spans="2:7" ht="14.25" thickBot="1">
      <c r="B2844" s="83" t="s">
        <v>4381</v>
      </c>
      <c r="C2844" s="147" t="s">
        <v>4232</v>
      </c>
      <c r="D2844" s="163" t="s">
        <v>7156</v>
      </c>
      <c r="E2844" s="95" t="str">
        <f t="shared" si="45"/>
        <v>28</v>
      </c>
      <c r="G2844"/>
    </row>
    <row r="2845" spans="2:7" ht="13.5">
      <c r="B2845" s="93" t="s">
        <v>4459</v>
      </c>
      <c r="C2845" s="148" t="s">
        <v>4382</v>
      </c>
      <c r="D2845" s="164" t="s">
        <v>4460</v>
      </c>
      <c r="E2845" s="95" t="str">
        <f t="shared" si="45"/>
        <v>29</v>
      </c>
      <c r="G2845"/>
    </row>
    <row r="2846" spans="2:7" ht="13.5">
      <c r="B2846" s="79" t="s">
        <v>4461</v>
      </c>
      <c r="C2846" s="126" t="s">
        <v>4382</v>
      </c>
      <c r="D2846" s="165" t="s">
        <v>4462</v>
      </c>
      <c r="E2846" s="95" t="str">
        <f t="shared" si="45"/>
        <v>29</v>
      </c>
      <c r="G2846"/>
    </row>
    <row r="2847" spans="2:7" ht="13.5">
      <c r="B2847" s="79" t="s">
        <v>4463</v>
      </c>
      <c r="C2847" s="126" t="s">
        <v>4382</v>
      </c>
      <c r="D2847" s="165" t="s">
        <v>4464</v>
      </c>
      <c r="E2847" s="95" t="str">
        <f t="shared" si="45"/>
        <v>29</v>
      </c>
      <c r="G2847"/>
    </row>
    <row r="2848" spans="2:7" ht="13.5">
      <c r="B2848" s="79" t="s">
        <v>4465</v>
      </c>
      <c r="C2848" s="126" t="s">
        <v>4382</v>
      </c>
      <c r="D2848" s="165" t="s">
        <v>4466</v>
      </c>
      <c r="E2848" s="95" t="str">
        <f t="shared" si="45"/>
        <v>29</v>
      </c>
      <c r="G2848"/>
    </row>
    <row r="2849" spans="2:7" ht="13.5">
      <c r="B2849" s="79" t="s">
        <v>4467</v>
      </c>
      <c r="C2849" s="126" t="s">
        <v>4382</v>
      </c>
      <c r="D2849" s="165" t="s">
        <v>4468</v>
      </c>
      <c r="E2849" s="95" t="str">
        <f t="shared" si="45"/>
        <v>29</v>
      </c>
      <c r="G2849"/>
    </row>
    <row r="2850" spans="2:7" ht="13.5">
      <c r="B2850" s="79" t="s">
        <v>4469</v>
      </c>
      <c r="C2850" s="126" t="s">
        <v>4382</v>
      </c>
      <c r="D2850" s="165" t="s">
        <v>4470</v>
      </c>
      <c r="E2850" s="95" t="str">
        <f t="shared" si="45"/>
        <v>29</v>
      </c>
      <c r="G2850"/>
    </row>
    <row r="2851" spans="2:7" ht="13.5">
      <c r="B2851" s="79" t="s">
        <v>4471</v>
      </c>
      <c r="C2851" s="126" t="s">
        <v>4382</v>
      </c>
      <c r="D2851" s="165" t="s">
        <v>4472</v>
      </c>
      <c r="E2851" s="95" t="str">
        <f t="shared" si="45"/>
        <v>29</v>
      </c>
      <c r="G2851"/>
    </row>
    <row r="2852" spans="2:7" ht="13.5">
      <c r="B2852" s="79" t="s">
        <v>4474</v>
      </c>
      <c r="C2852" s="126" t="s">
        <v>4382</v>
      </c>
      <c r="D2852" s="165" t="s">
        <v>4475</v>
      </c>
      <c r="E2852" s="95" t="str">
        <f t="shared" si="45"/>
        <v>29</v>
      </c>
      <c r="G2852"/>
    </row>
    <row r="2853" spans="2:7" ht="13.5">
      <c r="B2853" s="79" t="s">
        <v>4473</v>
      </c>
      <c r="C2853" s="126" t="s">
        <v>4382</v>
      </c>
      <c r="D2853" s="165" t="s">
        <v>7157</v>
      </c>
      <c r="E2853" s="95" t="str">
        <f t="shared" si="45"/>
        <v>29</v>
      </c>
      <c r="G2853"/>
    </row>
    <row r="2854" spans="2:7" ht="13.5">
      <c r="B2854" s="79" t="s">
        <v>4476</v>
      </c>
      <c r="C2854" s="126" t="s">
        <v>4382</v>
      </c>
      <c r="D2854" s="165" t="s">
        <v>4477</v>
      </c>
      <c r="E2854" s="95" t="str">
        <f t="shared" si="45"/>
        <v>29</v>
      </c>
      <c r="G2854"/>
    </row>
    <row r="2855" spans="2:7" ht="13.5">
      <c r="B2855" s="79" t="s">
        <v>4478</v>
      </c>
      <c r="C2855" s="126" t="s">
        <v>4382</v>
      </c>
      <c r="D2855" s="165" t="s">
        <v>4479</v>
      </c>
      <c r="E2855" s="95" t="str">
        <f t="shared" si="45"/>
        <v>29</v>
      </c>
      <c r="G2855"/>
    </row>
    <row r="2856" spans="2:7" ht="13.5">
      <c r="B2856" s="79" t="s">
        <v>4480</v>
      </c>
      <c r="C2856" s="126" t="s">
        <v>4382</v>
      </c>
      <c r="D2856" s="165" t="s">
        <v>4481</v>
      </c>
      <c r="E2856" s="95" t="str">
        <f t="shared" si="45"/>
        <v>29</v>
      </c>
      <c r="G2856"/>
    </row>
    <row r="2857" spans="2:7" ht="13.5">
      <c r="B2857" s="79" t="s">
        <v>4482</v>
      </c>
      <c r="C2857" s="126" t="s">
        <v>4382</v>
      </c>
      <c r="D2857" s="165" t="s">
        <v>4483</v>
      </c>
      <c r="E2857" s="95" t="str">
        <f t="shared" si="45"/>
        <v>29</v>
      </c>
      <c r="G2857"/>
    </row>
    <row r="2858" spans="2:7" ht="13.5">
      <c r="B2858" s="79" t="s">
        <v>4484</v>
      </c>
      <c r="C2858" s="126" t="s">
        <v>4382</v>
      </c>
      <c r="D2858" s="165" t="s">
        <v>4485</v>
      </c>
      <c r="E2858" s="95" t="str">
        <f t="shared" si="45"/>
        <v>29</v>
      </c>
      <c r="G2858"/>
    </row>
    <row r="2859" spans="2:7" ht="13.5">
      <c r="B2859" s="79" t="s">
        <v>4486</v>
      </c>
      <c r="C2859" s="126" t="s">
        <v>4382</v>
      </c>
      <c r="D2859" s="165" t="s">
        <v>4487</v>
      </c>
      <c r="E2859" s="95" t="str">
        <f t="shared" si="45"/>
        <v>29</v>
      </c>
      <c r="G2859"/>
    </row>
    <row r="2860" spans="2:7" ht="13.5">
      <c r="B2860" s="79" t="s">
        <v>4488</v>
      </c>
      <c r="C2860" s="126" t="s">
        <v>4382</v>
      </c>
      <c r="D2860" s="165" t="s">
        <v>4489</v>
      </c>
      <c r="E2860" s="95" t="str">
        <f t="shared" si="45"/>
        <v>29</v>
      </c>
      <c r="G2860"/>
    </row>
    <row r="2861" spans="2:7" ht="13.5">
      <c r="B2861" s="93" t="s">
        <v>4490</v>
      </c>
      <c r="C2861" s="148" t="s">
        <v>4382</v>
      </c>
      <c r="D2861" s="165" t="s">
        <v>4491</v>
      </c>
      <c r="E2861" s="95" t="str">
        <f t="shared" si="45"/>
        <v>29</v>
      </c>
      <c r="G2861"/>
    </row>
    <row r="2862" spans="2:7" ht="13.5">
      <c r="B2862" s="79" t="s">
        <v>4492</v>
      </c>
      <c r="C2862" s="126" t="s">
        <v>4382</v>
      </c>
      <c r="D2862" s="165" t="s">
        <v>4493</v>
      </c>
      <c r="E2862" s="95" t="str">
        <f t="shared" si="45"/>
        <v>29</v>
      </c>
      <c r="G2862"/>
    </row>
    <row r="2863" spans="2:7" ht="13.5">
      <c r="B2863" s="79" t="s">
        <v>4494</v>
      </c>
      <c r="C2863" s="126" t="s">
        <v>4382</v>
      </c>
      <c r="D2863" s="165" t="s">
        <v>7158</v>
      </c>
      <c r="E2863" s="95" t="str">
        <f t="shared" si="45"/>
        <v>29</v>
      </c>
      <c r="G2863"/>
    </row>
    <row r="2864" spans="2:7" ht="13.5">
      <c r="B2864" s="79" t="s">
        <v>4495</v>
      </c>
      <c r="C2864" s="126" t="s">
        <v>4382</v>
      </c>
      <c r="D2864" s="165" t="s">
        <v>4496</v>
      </c>
      <c r="E2864" s="95" t="str">
        <f t="shared" si="45"/>
        <v>29</v>
      </c>
      <c r="G2864"/>
    </row>
    <row r="2865" spans="2:7" ht="13.5">
      <c r="B2865" s="79" t="s">
        <v>4497</v>
      </c>
      <c r="C2865" s="126" t="s">
        <v>4382</v>
      </c>
      <c r="D2865" s="165" t="s">
        <v>4498</v>
      </c>
      <c r="E2865" s="95" t="str">
        <f t="shared" si="45"/>
        <v>29</v>
      </c>
      <c r="G2865"/>
    </row>
    <row r="2866" spans="2:7" ht="13.5">
      <c r="B2866" s="79" t="s">
        <v>4499</v>
      </c>
      <c r="C2866" s="126" t="s">
        <v>4382</v>
      </c>
      <c r="D2866" s="165" t="s">
        <v>7159</v>
      </c>
      <c r="E2866" s="95" t="str">
        <f t="shared" si="45"/>
        <v>29</v>
      </c>
      <c r="G2866"/>
    </row>
    <row r="2867" spans="2:7" ht="13.5">
      <c r="B2867" s="79" t="s">
        <v>4500</v>
      </c>
      <c r="C2867" s="126" t="s">
        <v>4382</v>
      </c>
      <c r="D2867" s="165" t="s">
        <v>7160</v>
      </c>
      <c r="E2867" s="95" t="str">
        <f t="shared" si="45"/>
        <v>29</v>
      </c>
      <c r="G2867"/>
    </row>
    <row r="2868" spans="2:7" ht="13.5">
      <c r="B2868" s="79" t="s">
        <v>4501</v>
      </c>
      <c r="C2868" s="126" t="s">
        <v>4382</v>
      </c>
      <c r="D2868" s="165" t="s">
        <v>7161</v>
      </c>
      <c r="E2868" s="95" t="str">
        <f t="shared" si="45"/>
        <v>29</v>
      </c>
      <c r="G2868"/>
    </row>
    <row r="2869" spans="2:7" ht="13.5">
      <c r="B2869" s="79" t="s">
        <v>6928</v>
      </c>
      <c r="C2869" s="126" t="s">
        <v>4382</v>
      </c>
      <c r="D2869" s="165" t="s">
        <v>7162</v>
      </c>
      <c r="E2869" s="95" t="str">
        <f t="shared" si="45"/>
        <v>29</v>
      </c>
      <c r="G2869"/>
    </row>
    <row r="2870" spans="2:7" ht="13.5">
      <c r="B2870" s="79" t="s">
        <v>6929</v>
      </c>
      <c r="C2870" s="126" t="s">
        <v>4382</v>
      </c>
      <c r="D2870" s="165" t="s">
        <v>7163</v>
      </c>
      <c r="E2870" s="95" t="str">
        <f t="shared" si="45"/>
        <v>29</v>
      </c>
      <c r="G2870"/>
    </row>
    <row r="2871" spans="2:7" ht="13.5">
      <c r="B2871" s="79" t="s">
        <v>4502</v>
      </c>
      <c r="C2871" s="126" t="s">
        <v>4382</v>
      </c>
      <c r="D2871" s="165" t="s">
        <v>7164</v>
      </c>
      <c r="E2871" s="95" t="str">
        <f t="shared" si="45"/>
        <v>29</v>
      </c>
      <c r="G2871"/>
    </row>
    <row r="2872" spans="2:7" ht="13.5">
      <c r="B2872" s="79" t="s">
        <v>4503</v>
      </c>
      <c r="C2872" s="126" t="s">
        <v>4382</v>
      </c>
      <c r="D2872" s="182" t="s">
        <v>7165</v>
      </c>
      <c r="E2872" s="95" t="str">
        <f t="shared" si="45"/>
        <v>29</v>
      </c>
      <c r="G2872"/>
    </row>
    <row r="2873" spans="2:7" ht="13.5">
      <c r="B2873" s="79" t="s">
        <v>6609</v>
      </c>
      <c r="C2873" s="126" t="s">
        <v>4382</v>
      </c>
      <c r="D2873" s="165" t="s">
        <v>7166</v>
      </c>
      <c r="E2873" s="95" t="str">
        <f t="shared" si="45"/>
        <v>29</v>
      </c>
      <c r="G2873"/>
    </row>
    <row r="2874" spans="2:7" ht="14.25" thickBot="1">
      <c r="B2874" s="92" t="s">
        <v>6930</v>
      </c>
      <c r="C2874" s="127" t="s">
        <v>4382</v>
      </c>
      <c r="D2874" s="180" t="s">
        <v>7167</v>
      </c>
      <c r="E2874" s="95" t="str">
        <f t="shared" si="45"/>
        <v>29</v>
      </c>
      <c r="G2874"/>
    </row>
    <row r="2875" spans="2:7" ht="13.5">
      <c r="B2875" s="194" t="s">
        <v>4563</v>
      </c>
      <c r="C2875" s="129" t="s">
        <v>4504</v>
      </c>
      <c r="D2875" s="167" t="s">
        <v>7168</v>
      </c>
      <c r="E2875" s="95" t="str">
        <f t="shared" si="45"/>
        <v>30</v>
      </c>
      <c r="G2875"/>
    </row>
    <row r="2876" spans="2:7" ht="13.5">
      <c r="B2876" s="76" t="s">
        <v>4564</v>
      </c>
      <c r="C2876" s="130" t="s">
        <v>4504</v>
      </c>
      <c r="D2876" s="168" t="s">
        <v>4565</v>
      </c>
      <c r="E2876" s="95" t="str">
        <f t="shared" si="45"/>
        <v>30</v>
      </c>
      <c r="G2876"/>
    </row>
    <row r="2877" spans="2:7" ht="13.5">
      <c r="B2877" s="76" t="s">
        <v>4566</v>
      </c>
      <c r="C2877" s="130" t="s">
        <v>4504</v>
      </c>
      <c r="D2877" s="168" t="s">
        <v>4567</v>
      </c>
      <c r="E2877" s="95" t="str">
        <f t="shared" si="45"/>
        <v>30</v>
      </c>
      <c r="G2877"/>
    </row>
    <row r="2878" spans="2:7" ht="13.5">
      <c r="B2878" s="76" t="s">
        <v>4568</v>
      </c>
      <c r="C2878" s="130" t="s">
        <v>4504</v>
      </c>
      <c r="D2878" s="168" t="s">
        <v>7169</v>
      </c>
      <c r="E2878" s="95" t="str">
        <f t="shared" si="45"/>
        <v>30</v>
      </c>
      <c r="G2878"/>
    </row>
    <row r="2879" spans="2:7" ht="13.5">
      <c r="B2879" s="76" t="s">
        <v>4569</v>
      </c>
      <c r="C2879" s="130" t="s">
        <v>4504</v>
      </c>
      <c r="D2879" s="168" t="s">
        <v>4570</v>
      </c>
      <c r="E2879" s="95" t="str">
        <f t="shared" si="45"/>
        <v>30</v>
      </c>
      <c r="G2879"/>
    </row>
    <row r="2880" spans="2:7" ht="13.5">
      <c r="B2880" s="76" t="s">
        <v>4571</v>
      </c>
      <c r="C2880" s="130" t="s">
        <v>4504</v>
      </c>
      <c r="D2880" s="168" t="s">
        <v>4572</v>
      </c>
      <c r="E2880" s="95" t="str">
        <f t="shared" si="45"/>
        <v>30</v>
      </c>
      <c r="G2880"/>
    </row>
    <row r="2881" spans="2:7" ht="13.5">
      <c r="B2881" s="76" t="s">
        <v>4573</v>
      </c>
      <c r="C2881" s="130" t="s">
        <v>4504</v>
      </c>
      <c r="D2881" s="168" t="s">
        <v>7170</v>
      </c>
      <c r="E2881" s="95" t="str">
        <f t="shared" si="45"/>
        <v>30</v>
      </c>
      <c r="G2881"/>
    </row>
    <row r="2882" spans="2:7" ht="13.5">
      <c r="B2882" s="76" t="s">
        <v>4574</v>
      </c>
      <c r="C2882" s="130" t="s">
        <v>4504</v>
      </c>
      <c r="D2882" s="168" t="s">
        <v>4575</v>
      </c>
      <c r="E2882" s="95" t="str">
        <f t="shared" si="45"/>
        <v>30</v>
      </c>
      <c r="G2882"/>
    </row>
    <row r="2883" spans="2:7" ht="13.5">
      <c r="B2883" s="76" t="s">
        <v>4576</v>
      </c>
      <c r="C2883" s="130" t="s">
        <v>4504</v>
      </c>
      <c r="D2883" s="168" t="s">
        <v>4577</v>
      </c>
      <c r="E2883" s="95" t="str">
        <f t="shared" si="45"/>
        <v>30</v>
      </c>
      <c r="G2883"/>
    </row>
    <row r="2884" spans="2:7" ht="13.5">
      <c r="B2884" s="76" t="s">
        <v>4578</v>
      </c>
      <c r="C2884" s="130" t="s">
        <v>4504</v>
      </c>
      <c r="D2884" s="168" t="s">
        <v>4579</v>
      </c>
      <c r="E2884" s="95" t="str">
        <f t="shared" si="45"/>
        <v>30</v>
      </c>
      <c r="G2884"/>
    </row>
    <row r="2885" spans="2:7" ht="13.5">
      <c r="B2885" s="76" t="s">
        <v>4580</v>
      </c>
      <c r="C2885" s="130" t="s">
        <v>4504</v>
      </c>
      <c r="D2885" s="168" t="s">
        <v>7171</v>
      </c>
      <c r="E2885" s="95" t="str">
        <f t="shared" si="45"/>
        <v>30</v>
      </c>
      <c r="G2885"/>
    </row>
    <row r="2886" spans="2:7" ht="13.5">
      <c r="B2886" s="76" t="s">
        <v>4581</v>
      </c>
      <c r="C2886" s="130" t="s">
        <v>4504</v>
      </c>
      <c r="D2886" s="168" t="s">
        <v>7172</v>
      </c>
      <c r="E2886" s="95" t="str">
        <f t="shared" si="45"/>
        <v>30</v>
      </c>
      <c r="G2886"/>
    </row>
    <row r="2887" spans="2:7" ht="13.5">
      <c r="B2887" s="76" t="s">
        <v>4582</v>
      </c>
      <c r="C2887" s="130" t="s">
        <v>4504</v>
      </c>
      <c r="D2887" s="168" t="s">
        <v>7173</v>
      </c>
      <c r="E2887" s="95" t="str">
        <f t="shared" si="45"/>
        <v>30</v>
      </c>
      <c r="G2887"/>
    </row>
    <row r="2888" spans="2:7" ht="13.5">
      <c r="B2888" s="76" t="s">
        <v>4583</v>
      </c>
      <c r="C2888" s="130" t="s">
        <v>4504</v>
      </c>
      <c r="D2888" s="168" t="s">
        <v>4584</v>
      </c>
      <c r="E2888" s="95" t="str">
        <f t="shared" ref="E2888:E2951" si="46">LEFT(B2888,2)</f>
        <v>30</v>
      </c>
      <c r="G2888"/>
    </row>
    <row r="2889" spans="2:7" ht="13.5">
      <c r="B2889" s="76" t="s">
        <v>4585</v>
      </c>
      <c r="C2889" s="130" t="s">
        <v>4504</v>
      </c>
      <c r="D2889" s="168" t="s">
        <v>7174</v>
      </c>
      <c r="E2889" s="95" t="str">
        <f t="shared" si="46"/>
        <v>30</v>
      </c>
      <c r="G2889"/>
    </row>
    <row r="2890" spans="2:7" ht="13.5">
      <c r="B2890" s="76">
        <v>308447</v>
      </c>
      <c r="C2890" s="130" t="s">
        <v>4504</v>
      </c>
      <c r="D2890" s="168" t="s">
        <v>4586</v>
      </c>
      <c r="E2890" s="95" t="str">
        <f t="shared" si="46"/>
        <v>30</v>
      </c>
      <c r="G2890"/>
    </row>
    <row r="2891" spans="2:7" ht="13.5">
      <c r="B2891" s="76" t="s">
        <v>4587</v>
      </c>
      <c r="C2891" s="129" t="s">
        <v>4504</v>
      </c>
      <c r="D2891" s="168" t="s">
        <v>4588</v>
      </c>
      <c r="E2891" s="95" t="str">
        <f t="shared" si="46"/>
        <v>30</v>
      </c>
      <c r="G2891"/>
    </row>
    <row r="2892" spans="2:7" ht="13.5">
      <c r="B2892" s="76" t="s">
        <v>4589</v>
      </c>
      <c r="C2892" s="130" t="s">
        <v>4504</v>
      </c>
      <c r="D2892" s="168" t="s">
        <v>7175</v>
      </c>
      <c r="E2892" s="95" t="str">
        <f t="shared" si="46"/>
        <v>30</v>
      </c>
      <c r="G2892"/>
    </row>
    <row r="2893" spans="2:7" ht="13.5">
      <c r="B2893" s="76" t="s">
        <v>4590</v>
      </c>
      <c r="C2893" s="130" t="s">
        <v>4504</v>
      </c>
      <c r="D2893" s="168" t="s">
        <v>7176</v>
      </c>
      <c r="E2893" s="95" t="str">
        <f t="shared" si="46"/>
        <v>30</v>
      </c>
      <c r="G2893"/>
    </row>
    <row r="2894" spans="2:7" ht="13.5">
      <c r="B2894" s="76" t="s">
        <v>4591</v>
      </c>
      <c r="C2894" s="130" t="s">
        <v>4504</v>
      </c>
      <c r="D2894" s="168" t="s">
        <v>4592</v>
      </c>
      <c r="E2894" s="95" t="str">
        <f t="shared" si="46"/>
        <v>30</v>
      </c>
      <c r="G2894"/>
    </row>
    <row r="2895" spans="2:7" ht="13.5">
      <c r="B2895" s="76" t="s">
        <v>4593</v>
      </c>
      <c r="C2895" s="130" t="s">
        <v>4504</v>
      </c>
      <c r="D2895" s="168" t="s">
        <v>4594</v>
      </c>
      <c r="E2895" s="95" t="str">
        <f t="shared" si="46"/>
        <v>30</v>
      </c>
      <c r="G2895"/>
    </row>
    <row r="2896" spans="2:7" ht="13.5">
      <c r="B2896" s="76" t="s">
        <v>4595</v>
      </c>
      <c r="C2896" s="130" t="s">
        <v>4504</v>
      </c>
      <c r="D2896" s="168" t="s">
        <v>7177</v>
      </c>
      <c r="E2896" s="95" t="str">
        <f t="shared" si="46"/>
        <v>30</v>
      </c>
      <c r="G2896"/>
    </row>
    <row r="2897" spans="2:7" ht="13.5">
      <c r="B2897" s="76" t="s">
        <v>4596</v>
      </c>
      <c r="C2897" s="130" t="s">
        <v>4504</v>
      </c>
      <c r="D2897" s="168" t="s">
        <v>7178</v>
      </c>
      <c r="E2897" s="95" t="str">
        <f t="shared" si="46"/>
        <v>30</v>
      </c>
      <c r="G2897"/>
    </row>
    <row r="2898" spans="2:7" ht="13.5">
      <c r="B2898" s="76" t="s">
        <v>4597</v>
      </c>
      <c r="C2898" s="130" t="s">
        <v>4504</v>
      </c>
      <c r="D2898" s="168" t="s">
        <v>4598</v>
      </c>
      <c r="E2898" s="95" t="str">
        <f t="shared" si="46"/>
        <v>30</v>
      </c>
      <c r="G2898"/>
    </row>
    <row r="2899" spans="2:7" ht="13.5">
      <c r="B2899" s="76" t="s">
        <v>4599</v>
      </c>
      <c r="C2899" s="130" t="s">
        <v>4504</v>
      </c>
      <c r="D2899" s="168" t="s">
        <v>7179</v>
      </c>
      <c r="E2899" s="95" t="str">
        <f t="shared" si="46"/>
        <v>30</v>
      </c>
      <c r="G2899"/>
    </row>
    <row r="2900" spans="2:7" ht="13.5">
      <c r="B2900" s="76" t="s">
        <v>4600</v>
      </c>
      <c r="C2900" s="130" t="s">
        <v>4504</v>
      </c>
      <c r="D2900" s="168" t="s">
        <v>4601</v>
      </c>
      <c r="E2900" s="95" t="str">
        <f t="shared" si="46"/>
        <v>30</v>
      </c>
      <c r="G2900"/>
    </row>
    <row r="2901" spans="2:7" ht="13.5">
      <c r="B2901" s="76" t="s">
        <v>4602</v>
      </c>
      <c r="C2901" s="130" t="s">
        <v>4504</v>
      </c>
      <c r="D2901" s="168" t="s">
        <v>4603</v>
      </c>
      <c r="E2901" s="95" t="str">
        <f t="shared" si="46"/>
        <v>30</v>
      </c>
      <c r="G2901"/>
    </row>
    <row r="2902" spans="2:7" ht="13.5">
      <c r="B2902" s="76" t="s">
        <v>4604</v>
      </c>
      <c r="C2902" s="130" t="s">
        <v>4504</v>
      </c>
      <c r="D2902" s="168" t="s">
        <v>4605</v>
      </c>
      <c r="E2902" s="95" t="str">
        <f t="shared" si="46"/>
        <v>30</v>
      </c>
      <c r="G2902"/>
    </row>
    <row r="2903" spans="2:7" ht="13.5">
      <c r="B2903" s="76" t="s">
        <v>4606</v>
      </c>
      <c r="C2903" s="130" t="s">
        <v>4504</v>
      </c>
      <c r="D2903" s="168" t="s">
        <v>4607</v>
      </c>
      <c r="E2903" s="95" t="str">
        <f t="shared" si="46"/>
        <v>30</v>
      </c>
      <c r="G2903"/>
    </row>
    <row r="2904" spans="2:7" ht="13.5">
      <c r="B2904" s="76" t="s">
        <v>4608</v>
      </c>
      <c r="C2904" s="130" t="s">
        <v>4504</v>
      </c>
      <c r="D2904" s="168" t="s">
        <v>4609</v>
      </c>
      <c r="E2904" s="95" t="str">
        <f t="shared" si="46"/>
        <v>30</v>
      </c>
      <c r="G2904"/>
    </row>
    <row r="2905" spans="2:7" ht="13.5">
      <c r="B2905" s="76" t="s">
        <v>4610</v>
      </c>
      <c r="C2905" s="130" t="s">
        <v>4504</v>
      </c>
      <c r="D2905" s="168" t="s">
        <v>4611</v>
      </c>
      <c r="E2905" s="95" t="str">
        <f t="shared" si="46"/>
        <v>30</v>
      </c>
      <c r="G2905"/>
    </row>
    <row r="2906" spans="2:7" ht="13.5">
      <c r="B2906" s="76" t="s">
        <v>4612</v>
      </c>
      <c r="C2906" s="130" t="s">
        <v>4504</v>
      </c>
      <c r="D2906" s="168" t="s">
        <v>4613</v>
      </c>
      <c r="E2906" s="95" t="str">
        <f t="shared" si="46"/>
        <v>30</v>
      </c>
      <c r="G2906"/>
    </row>
    <row r="2907" spans="2:7" ht="13.5">
      <c r="B2907" s="76" t="s">
        <v>4614</v>
      </c>
      <c r="C2907" s="130" t="s">
        <v>4504</v>
      </c>
      <c r="D2907" s="168" t="s">
        <v>4615</v>
      </c>
      <c r="E2907" s="95" t="str">
        <f t="shared" si="46"/>
        <v>30</v>
      </c>
      <c r="G2907"/>
    </row>
    <row r="2908" spans="2:7" ht="13.5">
      <c r="B2908" s="76" t="s">
        <v>4616</v>
      </c>
      <c r="C2908" s="130" t="s">
        <v>4504</v>
      </c>
      <c r="D2908" s="168" t="s">
        <v>4617</v>
      </c>
      <c r="E2908" s="95" t="str">
        <f t="shared" si="46"/>
        <v>30</v>
      </c>
      <c r="G2908"/>
    </row>
    <row r="2909" spans="2:7" ht="13.5">
      <c r="B2909" s="76" t="s">
        <v>4618</v>
      </c>
      <c r="C2909" s="130" t="s">
        <v>4504</v>
      </c>
      <c r="D2909" s="168" t="s">
        <v>4619</v>
      </c>
      <c r="E2909" s="95" t="str">
        <f t="shared" si="46"/>
        <v>30</v>
      </c>
      <c r="G2909"/>
    </row>
    <row r="2910" spans="2:7" ht="13.5">
      <c r="B2910" s="76" t="s">
        <v>4620</v>
      </c>
      <c r="C2910" s="130" t="s">
        <v>4504</v>
      </c>
      <c r="D2910" s="168" t="s">
        <v>4621</v>
      </c>
      <c r="E2910" s="95" t="str">
        <f t="shared" si="46"/>
        <v>30</v>
      </c>
      <c r="G2910"/>
    </row>
    <row r="2911" spans="2:7" ht="13.5">
      <c r="B2911" s="76" t="s">
        <v>4622</v>
      </c>
      <c r="C2911" s="130" t="s">
        <v>4504</v>
      </c>
      <c r="D2911" s="168" t="s">
        <v>4623</v>
      </c>
      <c r="E2911" s="95" t="str">
        <f t="shared" si="46"/>
        <v>30</v>
      </c>
      <c r="G2911"/>
    </row>
    <row r="2912" spans="2:7" ht="13.5">
      <c r="B2912" s="76" t="s">
        <v>4624</v>
      </c>
      <c r="C2912" s="130" t="s">
        <v>4504</v>
      </c>
      <c r="D2912" s="168" t="s">
        <v>4625</v>
      </c>
      <c r="E2912" s="95" t="str">
        <f t="shared" si="46"/>
        <v>30</v>
      </c>
      <c r="G2912"/>
    </row>
    <row r="2913" spans="1:7" ht="13.5">
      <c r="B2913" s="76" t="s">
        <v>4626</v>
      </c>
      <c r="C2913" s="130" t="s">
        <v>4504</v>
      </c>
      <c r="D2913" s="168" t="s">
        <v>4627</v>
      </c>
      <c r="E2913" s="95" t="str">
        <f t="shared" si="46"/>
        <v>30</v>
      </c>
      <c r="G2913"/>
    </row>
    <row r="2914" spans="1:7" ht="13.5">
      <c r="B2914" s="76" t="s">
        <v>4628</v>
      </c>
      <c r="C2914" s="130" t="s">
        <v>4504</v>
      </c>
      <c r="D2914" s="168" t="s">
        <v>4629</v>
      </c>
      <c r="E2914" s="95" t="str">
        <f t="shared" si="46"/>
        <v>30</v>
      </c>
      <c r="G2914"/>
    </row>
    <row r="2915" spans="1:7" ht="13.5">
      <c r="B2915" s="76" t="s">
        <v>4630</v>
      </c>
      <c r="C2915" s="130" t="s">
        <v>4504</v>
      </c>
      <c r="D2915" s="168" t="s">
        <v>7180</v>
      </c>
      <c r="E2915" s="95" t="str">
        <f t="shared" si="46"/>
        <v>30</v>
      </c>
      <c r="G2915"/>
    </row>
    <row r="2916" spans="1:7" ht="13.5">
      <c r="B2916" s="76" t="s">
        <v>4631</v>
      </c>
      <c r="C2916" s="130" t="s">
        <v>4504</v>
      </c>
      <c r="D2916" s="168" t="s">
        <v>7181</v>
      </c>
      <c r="E2916" s="95" t="str">
        <f t="shared" si="46"/>
        <v>30</v>
      </c>
      <c r="G2916"/>
    </row>
    <row r="2917" spans="1:7" ht="13.5">
      <c r="B2917" s="76" t="s">
        <v>4632</v>
      </c>
      <c r="C2917" s="130" t="s">
        <v>4504</v>
      </c>
      <c r="D2917" s="168" t="s">
        <v>7182</v>
      </c>
      <c r="E2917" s="95" t="str">
        <f t="shared" si="46"/>
        <v>30</v>
      </c>
      <c r="G2917"/>
    </row>
    <row r="2918" spans="1:7" ht="13.5">
      <c r="B2918" s="76" t="s">
        <v>4633</v>
      </c>
      <c r="C2918" s="130" t="s">
        <v>4504</v>
      </c>
      <c r="D2918" s="173" t="s">
        <v>7183</v>
      </c>
      <c r="E2918" s="95" t="str">
        <f t="shared" si="46"/>
        <v>30</v>
      </c>
      <c r="G2918"/>
    </row>
    <row r="2919" spans="1:7" ht="14.25" thickBot="1">
      <c r="B2919" s="80" t="s">
        <v>4634</v>
      </c>
      <c r="C2919" s="130" t="s">
        <v>4504</v>
      </c>
      <c r="D2919" s="171" t="s">
        <v>4635</v>
      </c>
      <c r="E2919" s="95" t="str">
        <f t="shared" si="46"/>
        <v>30</v>
      </c>
      <c r="G2919"/>
    </row>
    <row r="2920" spans="1:7" ht="13.5">
      <c r="A2920" s="82"/>
      <c r="B2920" s="195" t="s">
        <v>4673</v>
      </c>
      <c r="C2920" s="122" t="s">
        <v>4636</v>
      </c>
      <c r="D2920" s="161" t="s">
        <v>4674</v>
      </c>
      <c r="E2920" s="95" t="str">
        <f t="shared" si="46"/>
        <v>31</v>
      </c>
      <c r="G2920"/>
    </row>
    <row r="2921" spans="1:7" ht="13.5">
      <c r="A2921" s="82"/>
      <c r="B2921" s="82" t="s">
        <v>4675</v>
      </c>
      <c r="C2921" s="123" t="s">
        <v>4636</v>
      </c>
      <c r="D2921" s="162" t="s">
        <v>7184</v>
      </c>
      <c r="E2921" s="95" t="str">
        <f t="shared" si="46"/>
        <v>31</v>
      </c>
      <c r="G2921"/>
    </row>
    <row r="2922" spans="1:7" ht="13.5">
      <c r="A2922" s="82"/>
      <c r="B2922" s="82" t="s">
        <v>4676</v>
      </c>
      <c r="C2922" s="123" t="s">
        <v>4636</v>
      </c>
      <c r="D2922" s="162" t="s">
        <v>4677</v>
      </c>
      <c r="E2922" s="95" t="str">
        <f t="shared" si="46"/>
        <v>31</v>
      </c>
      <c r="G2922"/>
    </row>
    <row r="2923" spans="1:7" ht="13.5">
      <c r="A2923" s="82"/>
      <c r="B2923" s="82" t="s">
        <v>4678</v>
      </c>
      <c r="C2923" s="123" t="s">
        <v>4636</v>
      </c>
      <c r="D2923" s="162" t="s">
        <v>4679</v>
      </c>
      <c r="E2923" s="95" t="str">
        <f t="shared" si="46"/>
        <v>31</v>
      </c>
      <c r="G2923"/>
    </row>
    <row r="2924" spans="1:7" ht="13.5">
      <c r="A2924" s="82"/>
      <c r="B2924" s="82" t="s">
        <v>4680</v>
      </c>
      <c r="C2924" s="123" t="s">
        <v>4636</v>
      </c>
      <c r="D2924" s="162" t="s">
        <v>4681</v>
      </c>
      <c r="E2924" s="95" t="str">
        <f t="shared" si="46"/>
        <v>31</v>
      </c>
      <c r="G2924"/>
    </row>
    <row r="2925" spans="1:7" ht="13.5">
      <c r="A2925" s="82"/>
      <c r="B2925" s="82" t="s">
        <v>4682</v>
      </c>
      <c r="C2925" s="123" t="s">
        <v>4636</v>
      </c>
      <c r="D2925" s="162" t="s">
        <v>4683</v>
      </c>
      <c r="E2925" s="95" t="str">
        <f t="shared" si="46"/>
        <v>31</v>
      </c>
      <c r="G2925"/>
    </row>
    <row r="2926" spans="1:7" ht="13.5">
      <c r="A2926" s="82"/>
      <c r="B2926" s="82" t="s">
        <v>4684</v>
      </c>
      <c r="C2926" s="123" t="s">
        <v>4636</v>
      </c>
      <c r="D2926" s="162" t="s">
        <v>4685</v>
      </c>
      <c r="E2926" s="95" t="str">
        <f t="shared" si="46"/>
        <v>31</v>
      </c>
      <c r="G2926"/>
    </row>
    <row r="2927" spans="1:7" ht="13.5">
      <c r="A2927" s="82"/>
      <c r="B2927" s="82" t="s">
        <v>4686</v>
      </c>
      <c r="C2927" s="123" t="s">
        <v>4636</v>
      </c>
      <c r="D2927" s="162" t="s">
        <v>4687</v>
      </c>
      <c r="E2927" s="95" t="str">
        <f t="shared" si="46"/>
        <v>31</v>
      </c>
      <c r="G2927"/>
    </row>
    <row r="2928" spans="1:7" ht="13.5">
      <c r="A2928" s="82"/>
      <c r="B2928" s="82" t="s">
        <v>4688</v>
      </c>
      <c r="C2928" s="123" t="s">
        <v>4636</v>
      </c>
      <c r="D2928" s="162" t="s">
        <v>4689</v>
      </c>
      <c r="E2928" s="95" t="str">
        <f t="shared" si="46"/>
        <v>31</v>
      </c>
      <c r="G2928"/>
    </row>
    <row r="2929" spans="1:7" ht="13.5">
      <c r="A2929" s="82"/>
      <c r="B2929" s="82" t="s">
        <v>4690</v>
      </c>
      <c r="C2929" s="123" t="s">
        <v>4636</v>
      </c>
      <c r="D2929" s="162" t="s">
        <v>4691</v>
      </c>
      <c r="E2929" s="95" t="str">
        <f t="shared" si="46"/>
        <v>31</v>
      </c>
      <c r="G2929"/>
    </row>
    <row r="2930" spans="1:7" ht="13.5">
      <c r="A2930" s="82"/>
      <c r="B2930" s="82" t="s">
        <v>4692</v>
      </c>
      <c r="C2930" s="123" t="s">
        <v>4636</v>
      </c>
      <c r="D2930" s="162" t="s">
        <v>4693</v>
      </c>
      <c r="E2930" s="95" t="str">
        <f t="shared" si="46"/>
        <v>31</v>
      </c>
      <c r="G2930"/>
    </row>
    <row r="2931" spans="1:7" ht="13.5">
      <c r="A2931" s="82"/>
      <c r="B2931" s="82" t="s">
        <v>4694</v>
      </c>
      <c r="C2931" s="123" t="s">
        <v>4636</v>
      </c>
      <c r="D2931" s="162" t="s">
        <v>4695</v>
      </c>
      <c r="E2931" s="95" t="str">
        <f t="shared" si="46"/>
        <v>31</v>
      </c>
      <c r="G2931"/>
    </row>
    <row r="2932" spans="1:7" ht="14.25" thickBot="1">
      <c r="A2932" s="82"/>
      <c r="B2932" s="83" t="s">
        <v>4696</v>
      </c>
      <c r="C2932" s="124" t="s">
        <v>4636</v>
      </c>
      <c r="D2932" s="163" t="s">
        <v>7185</v>
      </c>
      <c r="E2932" s="95" t="str">
        <f t="shared" si="46"/>
        <v>31</v>
      </c>
      <c r="G2932"/>
    </row>
    <row r="2933" spans="1:7" ht="13.5">
      <c r="B2933" s="79" t="s">
        <v>4735</v>
      </c>
      <c r="C2933" s="125" t="s">
        <v>4697</v>
      </c>
      <c r="D2933" s="164" t="s">
        <v>6731</v>
      </c>
      <c r="E2933" s="95" t="str">
        <f t="shared" si="46"/>
        <v>32</v>
      </c>
      <c r="G2933"/>
    </row>
    <row r="2934" spans="1:7" ht="13.5">
      <c r="B2934" s="79" t="s">
        <v>4736</v>
      </c>
      <c r="C2934" s="126" t="s">
        <v>4697</v>
      </c>
      <c r="D2934" s="165" t="s">
        <v>6732</v>
      </c>
      <c r="E2934" s="95" t="str">
        <f t="shared" si="46"/>
        <v>32</v>
      </c>
      <c r="G2934"/>
    </row>
    <row r="2935" spans="1:7" ht="13.5">
      <c r="B2935" s="79" t="s">
        <v>4737</v>
      </c>
      <c r="C2935" s="126" t="s">
        <v>4697</v>
      </c>
      <c r="D2935" s="185" t="s">
        <v>6733</v>
      </c>
      <c r="E2935" s="95" t="str">
        <f t="shared" si="46"/>
        <v>32</v>
      </c>
      <c r="G2935"/>
    </row>
    <row r="2936" spans="1:7" ht="13.5">
      <c r="B2936" s="79" t="s">
        <v>4738</v>
      </c>
      <c r="C2936" s="126" t="s">
        <v>4697</v>
      </c>
      <c r="D2936" s="165" t="s">
        <v>4739</v>
      </c>
      <c r="E2936" s="95" t="str">
        <f t="shared" si="46"/>
        <v>32</v>
      </c>
      <c r="G2936"/>
    </row>
    <row r="2937" spans="1:7" ht="13.5">
      <c r="B2937" s="79" t="s">
        <v>4740</v>
      </c>
      <c r="C2937" s="126" t="s">
        <v>4697</v>
      </c>
      <c r="D2937" s="165" t="s">
        <v>4741</v>
      </c>
      <c r="E2937" s="95" t="str">
        <f t="shared" si="46"/>
        <v>32</v>
      </c>
      <c r="G2937"/>
    </row>
    <row r="2938" spans="1:7" ht="13.5">
      <c r="B2938" s="79" t="s">
        <v>4742</v>
      </c>
      <c r="C2938" s="126" t="s">
        <v>4697</v>
      </c>
      <c r="D2938" s="165" t="s">
        <v>6734</v>
      </c>
      <c r="E2938" s="95" t="str">
        <f t="shared" si="46"/>
        <v>32</v>
      </c>
      <c r="G2938"/>
    </row>
    <row r="2939" spans="1:7" ht="13.5">
      <c r="B2939" s="79" t="s">
        <v>4743</v>
      </c>
      <c r="C2939" s="126" t="s">
        <v>4697</v>
      </c>
      <c r="D2939" s="165" t="s">
        <v>4744</v>
      </c>
      <c r="E2939" s="95" t="str">
        <f t="shared" si="46"/>
        <v>32</v>
      </c>
      <c r="G2939"/>
    </row>
    <row r="2940" spans="1:7" ht="13.5">
      <c r="B2940" s="79" t="s">
        <v>4745</v>
      </c>
      <c r="C2940" s="126" t="s">
        <v>4697</v>
      </c>
      <c r="D2940" s="165" t="s">
        <v>6735</v>
      </c>
      <c r="E2940" s="95" t="str">
        <f t="shared" si="46"/>
        <v>32</v>
      </c>
      <c r="G2940"/>
    </row>
    <row r="2941" spans="1:7" ht="13.5">
      <c r="B2941" s="79" t="s">
        <v>4746</v>
      </c>
      <c r="C2941" s="126" t="s">
        <v>4697</v>
      </c>
      <c r="D2941" s="165" t="s">
        <v>4747</v>
      </c>
      <c r="E2941" s="95" t="str">
        <f t="shared" si="46"/>
        <v>32</v>
      </c>
      <c r="G2941"/>
    </row>
    <row r="2942" spans="1:7" ht="13.5">
      <c r="B2942" s="79" t="s">
        <v>4748</v>
      </c>
      <c r="C2942" s="126" t="s">
        <v>4697</v>
      </c>
      <c r="D2942" s="165" t="s">
        <v>6736</v>
      </c>
      <c r="E2942" s="95" t="str">
        <f t="shared" si="46"/>
        <v>32</v>
      </c>
      <c r="G2942"/>
    </row>
    <row r="2943" spans="1:7" ht="13.5">
      <c r="B2943" s="79" t="s">
        <v>4749</v>
      </c>
      <c r="C2943" s="126" t="s">
        <v>4697</v>
      </c>
      <c r="D2943" s="165" t="s">
        <v>6737</v>
      </c>
      <c r="E2943" s="95" t="str">
        <f t="shared" si="46"/>
        <v>32</v>
      </c>
      <c r="G2943"/>
    </row>
    <row r="2944" spans="1:7" ht="13.5">
      <c r="B2944" s="79" t="s">
        <v>4750</v>
      </c>
      <c r="C2944" s="126" t="s">
        <v>4697</v>
      </c>
      <c r="D2944" s="165" t="s">
        <v>4751</v>
      </c>
      <c r="E2944" s="95" t="str">
        <f t="shared" si="46"/>
        <v>32</v>
      </c>
      <c r="G2944"/>
    </row>
    <row r="2945" spans="2:7" ht="13.5">
      <c r="B2945" s="79" t="s">
        <v>4752</v>
      </c>
      <c r="C2945" s="126" t="s">
        <v>4697</v>
      </c>
      <c r="D2945" s="165" t="s">
        <v>6738</v>
      </c>
      <c r="E2945" s="95" t="str">
        <f t="shared" si="46"/>
        <v>32</v>
      </c>
      <c r="G2945"/>
    </row>
    <row r="2946" spans="2:7" ht="13.5">
      <c r="B2946" s="79" t="s">
        <v>4753</v>
      </c>
      <c r="C2946" s="126" t="s">
        <v>4697</v>
      </c>
      <c r="D2946" s="165" t="s">
        <v>4754</v>
      </c>
      <c r="E2946" s="95" t="str">
        <f t="shared" si="46"/>
        <v>32</v>
      </c>
      <c r="G2946"/>
    </row>
    <row r="2947" spans="2:7" ht="13.5">
      <c r="B2947" s="79" t="s">
        <v>4755</v>
      </c>
      <c r="C2947" s="126" t="s">
        <v>4697</v>
      </c>
      <c r="D2947" s="165" t="s">
        <v>4756</v>
      </c>
      <c r="E2947" s="95" t="str">
        <f t="shared" si="46"/>
        <v>32</v>
      </c>
      <c r="G2947"/>
    </row>
    <row r="2948" spans="2:7" ht="13.5">
      <c r="B2948" s="79" t="s">
        <v>4757</v>
      </c>
      <c r="C2948" s="126" t="s">
        <v>4697</v>
      </c>
      <c r="D2948" s="165" t="s">
        <v>6739</v>
      </c>
      <c r="E2948" s="95" t="str">
        <f t="shared" si="46"/>
        <v>32</v>
      </c>
      <c r="G2948"/>
    </row>
    <row r="2949" spans="2:7" ht="14.25" thickBot="1">
      <c r="B2949" s="79" t="s">
        <v>4758</v>
      </c>
      <c r="C2949" s="127" t="s">
        <v>4697</v>
      </c>
      <c r="D2949" s="166" t="s">
        <v>6740</v>
      </c>
      <c r="E2949" s="95" t="str">
        <f t="shared" si="46"/>
        <v>32</v>
      </c>
      <c r="G2949"/>
    </row>
    <row r="2950" spans="2:7" ht="13.5">
      <c r="B2950" s="76" t="s">
        <v>4814</v>
      </c>
      <c r="C2950" s="128" t="s">
        <v>4759</v>
      </c>
      <c r="D2950" s="167" t="s">
        <v>4815</v>
      </c>
      <c r="E2950" s="95" t="str">
        <f t="shared" si="46"/>
        <v>33</v>
      </c>
      <c r="G2950"/>
    </row>
    <row r="2951" spans="2:7" ht="13.5">
      <c r="B2951" s="76" t="s">
        <v>4816</v>
      </c>
      <c r="C2951" s="130" t="s">
        <v>4759</v>
      </c>
      <c r="D2951" s="168" t="s">
        <v>4817</v>
      </c>
      <c r="E2951" s="95" t="str">
        <f t="shared" si="46"/>
        <v>33</v>
      </c>
      <c r="G2951"/>
    </row>
    <row r="2952" spans="2:7" ht="13.5">
      <c r="B2952" s="76" t="s">
        <v>4818</v>
      </c>
      <c r="C2952" s="130" t="s">
        <v>4759</v>
      </c>
      <c r="D2952" s="168" t="s">
        <v>4819</v>
      </c>
      <c r="E2952" s="95" t="str">
        <f t="shared" ref="E2952:E3015" si="47">LEFT(B2952,2)</f>
        <v>33</v>
      </c>
      <c r="G2952"/>
    </row>
    <row r="2953" spans="2:7" ht="13.5">
      <c r="B2953" s="76" t="s">
        <v>4820</v>
      </c>
      <c r="C2953" s="130" t="s">
        <v>4759</v>
      </c>
      <c r="D2953" s="168" t="s">
        <v>4821</v>
      </c>
      <c r="E2953" s="95" t="str">
        <f t="shared" si="47"/>
        <v>33</v>
      </c>
      <c r="G2953"/>
    </row>
    <row r="2954" spans="2:7" ht="13.5">
      <c r="B2954" s="76" t="s">
        <v>4822</v>
      </c>
      <c r="C2954" s="130" t="s">
        <v>4759</v>
      </c>
      <c r="D2954" s="168" t="s">
        <v>4823</v>
      </c>
      <c r="E2954" s="95" t="str">
        <f t="shared" si="47"/>
        <v>33</v>
      </c>
      <c r="G2954"/>
    </row>
    <row r="2955" spans="2:7" ht="13.5">
      <c r="B2955" s="76" t="s">
        <v>4824</v>
      </c>
      <c r="C2955" s="130" t="s">
        <v>4759</v>
      </c>
      <c r="D2955" s="168" t="s">
        <v>4825</v>
      </c>
      <c r="E2955" s="95" t="str">
        <f t="shared" si="47"/>
        <v>33</v>
      </c>
      <c r="G2955"/>
    </row>
    <row r="2956" spans="2:7" ht="13.5">
      <c r="B2956" s="76" t="s">
        <v>4826</v>
      </c>
      <c r="C2956" s="130" t="s">
        <v>4759</v>
      </c>
      <c r="D2956" s="168" t="s">
        <v>4827</v>
      </c>
      <c r="E2956" s="95" t="str">
        <f t="shared" si="47"/>
        <v>33</v>
      </c>
      <c r="G2956"/>
    </row>
    <row r="2957" spans="2:7" ht="13.5">
      <c r="B2957" s="76" t="s">
        <v>4828</v>
      </c>
      <c r="C2957" s="130" t="s">
        <v>4759</v>
      </c>
      <c r="D2957" s="168" t="s">
        <v>4829</v>
      </c>
      <c r="E2957" s="95" t="str">
        <f t="shared" si="47"/>
        <v>33</v>
      </c>
      <c r="G2957"/>
    </row>
    <row r="2958" spans="2:7" ht="13.5">
      <c r="B2958" s="76" t="s">
        <v>4830</v>
      </c>
      <c r="C2958" s="130" t="s">
        <v>4759</v>
      </c>
      <c r="D2958" s="168" t="s">
        <v>4831</v>
      </c>
      <c r="E2958" s="95" t="str">
        <f t="shared" si="47"/>
        <v>33</v>
      </c>
      <c r="G2958"/>
    </row>
    <row r="2959" spans="2:7" ht="13.5">
      <c r="B2959" s="76" t="s">
        <v>4832</v>
      </c>
      <c r="C2959" s="130" t="s">
        <v>4759</v>
      </c>
      <c r="D2959" s="168" t="s">
        <v>4833</v>
      </c>
      <c r="E2959" s="95" t="str">
        <f t="shared" si="47"/>
        <v>33</v>
      </c>
      <c r="G2959"/>
    </row>
    <row r="2960" spans="2:7" ht="13.5">
      <c r="B2960" s="76" t="s">
        <v>4834</v>
      </c>
      <c r="C2960" s="130" t="s">
        <v>4759</v>
      </c>
      <c r="D2960" s="168" t="s">
        <v>7186</v>
      </c>
      <c r="E2960" s="95" t="str">
        <f t="shared" si="47"/>
        <v>33</v>
      </c>
      <c r="G2960"/>
    </row>
    <row r="2961" spans="2:7" ht="13.5">
      <c r="B2961" s="76" t="s">
        <v>4835</v>
      </c>
      <c r="C2961" s="130" t="s">
        <v>4759</v>
      </c>
      <c r="D2961" s="168" t="s">
        <v>4836</v>
      </c>
      <c r="E2961" s="95" t="str">
        <f t="shared" si="47"/>
        <v>33</v>
      </c>
      <c r="G2961"/>
    </row>
    <row r="2962" spans="2:7" ht="13.5">
      <c r="B2962" s="76" t="s">
        <v>4837</v>
      </c>
      <c r="C2962" s="130" t="s">
        <v>4759</v>
      </c>
      <c r="D2962" s="168" t="s">
        <v>4838</v>
      </c>
      <c r="E2962" s="95" t="str">
        <f t="shared" si="47"/>
        <v>33</v>
      </c>
      <c r="G2962"/>
    </row>
    <row r="2963" spans="2:7" ht="13.5">
      <c r="B2963" s="76" t="s">
        <v>4839</v>
      </c>
      <c r="C2963" s="130" t="s">
        <v>4759</v>
      </c>
      <c r="D2963" s="168" t="s">
        <v>4840</v>
      </c>
      <c r="E2963" s="95" t="str">
        <f t="shared" si="47"/>
        <v>33</v>
      </c>
      <c r="G2963"/>
    </row>
    <row r="2964" spans="2:7" ht="13.5">
      <c r="B2964" s="76" t="s">
        <v>4841</v>
      </c>
      <c r="C2964" s="130" t="s">
        <v>4759</v>
      </c>
      <c r="D2964" s="168" t="s">
        <v>4842</v>
      </c>
      <c r="E2964" s="95" t="str">
        <f t="shared" si="47"/>
        <v>33</v>
      </c>
      <c r="G2964"/>
    </row>
    <row r="2965" spans="2:7" ht="13.5">
      <c r="B2965" s="76" t="s">
        <v>4843</v>
      </c>
      <c r="C2965" s="130" t="s">
        <v>4759</v>
      </c>
      <c r="D2965" s="168" t="s">
        <v>4844</v>
      </c>
      <c r="E2965" s="95" t="str">
        <f t="shared" si="47"/>
        <v>33</v>
      </c>
      <c r="G2965"/>
    </row>
    <row r="2966" spans="2:7" ht="13.5">
      <c r="B2966" s="76" t="s">
        <v>4845</v>
      </c>
      <c r="C2966" s="130" t="s">
        <v>4759</v>
      </c>
      <c r="D2966" s="168" t="s">
        <v>4846</v>
      </c>
      <c r="E2966" s="95" t="str">
        <f t="shared" si="47"/>
        <v>33</v>
      </c>
      <c r="G2966"/>
    </row>
    <row r="2967" spans="2:7" ht="13.5">
      <c r="B2967" s="194" t="s">
        <v>4847</v>
      </c>
      <c r="C2967" s="129" t="s">
        <v>4759</v>
      </c>
      <c r="D2967" s="168" t="s">
        <v>4848</v>
      </c>
      <c r="E2967" s="95" t="str">
        <f t="shared" si="47"/>
        <v>33</v>
      </c>
      <c r="G2967"/>
    </row>
    <row r="2968" spans="2:7" ht="13.5">
      <c r="B2968" s="76" t="s">
        <v>4849</v>
      </c>
      <c r="C2968" s="130" t="s">
        <v>4759</v>
      </c>
      <c r="D2968" s="168" t="s">
        <v>4850</v>
      </c>
      <c r="E2968" s="95" t="str">
        <f t="shared" si="47"/>
        <v>33</v>
      </c>
      <c r="G2968"/>
    </row>
    <row r="2969" spans="2:7" ht="13.5">
      <c r="B2969" s="76" t="s">
        <v>4851</v>
      </c>
      <c r="C2969" s="130" t="s">
        <v>4759</v>
      </c>
      <c r="D2969" s="168" t="s">
        <v>7187</v>
      </c>
      <c r="E2969" s="95" t="str">
        <f t="shared" si="47"/>
        <v>33</v>
      </c>
      <c r="G2969"/>
    </row>
    <row r="2970" spans="2:7" ht="13.5">
      <c r="B2970" s="76" t="s">
        <v>4852</v>
      </c>
      <c r="C2970" s="130" t="s">
        <v>4759</v>
      </c>
      <c r="D2970" s="168" t="s">
        <v>4853</v>
      </c>
      <c r="E2970" s="95" t="str">
        <f t="shared" si="47"/>
        <v>33</v>
      </c>
      <c r="G2970"/>
    </row>
    <row r="2971" spans="2:7" ht="13.5">
      <c r="B2971" s="76" t="s">
        <v>4854</v>
      </c>
      <c r="C2971" s="130" t="s">
        <v>4759</v>
      </c>
      <c r="D2971" s="168" t="s">
        <v>4855</v>
      </c>
      <c r="E2971" s="95" t="str">
        <f t="shared" si="47"/>
        <v>33</v>
      </c>
      <c r="G2971"/>
    </row>
    <row r="2972" spans="2:7" ht="13.5">
      <c r="B2972" s="76" t="s">
        <v>4856</v>
      </c>
      <c r="C2972" s="130" t="s">
        <v>4759</v>
      </c>
      <c r="D2972" s="168" t="s">
        <v>7188</v>
      </c>
      <c r="E2972" s="95" t="str">
        <f t="shared" si="47"/>
        <v>33</v>
      </c>
      <c r="G2972"/>
    </row>
    <row r="2973" spans="2:7" ht="13.5">
      <c r="B2973" s="76" t="s">
        <v>4857</v>
      </c>
      <c r="C2973" s="130" t="s">
        <v>4759</v>
      </c>
      <c r="D2973" s="168" t="s">
        <v>4858</v>
      </c>
      <c r="E2973" s="95" t="str">
        <f t="shared" si="47"/>
        <v>33</v>
      </c>
      <c r="G2973"/>
    </row>
    <row r="2974" spans="2:7" ht="13.5">
      <c r="B2974" s="76" t="s">
        <v>4859</v>
      </c>
      <c r="C2974" s="130" t="s">
        <v>4759</v>
      </c>
      <c r="D2974" s="168" t="s">
        <v>4860</v>
      </c>
      <c r="E2974" s="95" t="str">
        <f t="shared" si="47"/>
        <v>33</v>
      </c>
      <c r="G2974"/>
    </row>
    <row r="2975" spans="2:7" ht="13.5">
      <c r="B2975" s="76" t="s">
        <v>4861</v>
      </c>
      <c r="C2975" s="130" t="s">
        <v>4759</v>
      </c>
      <c r="D2975" s="168" t="s">
        <v>4862</v>
      </c>
      <c r="E2975" s="95" t="str">
        <f t="shared" si="47"/>
        <v>33</v>
      </c>
      <c r="G2975"/>
    </row>
    <row r="2976" spans="2:7" ht="13.5">
      <c r="B2976" s="76" t="s">
        <v>4863</v>
      </c>
      <c r="C2976" s="130" t="s">
        <v>4759</v>
      </c>
      <c r="D2976" s="168" t="s">
        <v>4864</v>
      </c>
      <c r="E2976" s="95" t="str">
        <f t="shared" si="47"/>
        <v>33</v>
      </c>
      <c r="G2976"/>
    </row>
    <row r="2977" spans="2:7" ht="13.5">
      <c r="B2977" s="76" t="s">
        <v>4865</v>
      </c>
      <c r="C2977" s="130" t="s">
        <v>4759</v>
      </c>
      <c r="D2977" s="168" t="s">
        <v>4866</v>
      </c>
      <c r="E2977" s="95" t="str">
        <f t="shared" si="47"/>
        <v>33</v>
      </c>
      <c r="G2977"/>
    </row>
    <row r="2978" spans="2:7" ht="13.5">
      <c r="B2978" s="76" t="s">
        <v>4867</v>
      </c>
      <c r="C2978" s="130" t="s">
        <v>4759</v>
      </c>
      <c r="D2978" s="168" t="s">
        <v>4868</v>
      </c>
      <c r="E2978" s="95" t="str">
        <f t="shared" si="47"/>
        <v>33</v>
      </c>
      <c r="G2978"/>
    </row>
    <row r="2979" spans="2:7" ht="13.5">
      <c r="B2979" s="76" t="s">
        <v>4869</v>
      </c>
      <c r="C2979" s="130" t="s">
        <v>4759</v>
      </c>
      <c r="D2979" s="168" t="s">
        <v>4870</v>
      </c>
      <c r="E2979" s="95" t="str">
        <f t="shared" si="47"/>
        <v>33</v>
      </c>
      <c r="G2979"/>
    </row>
    <row r="2980" spans="2:7" ht="13.5">
      <c r="B2980" s="76" t="s">
        <v>4871</v>
      </c>
      <c r="C2980" s="130" t="s">
        <v>4759</v>
      </c>
      <c r="D2980" s="168" t="s">
        <v>4872</v>
      </c>
      <c r="E2980" s="95" t="str">
        <f t="shared" si="47"/>
        <v>33</v>
      </c>
      <c r="G2980"/>
    </row>
    <row r="2981" spans="2:7" ht="13.5">
      <c r="B2981" s="76" t="s">
        <v>4873</v>
      </c>
      <c r="C2981" s="130" t="s">
        <v>4759</v>
      </c>
      <c r="D2981" s="168" t="s">
        <v>4874</v>
      </c>
      <c r="E2981" s="95" t="str">
        <f t="shared" si="47"/>
        <v>33</v>
      </c>
      <c r="G2981"/>
    </row>
    <row r="2982" spans="2:7" ht="13.5">
      <c r="B2982" s="76" t="s">
        <v>4875</v>
      </c>
      <c r="C2982" s="130" t="s">
        <v>4759</v>
      </c>
      <c r="D2982" s="168" t="s">
        <v>4876</v>
      </c>
      <c r="E2982" s="95" t="str">
        <f t="shared" si="47"/>
        <v>33</v>
      </c>
      <c r="G2982"/>
    </row>
    <row r="2983" spans="2:7" ht="13.5">
      <c r="B2983" s="76" t="s">
        <v>4877</v>
      </c>
      <c r="C2983" s="130" t="s">
        <v>4759</v>
      </c>
      <c r="D2983" s="168" t="s">
        <v>4878</v>
      </c>
      <c r="E2983" s="95" t="str">
        <f t="shared" si="47"/>
        <v>33</v>
      </c>
      <c r="G2983"/>
    </row>
    <row r="2984" spans="2:7" ht="13.5">
      <c r="B2984" s="76" t="s">
        <v>4879</v>
      </c>
      <c r="C2984" s="130" t="s">
        <v>4759</v>
      </c>
      <c r="D2984" s="168" t="s">
        <v>4880</v>
      </c>
      <c r="E2984" s="95" t="str">
        <f t="shared" si="47"/>
        <v>33</v>
      </c>
      <c r="G2984"/>
    </row>
    <row r="2985" spans="2:7" ht="13.5">
      <c r="B2985" s="76" t="s">
        <v>4881</v>
      </c>
      <c r="C2985" s="130" t="s">
        <v>4759</v>
      </c>
      <c r="D2985" s="168" t="s">
        <v>4882</v>
      </c>
      <c r="E2985" s="95" t="str">
        <f t="shared" si="47"/>
        <v>33</v>
      </c>
      <c r="G2985"/>
    </row>
    <row r="2986" spans="2:7" ht="13.5">
      <c r="B2986" s="76" t="s">
        <v>4883</v>
      </c>
      <c r="C2986" s="130" t="s">
        <v>4759</v>
      </c>
      <c r="D2986" s="168" t="s">
        <v>4884</v>
      </c>
      <c r="E2986" s="95" t="str">
        <f t="shared" si="47"/>
        <v>33</v>
      </c>
      <c r="G2986"/>
    </row>
    <row r="2987" spans="2:7" ht="13.5">
      <c r="B2987" s="76" t="s">
        <v>4885</v>
      </c>
      <c r="C2987" s="130" t="s">
        <v>4759</v>
      </c>
      <c r="D2987" s="168" t="s">
        <v>4886</v>
      </c>
      <c r="E2987" s="95" t="str">
        <f t="shared" si="47"/>
        <v>33</v>
      </c>
      <c r="G2987"/>
    </row>
    <row r="2988" spans="2:7" ht="13.5">
      <c r="B2988" s="76" t="s">
        <v>4887</v>
      </c>
      <c r="C2988" s="130" t="s">
        <v>4759</v>
      </c>
      <c r="D2988" s="168" t="s">
        <v>7189</v>
      </c>
      <c r="E2988" s="95" t="str">
        <f t="shared" si="47"/>
        <v>33</v>
      </c>
      <c r="G2988"/>
    </row>
    <row r="2989" spans="2:7" ht="13.5">
      <c r="B2989" s="76" t="s">
        <v>4888</v>
      </c>
      <c r="C2989" s="130" t="s">
        <v>4759</v>
      </c>
      <c r="D2989" s="168" t="s">
        <v>7190</v>
      </c>
      <c r="E2989" s="95" t="str">
        <f t="shared" si="47"/>
        <v>33</v>
      </c>
      <c r="G2989"/>
    </row>
    <row r="2990" spans="2:7" ht="13.5">
      <c r="B2990" s="76" t="s">
        <v>4889</v>
      </c>
      <c r="C2990" s="130" t="s">
        <v>4759</v>
      </c>
      <c r="D2990" s="168" t="s">
        <v>7191</v>
      </c>
      <c r="E2990" s="95" t="str">
        <f t="shared" si="47"/>
        <v>33</v>
      </c>
      <c r="G2990"/>
    </row>
    <row r="2991" spans="2:7" ht="14.25" thickBot="1">
      <c r="B2991" s="80" t="s">
        <v>6931</v>
      </c>
      <c r="C2991" s="130" t="s">
        <v>4759</v>
      </c>
      <c r="D2991" s="171" t="s">
        <v>7192</v>
      </c>
      <c r="E2991" s="95" t="str">
        <f t="shared" si="47"/>
        <v>33</v>
      </c>
      <c r="G2991"/>
    </row>
    <row r="2992" spans="2:7" ht="13.5">
      <c r="B2992" s="195" t="s">
        <v>4936</v>
      </c>
      <c r="C2992" s="122" t="s">
        <v>4890</v>
      </c>
      <c r="D2992" s="161" t="s">
        <v>7193</v>
      </c>
      <c r="E2992" s="95" t="str">
        <f t="shared" si="47"/>
        <v>34</v>
      </c>
      <c r="G2992"/>
    </row>
    <row r="2993" spans="2:7" ht="13.5">
      <c r="B2993" s="82" t="s">
        <v>4937</v>
      </c>
      <c r="C2993" s="123" t="s">
        <v>4890</v>
      </c>
      <c r="D2993" s="162" t="s">
        <v>4938</v>
      </c>
      <c r="E2993" s="95" t="str">
        <f t="shared" si="47"/>
        <v>34</v>
      </c>
      <c r="G2993"/>
    </row>
    <row r="2994" spans="2:7" ht="13.5">
      <c r="B2994" s="82" t="s">
        <v>4939</v>
      </c>
      <c r="C2994" s="123" t="s">
        <v>4890</v>
      </c>
      <c r="D2994" s="162" t="s">
        <v>4940</v>
      </c>
      <c r="E2994" s="95" t="str">
        <f t="shared" si="47"/>
        <v>34</v>
      </c>
      <c r="G2994"/>
    </row>
    <row r="2995" spans="2:7" ht="13.5">
      <c r="B2995" s="82" t="s">
        <v>4941</v>
      </c>
      <c r="C2995" s="123" t="s">
        <v>4890</v>
      </c>
      <c r="D2995" s="162" t="s">
        <v>7194</v>
      </c>
      <c r="E2995" s="95" t="str">
        <f t="shared" si="47"/>
        <v>34</v>
      </c>
      <c r="G2995"/>
    </row>
    <row r="2996" spans="2:7" ht="13.5">
      <c r="B2996" s="82" t="s">
        <v>4942</v>
      </c>
      <c r="C2996" s="123" t="s">
        <v>4890</v>
      </c>
      <c r="D2996" s="162" t="s">
        <v>6356</v>
      </c>
      <c r="E2996" s="95" t="str">
        <f t="shared" si="47"/>
        <v>34</v>
      </c>
      <c r="G2996"/>
    </row>
    <row r="2997" spans="2:7" ht="13.5">
      <c r="B2997" s="82" t="s">
        <v>4943</v>
      </c>
      <c r="C2997" s="123" t="s">
        <v>4890</v>
      </c>
      <c r="D2997" s="162" t="s">
        <v>4944</v>
      </c>
      <c r="E2997" s="95" t="str">
        <f t="shared" si="47"/>
        <v>34</v>
      </c>
      <c r="G2997"/>
    </row>
    <row r="2998" spans="2:7" ht="13.5">
      <c r="B2998" s="82" t="s">
        <v>4945</v>
      </c>
      <c r="C2998" s="123" t="s">
        <v>4890</v>
      </c>
      <c r="D2998" s="162" t="s">
        <v>4946</v>
      </c>
      <c r="E2998" s="95" t="str">
        <f t="shared" si="47"/>
        <v>34</v>
      </c>
      <c r="G2998"/>
    </row>
    <row r="2999" spans="2:7" ht="13.5">
      <c r="B2999" s="82" t="s">
        <v>4947</v>
      </c>
      <c r="C2999" s="123" t="s">
        <v>4890</v>
      </c>
      <c r="D2999" s="162" t="s">
        <v>4948</v>
      </c>
      <c r="E2999" s="95" t="str">
        <f t="shared" si="47"/>
        <v>34</v>
      </c>
      <c r="G2999"/>
    </row>
    <row r="3000" spans="2:7" ht="13.5">
      <c r="B3000" s="82" t="s">
        <v>4949</v>
      </c>
      <c r="C3000" s="123" t="s">
        <v>4890</v>
      </c>
      <c r="D3000" s="162" t="s">
        <v>4950</v>
      </c>
      <c r="E3000" s="95" t="str">
        <f t="shared" si="47"/>
        <v>34</v>
      </c>
      <c r="G3000"/>
    </row>
    <row r="3001" spans="2:7" ht="13.5">
      <c r="B3001" s="82" t="s">
        <v>4951</v>
      </c>
      <c r="C3001" s="123" t="s">
        <v>4890</v>
      </c>
      <c r="D3001" s="162" t="s">
        <v>4952</v>
      </c>
      <c r="E3001" s="95" t="str">
        <f t="shared" si="47"/>
        <v>34</v>
      </c>
      <c r="G3001"/>
    </row>
    <row r="3002" spans="2:7" ht="13.5">
      <c r="B3002" s="82" t="s">
        <v>4953</v>
      </c>
      <c r="C3002" s="123" t="s">
        <v>4890</v>
      </c>
      <c r="D3002" s="162" t="s">
        <v>7195</v>
      </c>
      <c r="E3002" s="95" t="str">
        <f t="shared" si="47"/>
        <v>34</v>
      </c>
      <c r="G3002"/>
    </row>
    <row r="3003" spans="2:7" ht="13.5">
      <c r="B3003" s="82" t="s">
        <v>4954</v>
      </c>
      <c r="C3003" s="123" t="s">
        <v>4890</v>
      </c>
      <c r="D3003" s="172" t="s">
        <v>7196</v>
      </c>
      <c r="E3003" s="95" t="str">
        <f t="shared" si="47"/>
        <v>34</v>
      </c>
      <c r="G3003"/>
    </row>
    <row r="3004" spans="2:7" ht="14.25" thickBot="1">
      <c r="B3004" s="83" t="s">
        <v>6932</v>
      </c>
      <c r="C3004" s="153" t="s">
        <v>4890</v>
      </c>
      <c r="D3004" s="163" t="s">
        <v>7197</v>
      </c>
      <c r="E3004" s="95" t="str">
        <f t="shared" si="47"/>
        <v>34</v>
      </c>
      <c r="G3004"/>
    </row>
    <row r="3005" spans="2:7" ht="13.5">
      <c r="B3005" s="93" t="s">
        <v>4994</v>
      </c>
      <c r="C3005" s="125" t="s">
        <v>4955</v>
      </c>
      <c r="D3005" s="164" t="s">
        <v>4995</v>
      </c>
      <c r="E3005" s="95" t="str">
        <f t="shared" si="47"/>
        <v>35</v>
      </c>
      <c r="G3005"/>
    </row>
    <row r="3006" spans="2:7" ht="13.5">
      <c r="B3006" s="79" t="s">
        <v>4996</v>
      </c>
      <c r="C3006" s="126" t="s">
        <v>4955</v>
      </c>
      <c r="D3006" s="165" t="s">
        <v>4997</v>
      </c>
      <c r="E3006" s="95" t="str">
        <f t="shared" si="47"/>
        <v>35</v>
      </c>
      <c r="G3006"/>
    </row>
    <row r="3007" spans="2:7" ht="13.5">
      <c r="B3007" s="79" t="s">
        <v>4998</v>
      </c>
      <c r="C3007" s="126" t="s">
        <v>4955</v>
      </c>
      <c r="D3007" s="165" t="s">
        <v>4999</v>
      </c>
      <c r="E3007" s="95" t="str">
        <f t="shared" si="47"/>
        <v>35</v>
      </c>
      <c r="G3007"/>
    </row>
    <row r="3008" spans="2:7" ht="13.5">
      <c r="B3008" s="79" t="s">
        <v>5000</v>
      </c>
      <c r="C3008" s="126" t="s">
        <v>4955</v>
      </c>
      <c r="D3008" s="165" t="s">
        <v>5001</v>
      </c>
      <c r="E3008" s="95" t="str">
        <f t="shared" si="47"/>
        <v>35</v>
      </c>
      <c r="G3008"/>
    </row>
    <row r="3009" spans="2:7" ht="13.5">
      <c r="B3009" s="79" t="s">
        <v>5002</v>
      </c>
      <c r="C3009" s="126" t="s">
        <v>4955</v>
      </c>
      <c r="D3009" s="165" t="s">
        <v>7198</v>
      </c>
      <c r="E3009" s="95" t="str">
        <f t="shared" si="47"/>
        <v>35</v>
      </c>
      <c r="G3009"/>
    </row>
    <row r="3010" spans="2:7" ht="13.5">
      <c r="B3010" s="79" t="s">
        <v>5003</v>
      </c>
      <c r="C3010" s="126" t="s">
        <v>4955</v>
      </c>
      <c r="D3010" s="165" t="s">
        <v>5004</v>
      </c>
      <c r="E3010" s="95" t="str">
        <f t="shared" si="47"/>
        <v>35</v>
      </c>
      <c r="G3010"/>
    </row>
    <row r="3011" spans="2:7" ht="13.5">
      <c r="B3011" s="79" t="s">
        <v>5005</v>
      </c>
      <c r="C3011" s="126" t="s">
        <v>4955</v>
      </c>
      <c r="D3011" s="165" t="s">
        <v>5006</v>
      </c>
      <c r="E3011" s="95" t="str">
        <f t="shared" si="47"/>
        <v>35</v>
      </c>
      <c r="G3011"/>
    </row>
    <row r="3012" spans="2:7" ht="13.5">
      <c r="B3012" s="79" t="s">
        <v>5007</v>
      </c>
      <c r="C3012" s="126" t="s">
        <v>4955</v>
      </c>
      <c r="D3012" s="165" t="s">
        <v>5008</v>
      </c>
      <c r="E3012" s="95" t="str">
        <f t="shared" si="47"/>
        <v>35</v>
      </c>
      <c r="G3012"/>
    </row>
    <row r="3013" spans="2:7" ht="13.5">
      <c r="B3013" s="79" t="s">
        <v>5009</v>
      </c>
      <c r="C3013" s="126" t="s">
        <v>4955</v>
      </c>
      <c r="D3013" s="165" t="s">
        <v>5010</v>
      </c>
      <c r="E3013" s="95" t="str">
        <f t="shared" si="47"/>
        <v>35</v>
      </c>
      <c r="G3013"/>
    </row>
    <row r="3014" spans="2:7" ht="13.5">
      <c r="B3014" s="79" t="s">
        <v>5011</v>
      </c>
      <c r="C3014" s="126" t="s">
        <v>4955</v>
      </c>
      <c r="D3014" s="165" t="s">
        <v>5012</v>
      </c>
      <c r="E3014" s="95" t="str">
        <f t="shared" si="47"/>
        <v>35</v>
      </c>
      <c r="G3014"/>
    </row>
    <row r="3015" spans="2:7" ht="13.5">
      <c r="B3015" s="79" t="s">
        <v>5013</v>
      </c>
      <c r="C3015" s="126" t="s">
        <v>4955</v>
      </c>
      <c r="D3015" s="165" t="s">
        <v>5014</v>
      </c>
      <c r="E3015" s="95" t="str">
        <f t="shared" si="47"/>
        <v>35</v>
      </c>
      <c r="G3015"/>
    </row>
    <row r="3016" spans="2:7" ht="13.5">
      <c r="B3016" s="79" t="s">
        <v>5015</v>
      </c>
      <c r="C3016" s="126" t="s">
        <v>4955</v>
      </c>
      <c r="D3016" s="165" t="s">
        <v>7199</v>
      </c>
      <c r="E3016" s="95" t="str">
        <f t="shared" ref="E3016:E3080" si="48">LEFT(B3016,2)</f>
        <v>35</v>
      </c>
      <c r="G3016"/>
    </row>
    <row r="3017" spans="2:7" ht="13.5">
      <c r="B3017" s="79" t="s">
        <v>5016</v>
      </c>
      <c r="C3017" s="126" t="s">
        <v>6852</v>
      </c>
      <c r="D3017" s="165" t="s">
        <v>7200</v>
      </c>
      <c r="E3017" s="95" t="str">
        <f t="shared" si="48"/>
        <v>35</v>
      </c>
      <c r="G3017"/>
    </row>
    <row r="3018" spans="2:7" ht="13.5">
      <c r="B3018" s="79" t="s">
        <v>5017</v>
      </c>
      <c r="C3018" s="126" t="s">
        <v>4955</v>
      </c>
      <c r="D3018" s="165" t="s">
        <v>7201</v>
      </c>
      <c r="E3018" s="95" t="str">
        <f t="shared" si="48"/>
        <v>35</v>
      </c>
      <c r="G3018"/>
    </row>
    <row r="3019" spans="2:7" ht="13.5">
      <c r="B3019" s="79" t="s">
        <v>5018</v>
      </c>
      <c r="C3019" s="126" t="s">
        <v>4955</v>
      </c>
      <c r="D3019" s="165" t="s">
        <v>7202</v>
      </c>
      <c r="E3019" s="95" t="str">
        <f t="shared" si="48"/>
        <v>35</v>
      </c>
      <c r="G3019"/>
    </row>
    <row r="3020" spans="2:7" ht="13.5">
      <c r="B3020" s="79" t="s">
        <v>5019</v>
      </c>
      <c r="C3020" s="126" t="s">
        <v>4955</v>
      </c>
      <c r="D3020" s="165" t="s">
        <v>7203</v>
      </c>
      <c r="E3020" s="95" t="str">
        <f t="shared" si="48"/>
        <v>35</v>
      </c>
      <c r="G3020"/>
    </row>
    <row r="3021" spans="2:7" ht="14.25" thickBot="1">
      <c r="B3021" s="92" t="s">
        <v>6933</v>
      </c>
      <c r="C3021" s="127" t="s">
        <v>4955</v>
      </c>
      <c r="D3021" s="166" t="s">
        <v>7204</v>
      </c>
      <c r="E3021" s="95" t="str">
        <f t="shared" si="48"/>
        <v>35</v>
      </c>
      <c r="G3021"/>
    </row>
    <row r="3022" spans="2:7" ht="13.5">
      <c r="B3022" s="76" t="s">
        <v>5069</v>
      </c>
      <c r="C3022" s="128" t="s">
        <v>5020</v>
      </c>
      <c r="D3022" s="167" t="s">
        <v>5070</v>
      </c>
      <c r="E3022" s="95" t="str">
        <f t="shared" si="48"/>
        <v>36</v>
      </c>
      <c r="G3022"/>
    </row>
    <row r="3023" spans="2:7" ht="13.5">
      <c r="B3023" s="76" t="s">
        <v>5071</v>
      </c>
      <c r="C3023" s="130" t="s">
        <v>5020</v>
      </c>
      <c r="D3023" s="168" t="s">
        <v>5072</v>
      </c>
      <c r="E3023" s="95" t="str">
        <f t="shared" si="48"/>
        <v>36</v>
      </c>
      <c r="G3023"/>
    </row>
    <row r="3024" spans="2:7" ht="13.5">
      <c r="B3024" s="76" t="s">
        <v>5073</v>
      </c>
      <c r="C3024" s="130" t="s">
        <v>5020</v>
      </c>
      <c r="D3024" s="168" t="s">
        <v>5074</v>
      </c>
      <c r="E3024" s="95" t="str">
        <f t="shared" si="48"/>
        <v>36</v>
      </c>
      <c r="G3024"/>
    </row>
    <row r="3025" spans="2:7" ht="13.5">
      <c r="B3025" s="76" t="s">
        <v>5075</v>
      </c>
      <c r="C3025" s="130" t="s">
        <v>5020</v>
      </c>
      <c r="D3025" s="168" t="s">
        <v>5076</v>
      </c>
      <c r="E3025" s="95" t="str">
        <f t="shared" si="48"/>
        <v>36</v>
      </c>
      <c r="G3025"/>
    </row>
    <row r="3026" spans="2:7" ht="13.5">
      <c r="B3026" s="76" t="s">
        <v>5077</v>
      </c>
      <c r="C3026" s="130" t="s">
        <v>5020</v>
      </c>
      <c r="D3026" s="168" t="s">
        <v>5078</v>
      </c>
      <c r="E3026" s="95" t="str">
        <f t="shared" si="48"/>
        <v>36</v>
      </c>
      <c r="G3026"/>
    </row>
    <row r="3027" spans="2:7" ht="13.5">
      <c r="B3027" s="76" t="s">
        <v>5079</v>
      </c>
      <c r="C3027" s="130" t="s">
        <v>5020</v>
      </c>
      <c r="D3027" s="168" t="s">
        <v>5080</v>
      </c>
      <c r="E3027" s="95" t="str">
        <f t="shared" si="48"/>
        <v>36</v>
      </c>
      <c r="G3027"/>
    </row>
    <row r="3028" spans="2:7" ht="13.5">
      <c r="B3028" s="76" t="s">
        <v>5081</v>
      </c>
      <c r="C3028" s="130" t="s">
        <v>5020</v>
      </c>
      <c r="D3028" s="168" t="s">
        <v>5082</v>
      </c>
      <c r="E3028" s="95" t="str">
        <f t="shared" si="48"/>
        <v>36</v>
      </c>
      <c r="G3028"/>
    </row>
    <row r="3029" spans="2:7" ht="13.5">
      <c r="B3029" s="76" t="s">
        <v>5083</v>
      </c>
      <c r="C3029" s="130" t="s">
        <v>5020</v>
      </c>
      <c r="D3029" s="168" t="s">
        <v>5084</v>
      </c>
      <c r="E3029" s="95" t="str">
        <f t="shared" si="48"/>
        <v>36</v>
      </c>
      <c r="G3029"/>
    </row>
    <row r="3030" spans="2:7" ht="13.5">
      <c r="B3030" s="76" t="s">
        <v>5085</v>
      </c>
      <c r="C3030" s="130" t="s">
        <v>5020</v>
      </c>
      <c r="D3030" s="168" t="s">
        <v>5086</v>
      </c>
      <c r="E3030" s="95" t="str">
        <f t="shared" si="48"/>
        <v>36</v>
      </c>
      <c r="G3030"/>
    </row>
    <row r="3031" spans="2:7" ht="13.5">
      <c r="B3031" s="76" t="s">
        <v>5087</v>
      </c>
      <c r="C3031" s="130" t="s">
        <v>5020</v>
      </c>
      <c r="D3031" s="168" t="s">
        <v>5088</v>
      </c>
      <c r="E3031" s="95" t="str">
        <f t="shared" si="48"/>
        <v>36</v>
      </c>
      <c r="G3031"/>
    </row>
    <row r="3032" spans="2:7" ht="13.5">
      <c r="B3032" s="76" t="s">
        <v>5089</v>
      </c>
      <c r="C3032" s="130" t="s">
        <v>5020</v>
      </c>
      <c r="D3032" s="168" t="s">
        <v>7205</v>
      </c>
      <c r="E3032" s="95" t="str">
        <f t="shared" si="48"/>
        <v>36</v>
      </c>
      <c r="G3032"/>
    </row>
    <row r="3033" spans="2:7" ht="13.5">
      <c r="B3033" s="76" t="s">
        <v>5090</v>
      </c>
      <c r="C3033" s="130" t="s">
        <v>5020</v>
      </c>
      <c r="D3033" s="168" t="s">
        <v>5091</v>
      </c>
      <c r="E3033" s="95" t="str">
        <f t="shared" si="48"/>
        <v>36</v>
      </c>
      <c r="G3033"/>
    </row>
    <row r="3034" spans="2:7" ht="13.5">
      <c r="B3034" s="76" t="s">
        <v>5092</v>
      </c>
      <c r="C3034" s="130" t="s">
        <v>5020</v>
      </c>
      <c r="D3034" s="168" t="s">
        <v>5093</v>
      </c>
      <c r="E3034" s="95" t="str">
        <f t="shared" si="48"/>
        <v>36</v>
      </c>
      <c r="G3034"/>
    </row>
    <row r="3035" spans="2:7" ht="13.5">
      <c r="B3035" s="76" t="s">
        <v>5094</v>
      </c>
      <c r="C3035" s="130" t="s">
        <v>5020</v>
      </c>
      <c r="D3035" s="168" t="s">
        <v>5095</v>
      </c>
      <c r="E3035" s="95" t="str">
        <f t="shared" si="48"/>
        <v>36</v>
      </c>
      <c r="G3035"/>
    </row>
    <row r="3036" spans="2:7" ht="13.5">
      <c r="B3036" s="76" t="s">
        <v>5096</v>
      </c>
      <c r="C3036" s="130" t="s">
        <v>5020</v>
      </c>
      <c r="D3036" s="168" t="s">
        <v>5097</v>
      </c>
      <c r="E3036" s="95" t="str">
        <f t="shared" si="48"/>
        <v>36</v>
      </c>
      <c r="G3036"/>
    </row>
    <row r="3037" spans="2:7" ht="13.5">
      <c r="B3037" s="76" t="s">
        <v>5098</v>
      </c>
      <c r="C3037" s="130" t="s">
        <v>5020</v>
      </c>
      <c r="D3037" s="168" t="s">
        <v>7206</v>
      </c>
      <c r="E3037" s="95" t="str">
        <f t="shared" si="48"/>
        <v>36</v>
      </c>
      <c r="G3037"/>
    </row>
    <row r="3038" spans="2:7" ht="13.5">
      <c r="B3038" s="76" t="s">
        <v>5099</v>
      </c>
      <c r="C3038" s="130" t="s">
        <v>5020</v>
      </c>
      <c r="D3038" s="168" t="s">
        <v>5100</v>
      </c>
      <c r="E3038" s="95" t="str">
        <f t="shared" si="48"/>
        <v>36</v>
      </c>
      <c r="G3038"/>
    </row>
    <row r="3039" spans="2:7" ht="13.5">
      <c r="B3039" s="76" t="s">
        <v>5101</v>
      </c>
      <c r="C3039" s="130" t="s">
        <v>5020</v>
      </c>
      <c r="D3039" s="168" t="s">
        <v>5102</v>
      </c>
      <c r="E3039" s="95" t="str">
        <f t="shared" si="48"/>
        <v>36</v>
      </c>
      <c r="G3039"/>
    </row>
    <row r="3040" spans="2:7" ht="13.5">
      <c r="B3040" s="76" t="s">
        <v>5103</v>
      </c>
      <c r="C3040" s="130" t="s">
        <v>5020</v>
      </c>
      <c r="D3040" s="168" t="s">
        <v>5104</v>
      </c>
      <c r="E3040" s="95" t="str">
        <f t="shared" si="48"/>
        <v>36</v>
      </c>
      <c r="G3040"/>
    </row>
    <row r="3041" spans="2:7" ht="13.5">
      <c r="B3041" s="76" t="s">
        <v>5105</v>
      </c>
      <c r="C3041" s="130" t="s">
        <v>5020</v>
      </c>
      <c r="D3041" s="168" t="s">
        <v>5106</v>
      </c>
      <c r="E3041" s="95" t="str">
        <f t="shared" si="48"/>
        <v>36</v>
      </c>
      <c r="G3041"/>
    </row>
    <row r="3042" spans="2:7" ht="13.5">
      <c r="B3042" s="76" t="s">
        <v>5107</v>
      </c>
      <c r="C3042" s="130" t="s">
        <v>5020</v>
      </c>
      <c r="D3042" s="168" t="s">
        <v>5108</v>
      </c>
      <c r="E3042" s="95" t="str">
        <f t="shared" si="48"/>
        <v>36</v>
      </c>
      <c r="G3042"/>
    </row>
    <row r="3043" spans="2:7" ht="13.5">
      <c r="B3043" s="76" t="s">
        <v>5109</v>
      </c>
      <c r="C3043" s="130" t="s">
        <v>5020</v>
      </c>
      <c r="D3043" s="168" t="s">
        <v>5110</v>
      </c>
      <c r="E3043" s="95" t="str">
        <f t="shared" si="48"/>
        <v>36</v>
      </c>
      <c r="G3043"/>
    </row>
    <row r="3044" spans="2:7" ht="13.5">
      <c r="B3044" s="76" t="s">
        <v>5111</v>
      </c>
      <c r="C3044" s="130" t="s">
        <v>5020</v>
      </c>
      <c r="D3044" s="168" t="s">
        <v>5112</v>
      </c>
      <c r="E3044" s="95" t="str">
        <f t="shared" si="48"/>
        <v>36</v>
      </c>
      <c r="G3044"/>
    </row>
    <row r="3045" spans="2:7" ht="13.5">
      <c r="B3045" s="194" t="s">
        <v>5113</v>
      </c>
      <c r="C3045" s="130" t="s">
        <v>5020</v>
      </c>
      <c r="D3045" s="168" t="s">
        <v>5114</v>
      </c>
      <c r="E3045" s="95" t="str">
        <f t="shared" si="48"/>
        <v>36</v>
      </c>
      <c r="G3045"/>
    </row>
    <row r="3046" spans="2:7" ht="13.5">
      <c r="B3046" s="76" t="s">
        <v>5115</v>
      </c>
      <c r="C3046" s="130" t="s">
        <v>5020</v>
      </c>
      <c r="D3046" s="168" t="s">
        <v>5116</v>
      </c>
      <c r="E3046" s="95" t="str">
        <f t="shared" si="48"/>
        <v>36</v>
      </c>
      <c r="G3046"/>
    </row>
    <row r="3047" spans="2:7" ht="13.5">
      <c r="B3047" s="76" t="s">
        <v>5117</v>
      </c>
      <c r="C3047" s="130" t="s">
        <v>5020</v>
      </c>
      <c r="D3047" s="168" t="s">
        <v>5118</v>
      </c>
      <c r="E3047" s="95" t="str">
        <f t="shared" si="48"/>
        <v>36</v>
      </c>
      <c r="G3047"/>
    </row>
    <row r="3048" spans="2:7" ht="13.5">
      <c r="B3048" s="76" t="s">
        <v>5119</v>
      </c>
      <c r="C3048" s="130" t="s">
        <v>5020</v>
      </c>
      <c r="D3048" s="168" t="s">
        <v>5120</v>
      </c>
      <c r="E3048" s="95" t="str">
        <f t="shared" si="48"/>
        <v>36</v>
      </c>
      <c r="G3048"/>
    </row>
    <row r="3049" spans="2:7" ht="13.5">
      <c r="B3049" s="76" t="s">
        <v>5121</v>
      </c>
      <c r="C3049" s="130" t="s">
        <v>5020</v>
      </c>
      <c r="D3049" s="168" t="s">
        <v>5122</v>
      </c>
      <c r="E3049" s="95" t="str">
        <f t="shared" si="48"/>
        <v>36</v>
      </c>
      <c r="G3049"/>
    </row>
    <row r="3050" spans="2:7" ht="14.25" thickBot="1">
      <c r="B3050" s="80" t="s">
        <v>5123</v>
      </c>
      <c r="C3050" s="150" t="s">
        <v>5020</v>
      </c>
      <c r="D3050" s="175" t="s">
        <v>7207</v>
      </c>
      <c r="E3050" s="95" t="str">
        <f t="shared" si="48"/>
        <v>36</v>
      </c>
      <c r="G3050"/>
    </row>
    <row r="3051" spans="2:7" ht="13.5">
      <c r="B3051" s="82" t="s">
        <v>5159</v>
      </c>
      <c r="C3051" s="122" t="s">
        <v>5124</v>
      </c>
      <c r="D3051" s="161" t="s">
        <v>7208</v>
      </c>
      <c r="E3051" s="95" t="str">
        <f t="shared" si="48"/>
        <v>37</v>
      </c>
      <c r="G3051"/>
    </row>
    <row r="3052" spans="2:7" ht="13.5">
      <c r="B3052" s="82" t="s">
        <v>5160</v>
      </c>
      <c r="C3052" s="123" t="s">
        <v>5124</v>
      </c>
      <c r="D3052" s="162" t="s">
        <v>7209</v>
      </c>
      <c r="E3052" s="95" t="str">
        <f t="shared" si="48"/>
        <v>37</v>
      </c>
      <c r="G3052"/>
    </row>
    <row r="3053" spans="2:7" ht="13.5">
      <c r="B3053" s="82" t="s">
        <v>5161</v>
      </c>
      <c r="C3053" s="123" t="s">
        <v>5124</v>
      </c>
      <c r="D3053" s="162" t="s">
        <v>7210</v>
      </c>
      <c r="E3053" s="95" t="str">
        <f t="shared" si="48"/>
        <v>37</v>
      </c>
      <c r="G3053"/>
    </row>
    <row r="3054" spans="2:7" ht="13.5">
      <c r="B3054" s="82" t="s">
        <v>5162</v>
      </c>
      <c r="C3054" s="123" t="s">
        <v>5124</v>
      </c>
      <c r="D3054" s="162" t="s">
        <v>5163</v>
      </c>
      <c r="E3054" s="95" t="str">
        <f t="shared" si="48"/>
        <v>37</v>
      </c>
      <c r="G3054"/>
    </row>
    <row r="3055" spans="2:7" ht="13.5">
      <c r="B3055" s="82" t="s">
        <v>5164</v>
      </c>
      <c r="C3055" s="123" t="s">
        <v>5124</v>
      </c>
      <c r="D3055" s="162" t="s">
        <v>7211</v>
      </c>
      <c r="E3055" s="95" t="str">
        <f t="shared" si="48"/>
        <v>37</v>
      </c>
      <c r="G3055"/>
    </row>
    <row r="3056" spans="2:7" ht="13.5">
      <c r="B3056" s="82" t="s">
        <v>5165</v>
      </c>
      <c r="C3056" s="123" t="s">
        <v>5124</v>
      </c>
      <c r="D3056" s="162" t="s">
        <v>7212</v>
      </c>
      <c r="E3056" s="95" t="str">
        <f t="shared" si="48"/>
        <v>37</v>
      </c>
      <c r="G3056"/>
    </row>
    <row r="3057" spans="2:7" ht="13.5">
      <c r="B3057" s="82" t="s">
        <v>5166</v>
      </c>
      <c r="C3057" s="123" t="s">
        <v>5124</v>
      </c>
      <c r="D3057" s="162" t="s">
        <v>7213</v>
      </c>
      <c r="E3057" s="95" t="str">
        <f t="shared" si="48"/>
        <v>37</v>
      </c>
      <c r="G3057"/>
    </row>
    <row r="3058" spans="2:7" ht="13.5">
      <c r="B3058" s="82" t="s">
        <v>5167</v>
      </c>
      <c r="C3058" s="123" t="s">
        <v>5124</v>
      </c>
      <c r="D3058" s="162" t="s">
        <v>7214</v>
      </c>
      <c r="E3058" s="95" t="str">
        <f t="shared" si="48"/>
        <v>37</v>
      </c>
      <c r="G3058"/>
    </row>
    <row r="3059" spans="2:7" ht="13.5">
      <c r="B3059" s="82" t="s">
        <v>5168</v>
      </c>
      <c r="C3059" s="123" t="s">
        <v>5124</v>
      </c>
      <c r="D3059" s="162" t="s">
        <v>5169</v>
      </c>
      <c r="E3059" s="95" t="str">
        <f t="shared" si="48"/>
        <v>37</v>
      </c>
      <c r="G3059"/>
    </row>
    <row r="3060" spans="2:7" ht="13.5">
      <c r="B3060" s="82" t="s">
        <v>5170</v>
      </c>
      <c r="C3060" s="123" t="s">
        <v>5124</v>
      </c>
      <c r="D3060" s="162" t="s">
        <v>5171</v>
      </c>
      <c r="E3060" s="95" t="str">
        <f t="shared" si="48"/>
        <v>37</v>
      </c>
      <c r="G3060"/>
    </row>
    <row r="3061" spans="2:7" ht="13.5">
      <c r="B3061" s="82" t="s">
        <v>5172</v>
      </c>
      <c r="C3061" s="123" t="s">
        <v>5124</v>
      </c>
      <c r="D3061" s="162" t="s">
        <v>5173</v>
      </c>
      <c r="E3061" s="95" t="str">
        <f t="shared" si="48"/>
        <v>37</v>
      </c>
      <c r="G3061"/>
    </row>
    <row r="3062" spans="2:7" ht="13.5">
      <c r="B3062" s="82" t="s">
        <v>5174</v>
      </c>
      <c r="C3062" s="123" t="s">
        <v>5124</v>
      </c>
      <c r="D3062" s="162" t="s">
        <v>5175</v>
      </c>
      <c r="E3062" s="95" t="str">
        <f t="shared" si="48"/>
        <v>37</v>
      </c>
      <c r="G3062"/>
    </row>
    <row r="3063" spans="2:7" ht="13.5">
      <c r="B3063" s="82" t="s">
        <v>5176</v>
      </c>
      <c r="C3063" s="123" t="s">
        <v>5124</v>
      </c>
      <c r="D3063" s="162" t="s">
        <v>7215</v>
      </c>
      <c r="E3063" s="95" t="str">
        <f t="shared" si="48"/>
        <v>37</v>
      </c>
      <c r="G3063"/>
    </row>
    <row r="3064" spans="2:7" ht="13.5">
      <c r="B3064" s="82" t="s">
        <v>5177</v>
      </c>
      <c r="C3064" s="123" t="s">
        <v>5124</v>
      </c>
      <c r="D3064" s="162" t="s">
        <v>6357</v>
      </c>
      <c r="E3064" s="95" t="str">
        <f t="shared" si="48"/>
        <v>37</v>
      </c>
      <c r="G3064"/>
    </row>
    <row r="3065" spans="2:7" ht="13.5">
      <c r="B3065" s="82" t="s">
        <v>5178</v>
      </c>
      <c r="C3065" s="123" t="s">
        <v>5124</v>
      </c>
      <c r="D3065" s="162" t="s">
        <v>5179</v>
      </c>
      <c r="E3065" s="95" t="str">
        <f t="shared" si="48"/>
        <v>37</v>
      </c>
      <c r="G3065"/>
    </row>
    <row r="3066" spans="2:7" ht="13.5">
      <c r="B3066" s="82" t="s">
        <v>5180</v>
      </c>
      <c r="C3066" s="123" t="s">
        <v>5124</v>
      </c>
      <c r="D3066" s="162" t="s">
        <v>5181</v>
      </c>
      <c r="E3066" s="95" t="str">
        <f t="shared" si="48"/>
        <v>37</v>
      </c>
      <c r="G3066"/>
    </row>
    <row r="3067" spans="2:7" ht="13.5">
      <c r="B3067" s="82" t="s">
        <v>5182</v>
      </c>
      <c r="C3067" s="123" t="s">
        <v>5124</v>
      </c>
      <c r="D3067" s="162" t="s">
        <v>5183</v>
      </c>
      <c r="E3067" s="95" t="str">
        <f t="shared" si="48"/>
        <v>37</v>
      </c>
      <c r="G3067"/>
    </row>
    <row r="3068" spans="2:7" ht="13.5">
      <c r="B3068" s="82" t="s">
        <v>5184</v>
      </c>
      <c r="C3068" s="123" t="s">
        <v>5124</v>
      </c>
      <c r="D3068" s="162" t="s">
        <v>5185</v>
      </c>
      <c r="E3068" s="95" t="str">
        <f t="shared" si="48"/>
        <v>37</v>
      </c>
      <c r="G3068"/>
    </row>
    <row r="3069" spans="2:7" ht="13.5">
      <c r="B3069" s="82" t="s">
        <v>5186</v>
      </c>
      <c r="C3069" s="123" t="s">
        <v>5124</v>
      </c>
      <c r="D3069" s="172" t="s">
        <v>7216</v>
      </c>
      <c r="E3069" s="95" t="str">
        <f t="shared" si="48"/>
        <v>37</v>
      </c>
      <c r="G3069"/>
    </row>
    <row r="3070" spans="2:7" ht="13.5">
      <c r="B3070" s="82" t="s">
        <v>5187</v>
      </c>
      <c r="C3070" s="132" t="s">
        <v>5124</v>
      </c>
      <c r="D3070" s="172" t="s">
        <v>7217</v>
      </c>
      <c r="E3070" s="95" t="str">
        <f t="shared" si="48"/>
        <v>37</v>
      </c>
      <c r="G3070"/>
    </row>
    <row r="3071" spans="2:7" ht="14.25" thickBot="1">
      <c r="B3071" s="82" t="s">
        <v>6340</v>
      </c>
      <c r="C3071" s="124" t="s">
        <v>5124</v>
      </c>
      <c r="D3071" s="163" t="s">
        <v>7218</v>
      </c>
      <c r="E3071" s="95" t="str">
        <f t="shared" si="48"/>
        <v>37</v>
      </c>
      <c r="G3071"/>
    </row>
    <row r="3072" spans="2:7" ht="13.5">
      <c r="B3072" s="79" t="s">
        <v>5228</v>
      </c>
      <c r="C3072" s="125" t="s">
        <v>5188</v>
      </c>
      <c r="D3072" s="164" t="s">
        <v>5229</v>
      </c>
      <c r="E3072" s="95" t="str">
        <f t="shared" si="48"/>
        <v>38</v>
      </c>
      <c r="G3072"/>
    </row>
    <row r="3073" spans="2:7" ht="13.5">
      <c r="B3073" s="79" t="s">
        <v>5230</v>
      </c>
      <c r="C3073" s="126" t="s">
        <v>5188</v>
      </c>
      <c r="D3073" s="165" t="s">
        <v>7219</v>
      </c>
      <c r="E3073" s="95" t="str">
        <f t="shared" si="48"/>
        <v>38</v>
      </c>
      <c r="G3073"/>
    </row>
    <row r="3074" spans="2:7" ht="13.5">
      <c r="B3074" s="79" t="s">
        <v>5231</v>
      </c>
      <c r="C3074" s="126" t="s">
        <v>5188</v>
      </c>
      <c r="D3074" s="165" t="s">
        <v>7220</v>
      </c>
      <c r="E3074" s="95" t="str">
        <f t="shared" si="48"/>
        <v>38</v>
      </c>
      <c r="G3074"/>
    </row>
    <row r="3075" spans="2:7" ht="13.5">
      <c r="B3075" s="79" t="s">
        <v>5232</v>
      </c>
      <c r="C3075" s="126" t="s">
        <v>5188</v>
      </c>
      <c r="D3075" s="165" t="s">
        <v>5233</v>
      </c>
      <c r="E3075" s="95" t="str">
        <f t="shared" si="48"/>
        <v>38</v>
      </c>
      <c r="G3075"/>
    </row>
    <row r="3076" spans="2:7" ht="13.5">
      <c r="B3076" s="79" t="s">
        <v>5234</v>
      </c>
      <c r="C3076" s="126" t="s">
        <v>5188</v>
      </c>
      <c r="D3076" s="165" t="s">
        <v>5235</v>
      </c>
      <c r="E3076" s="95" t="str">
        <f t="shared" si="48"/>
        <v>38</v>
      </c>
      <c r="G3076"/>
    </row>
    <row r="3077" spans="2:7" ht="13.5">
      <c r="B3077" s="79" t="s">
        <v>5236</v>
      </c>
      <c r="C3077" s="126" t="s">
        <v>5188</v>
      </c>
      <c r="D3077" s="165" t="s">
        <v>7221</v>
      </c>
      <c r="E3077" s="95" t="str">
        <f t="shared" si="48"/>
        <v>38</v>
      </c>
      <c r="G3077"/>
    </row>
    <row r="3078" spans="2:7" ht="13.5">
      <c r="B3078" s="79" t="s">
        <v>5237</v>
      </c>
      <c r="C3078" s="126" t="s">
        <v>5188</v>
      </c>
      <c r="D3078" s="165" t="s">
        <v>5238</v>
      </c>
      <c r="E3078" s="95" t="str">
        <f t="shared" si="48"/>
        <v>38</v>
      </c>
      <c r="G3078"/>
    </row>
    <row r="3079" spans="2:7" ht="13.5">
      <c r="B3079" s="79" t="s">
        <v>5239</v>
      </c>
      <c r="C3079" s="126" t="s">
        <v>5188</v>
      </c>
      <c r="D3079" s="165" t="s">
        <v>7222</v>
      </c>
      <c r="E3079" s="95" t="str">
        <f t="shared" si="48"/>
        <v>38</v>
      </c>
      <c r="G3079"/>
    </row>
    <row r="3080" spans="2:7" ht="13.5">
      <c r="B3080" s="79" t="s">
        <v>5240</v>
      </c>
      <c r="C3080" s="126" t="s">
        <v>5188</v>
      </c>
      <c r="D3080" s="165" t="s">
        <v>5241</v>
      </c>
      <c r="E3080" s="95" t="str">
        <f t="shared" si="48"/>
        <v>38</v>
      </c>
      <c r="G3080"/>
    </row>
    <row r="3081" spans="2:7" ht="13.5">
      <c r="B3081" s="79" t="s">
        <v>5242</v>
      </c>
      <c r="C3081" s="126" t="s">
        <v>5188</v>
      </c>
      <c r="D3081" s="165" t="s">
        <v>5243</v>
      </c>
      <c r="E3081" s="95" t="str">
        <f t="shared" ref="E3081:E3144" si="49">LEFT(B3081,2)</f>
        <v>38</v>
      </c>
      <c r="G3081"/>
    </row>
    <row r="3082" spans="2:7" ht="13.5">
      <c r="B3082" s="79" t="s">
        <v>5244</v>
      </c>
      <c r="C3082" s="126" t="s">
        <v>5188</v>
      </c>
      <c r="D3082" s="165" t="s">
        <v>5245</v>
      </c>
      <c r="E3082" s="95" t="str">
        <f t="shared" si="49"/>
        <v>38</v>
      </c>
      <c r="G3082"/>
    </row>
    <row r="3083" spans="2:7" ht="13.5">
      <c r="B3083" s="79" t="s">
        <v>5246</v>
      </c>
      <c r="C3083" s="126" t="s">
        <v>5188</v>
      </c>
      <c r="D3083" s="165" t="s">
        <v>5247</v>
      </c>
      <c r="E3083" s="95" t="str">
        <f t="shared" si="49"/>
        <v>38</v>
      </c>
      <c r="G3083"/>
    </row>
    <row r="3084" spans="2:7" ht="13.5">
      <c r="B3084" s="79" t="s">
        <v>5248</v>
      </c>
      <c r="C3084" s="126" t="s">
        <v>5188</v>
      </c>
      <c r="D3084" s="165" t="s">
        <v>5249</v>
      </c>
      <c r="E3084" s="95" t="str">
        <f t="shared" si="49"/>
        <v>38</v>
      </c>
      <c r="G3084"/>
    </row>
    <row r="3085" spans="2:7" ht="13.5">
      <c r="B3085" s="79" t="s">
        <v>5250</v>
      </c>
      <c r="C3085" s="126" t="s">
        <v>5188</v>
      </c>
      <c r="D3085" s="165" t="s">
        <v>5251</v>
      </c>
      <c r="E3085" s="95" t="str">
        <f t="shared" si="49"/>
        <v>38</v>
      </c>
      <c r="G3085"/>
    </row>
    <row r="3086" spans="2:7" ht="13.5">
      <c r="B3086" s="79" t="s">
        <v>5252</v>
      </c>
      <c r="C3086" s="126" t="s">
        <v>5188</v>
      </c>
      <c r="D3086" s="165" t="s">
        <v>7223</v>
      </c>
      <c r="E3086" s="95" t="str">
        <f t="shared" si="49"/>
        <v>38</v>
      </c>
      <c r="G3086"/>
    </row>
    <row r="3087" spans="2:7" ht="13.5">
      <c r="B3087" s="79" t="s">
        <v>5253</v>
      </c>
      <c r="C3087" s="126" t="s">
        <v>5188</v>
      </c>
      <c r="D3087" s="165" t="s">
        <v>5254</v>
      </c>
      <c r="E3087" s="95" t="str">
        <f t="shared" si="49"/>
        <v>38</v>
      </c>
      <c r="G3087"/>
    </row>
    <row r="3088" spans="2:7" ht="13.5">
      <c r="B3088" s="79" t="s">
        <v>5255</v>
      </c>
      <c r="C3088" s="126" t="s">
        <v>5188</v>
      </c>
      <c r="D3088" s="165" t="s">
        <v>5256</v>
      </c>
      <c r="E3088" s="95" t="str">
        <f t="shared" si="49"/>
        <v>38</v>
      </c>
      <c r="G3088"/>
    </row>
    <row r="3089" spans="2:7" ht="13.5">
      <c r="B3089" s="79" t="s">
        <v>5257</v>
      </c>
      <c r="C3089" s="126" t="s">
        <v>5188</v>
      </c>
      <c r="D3089" s="165" t="s">
        <v>5258</v>
      </c>
      <c r="E3089" s="95" t="str">
        <f t="shared" si="49"/>
        <v>38</v>
      </c>
      <c r="G3089"/>
    </row>
    <row r="3090" spans="2:7" ht="13.5">
      <c r="B3090" s="79" t="s">
        <v>5259</v>
      </c>
      <c r="C3090" s="126" t="s">
        <v>5188</v>
      </c>
      <c r="D3090" s="165" t="s">
        <v>7224</v>
      </c>
      <c r="E3090" s="95" t="str">
        <f t="shared" si="49"/>
        <v>38</v>
      </c>
      <c r="G3090"/>
    </row>
    <row r="3091" spans="2:7" ht="13.5">
      <c r="B3091" s="79" t="s">
        <v>5260</v>
      </c>
      <c r="C3091" s="126" t="s">
        <v>5188</v>
      </c>
      <c r="D3091" s="165" t="s">
        <v>7225</v>
      </c>
      <c r="E3091" s="95" t="str">
        <f t="shared" si="49"/>
        <v>38</v>
      </c>
      <c r="G3091"/>
    </row>
    <row r="3092" spans="2:7" ht="14.25" thickBot="1">
      <c r="B3092" s="92" t="s">
        <v>5261</v>
      </c>
      <c r="C3092" s="127" t="s">
        <v>5188</v>
      </c>
      <c r="D3092" s="166" t="s">
        <v>7226</v>
      </c>
      <c r="E3092" s="95" t="str">
        <f t="shared" si="49"/>
        <v>38</v>
      </c>
      <c r="G3092"/>
    </row>
    <row r="3093" spans="2:7" ht="13.5">
      <c r="B3093" s="208" t="s">
        <v>5331</v>
      </c>
      <c r="C3093" s="151" t="s">
        <v>5262</v>
      </c>
      <c r="D3093" s="168" t="s">
        <v>7227</v>
      </c>
      <c r="E3093" s="95" t="str">
        <f t="shared" si="49"/>
        <v>39</v>
      </c>
      <c r="G3093"/>
    </row>
    <row r="3094" spans="2:7" ht="13.5">
      <c r="B3094" s="111" t="s">
        <v>5332</v>
      </c>
      <c r="C3094" s="152" t="s">
        <v>5262</v>
      </c>
      <c r="D3094" s="168" t="s">
        <v>5333</v>
      </c>
      <c r="E3094" s="95" t="str">
        <f t="shared" si="49"/>
        <v>39</v>
      </c>
      <c r="G3094"/>
    </row>
    <row r="3095" spans="2:7" ht="13.5">
      <c r="B3095" s="111" t="s">
        <v>5334</v>
      </c>
      <c r="C3095" s="152" t="s">
        <v>5262</v>
      </c>
      <c r="D3095" s="168" t="s">
        <v>5335</v>
      </c>
      <c r="E3095" s="95" t="str">
        <f t="shared" si="49"/>
        <v>39</v>
      </c>
      <c r="G3095"/>
    </row>
    <row r="3096" spans="2:7" ht="13.5">
      <c r="B3096" s="111" t="s">
        <v>5336</v>
      </c>
      <c r="C3096" s="152" t="s">
        <v>5262</v>
      </c>
      <c r="D3096" s="168" t="s">
        <v>5337</v>
      </c>
      <c r="E3096" s="95" t="str">
        <f t="shared" si="49"/>
        <v>39</v>
      </c>
      <c r="G3096"/>
    </row>
    <row r="3097" spans="2:7" ht="13.5">
      <c r="B3097" s="111" t="s">
        <v>5338</v>
      </c>
      <c r="C3097" s="152" t="s">
        <v>5262</v>
      </c>
      <c r="D3097" s="168" t="s">
        <v>7228</v>
      </c>
      <c r="E3097" s="95" t="str">
        <f t="shared" si="49"/>
        <v>39</v>
      </c>
      <c r="G3097"/>
    </row>
    <row r="3098" spans="2:7" ht="13.5">
      <c r="B3098" s="111" t="s">
        <v>5339</v>
      </c>
      <c r="C3098" s="152" t="s">
        <v>5262</v>
      </c>
      <c r="D3098" s="168" t="s">
        <v>5340</v>
      </c>
      <c r="E3098" s="95" t="str">
        <f t="shared" si="49"/>
        <v>39</v>
      </c>
      <c r="G3098"/>
    </row>
    <row r="3099" spans="2:7" ht="13.5">
      <c r="B3099" s="111" t="s">
        <v>5341</v>
      </c>
      <c r="C3099" s="152" t="s">
        <v>5262</v>
      </c>
      <c r="D3099" s="168" t="s">
        <v>5342</v>
      </c>
      <c r="E3099" s="95" t="str">
        <f t="shared" si="49"/>
        <v>39</v>
      </c>
      <c r="G3099"/>
    </row>
    <row r="3100" spans="2:7" ht="13.5">
      <c r="B3100" s="111" t="s">
        <v>5343</v>
      </c>
      <c r="C3100" s="152" t="s">
        <v>5262</v>
      </c>
      <c r="D3100" s="168" t="s">
        <v>5344</v>
      </c>
      <c r="E3100" s="95" t="str">
        <f t="shared" si="49"/>
        <v>39</v>
      </c>
      <c r="G3100"/>
    </row>
    <row r="3101" spans="2:7" ht="13.5">
      <c r="B3101" s="111" t="s">
        <v>5345</v>
      </c>
      <c r="C3101" s="152" t="s">
        <v>5262</v>
      </c>
      <c r="D3101" s="168" t="s">
        <v>5346</v>
      </c>
      <c r="E3101" s="95" t="str">
        <f t="shared" si="49"/>
        <v>39</v>
      </c>
      <c r="G3101"/>
    </row>
    <row r="3102" spans="2:7" ht="13.5">
      <c r="B3102" s="111" t="s">
        <v>5347</v>
      </c>
      <c r="C3102" s="152" t="s">
        <v>5262</v>
      </c>
      <c r="D3102" s="168" t="s">
        <v>5348</v>
      </c>
      <c r="E3102" s="95" t="str">
        <f t="shared" si="49"/>
        <v>39</v>
      </c>
      <c r="G3102"/>
    </row>
    <row r="3103" spans="2:7" ht="13.5">
      <c r="B3103" s="111" t="s">
        <v>5349</v>
      </c>
      <c r="C3103" s="152" t="s">
        <v>5262</v>
      </c>
      <c r="D3103" s="168" t="s">
        <v>5350</v>
      </c>
      <c r="E3103" s="95" t="str">
        <f t="shared" si="49"/>
        <v>39</v>
      </c>
      <c r="G3103"/>
    </row>
    <row r="3104" spans="2:7" ht="13.5">
      <c r="B3104" s="111" t="s">
        <v>5351</v>
      </c>
      <c r="C3104" s="152" t="s">
        <v>5262</v>
      </c>
      <c r="D3104" s="168" t="s">
        <v>5352</v>
      </c>
      <c r="E3104" s="95" t="str">
        <f t="shared" si="49"/>
        <v>39</v>
      </c>
      <c r="G3104"/>
    </row>
    <row r="3105" spans="2:7" ht="13.5">
      <c r="B3105" s="111" t="s">
        <v>5353</v>
      </c>
      <c r="C3105" s="152" t="s">
        <v>5262</v>
      </c>
      <c r="D3105" s="168" t="s">
        <v>5354</v>
      </c>
      <c r="E3105" s="95" t="str">
        <f t="shared" si="49"/>
        <v>39</v>
      </c>
      <c r="G3105"/>
    </row>
    <row r="3106" spans="2:7" ht="13.5">
      <c r="B3106" s="111" t="s">
        <v>5355</v>
      </c>
      <c r="C3106" s="152" t="s">
        <v>5262</v>
      </c>
      <c r="D3106" s="168" t="s">
        <v>5356</v>
      </c>
      <c r="E3106" s="95" t="str">
        <f t="shared" si="49"/>
        <v>39</v>
      </c>
      <c r="G3106"/>
    </row>
    <row r="3107" spans="2:7" ht="13.5">
      <c r="B3107" s="111" t="s">
        <v>5357</v>
      </c>
      <c r="C3107" s="152" t="s">
        <v>5262</v>
      </c>
      <c r="D3107" s="168" t="s">
        <v>5358</v>
      </c>
      <c r="E3107" s="95" t="str">
        <f t="shared" si="49"/>
        <v>39</v>
      </c>
      <c r="G3107"/>
    </row>
    <row r="3108" spans="2:7" ht="13.5">
      <c r="B3108" s="111" t="s">
        <v>5359</v>
      </c>
      <c r="C3108" s="152" t="s">
        <v>5262</v>
      </c>
      <c r="D3108" s="168" t="s">
        <v>5360</v>
      </c>
      <c r="E3108" s="95" t="str">
        <f t="shared" si="49"/>
        <v>39</v>
      </c>
      <c r="G3108"/>
    </row>
    <row r="3109" spans="2:7" ht="13.5">
      <c r="B3109" s="111" t="s">
        <v>5361</v>
      </c>
      <c r="C3109" s="152" t="s">
        <v>5262</v>
      </c>
      <c r="D3109" s="168" t="s">
        <v>5362</v>
      </c>
      <c r="E3109" s="95" t="str">
        <f t="shared" si="49"/>
        <v>39</v>
      </c>
      <c r="G3109"/>
    </row>
    <row r="3110" spans="2:7" ht="13.5">
      <c r="B3110" s="111" t="s">
        <v>5363</v>
      </c>
      <c r="C3110" s="152" t="s">
        <v>5262</v>
      </c>
      <c r="D3110" s="168" t="s">
        <v>5364</v>
      </c>
      <c r="E3110" s="95" t="str">
        <f t="shared" si="49"/>
        <v>39</v>
      </c>
      <c r="G3110"/>
    </row>
    <row r="3111" spans="2:7" ht="13.5">
      <c r="B3111" s="111" t="s">
        <v>5365</v>
      </c>
      <c r="C3111" s="152" t="s">
        <v>5262</v>
      </c>
      <c r="D3111" s="168" t="s">
        <v>5366</v>
      </c>
      <c r="E3111" s="95" t="str">
        <f t="shared" si="49"/>
        <v>39</v>
      </c>
      <c r="G3111"/>
    </row>
    <row r="3112" spans="2:7" ht="13.5">
      <c r="B3112" s="111" t="s">
        <v>5367</v>
      </c>
      <c r="C3112" s="152" t="s">
        <v>5262</v>
      </c>
      <c r="D3112" s="168" t="s">
        <v>7229</v>
      </c>
      <c r="E3112" s="95" t="str">
        <f t="shared" si="49"/>
        <v>39</v>
      </c>
      <c r="G3112"/>
    </row>
    <row r="3113" spans="2:7" ht="13.5">
      <c r="B3113" s="111" t="s">
        <v>5368</v>
      </c>
      <c r="C3113" s="152" t="s">
        <v>5262</v>
      </c>
      <c r="D3113" s="168" t="s">
        <v>5369</v>
      </c>
      <c r="E3113" s="95" t="str">
        <f t="shared" si="49"/>
        <v>39</v>
      </c>
      <c r="G3113"/>
    </row>
    <row r="3114" spans="2:7" ht="13.5">
      <c r="B3114" s="111" t="s">
        <v>5370</v>
      </c>
      <c r="C3114" s="152" t="s">
        <v>5262</v>
      </c>
      <c r="D3114" s="168" t="s">
        <v>5371</v>
      </c>
      <c r="E3114" s="95" t="str">
        <f t="shared" si="49"/>
        <v>39</v>
      </c>
      <c r="G3114"/>
    </row>
    <row r="3115" spans="2:7" ht="13.5">
      <c r="B3115" s="111" t="s">
        <v>5372</v>
      </c>
      <c r="C3115" s="152" t="s">
        <v>5262</v>
      </c>
      <c r="D3115" s="168" t="s">
        <v>5373</v>
      </c>
      <c r="E3115" s="95" t="str">
        <f t="shared" si="49"/>
        <v>39</v>
      </c>
      <c r="G3115"/>
    </row>
    <row r="3116" spans="2:7" ht="13.5">
      <c r="B3116" s="111" t="s">
        <v>5374</v>
      </c>
      <c r="C3116" s="152" t="s">
        <v>5262</v>
      </c>
      <c r="D3116" s="168" t="s">
        <v>5375</v>
      </c>
      <c r="E3116" s="95" t="str">
        <f t="shared" si="49"/>
        <v>39</v>
      </c>
      <c r="G3116"/>
    </row>
    <row r="3117" spans="2:7" ht="13.5">
      <c r="B3117" s="208" t="s">
        <v>5376</v>
      </c>
      <c r="C3117" s="152" t="s">
        <v>5262</v>
      </c>
      <c r="D3117" s="168" t="s">
        <v>7230</v>
      </c>
      <c r="E3117" s="95" t="str">
        <f t="shared" si="49"/>
        <v>39</v>
      </c>
      <c r="G3117"/>
    </row>
    <row r="3118" spans="2:7" ht="13.5">
      <c r="B3118" s="111" t="s">
        <v>5377</v>
      </c>
      <c r="C3118" s="152" t="s">
        <v>5262</v>
      </c>
      <c r="D3118" s="168" t="s">
        <v>7231</v>
      </c>
      <c r="E3118" s="95" t="str">
        <f t="shared" si="49"/>
        <v>39</v>
      </c>
      <c r="G3118"/>
    </row>
    <row r="3119" spans="2:7" ht="13.5">
      <c r="B3119" s="111" t="s">
        <v>5378</v>
      </c>
      <c r="C3119" s="152" t="s">
        <v>5262</v>
      </c>
      <c r="D3119" s="168" t="s">
        <v>5379</v>
      </c>
      <c r="E3119" s="95" t="str">
        <f t="shared" si="49"/>
        <v>39</v>
      </c>
      <c r="G3119"/>
    </row>
    <row r="3120" spans="2:7" ht="13.5">
      <c r="B3120" s="111" t="s">
        <v>5380</v>
      </c>
      <c r="C3120" s="152" t="s">
        <v>5262</v>
      </c>
      <c r="D3120" s="168" t="s">
        <v>7232</v>
      </c>
      <c r="E3120" s="95" t="str">
        <f t="shared" si="49"/>
        <v>39</v>
      </c>
      <c r="G3120"/>
    </row>
    <row r="3121" spans="2:7" ht="13.5">
      <c r="B3121" s="111" t="s">
        <v>5381</v>
      </c>
      <c r="C3121" s="152" t="s">
        <v>5262</v>
      </c>
      <c r="D3121" s="168" t="s">
        <v>7233</v>
      </c>
      <c r="E3121" s="95" t="str">
        <f t="shared" si="49"/>
        <v>39</v>
      </c>
      <c r="G3121"/>
    </row>
    <row r="3122" spans="2:7" ht="14.25" thickBot="1">
      <c r="B3122" s="209" t="s">
        <v>5382</v>
      </c>
      <c r="C3122" s="152" t="s">
        <v>5262</v>
      </c>
      <c r="D3122" s="171" t="s">
        <v>7234</v>
      </c>
      <c r="E3122" s="95" t="str">
        <f t="shared" si="49"/>
        <v>39</v>
      </c>
      <c r="G3122"/>
    </row>
    <row r="3123" spans="2:7" ht="13.5">
      <c r="B3123" s="81" t="s">
        <v>5500</v>
      </c>
      <c r="C3123" s="122" t="s">
        <v>5383</v>
      </c>
      <c r="D3123" s="161" t="s">
        <v>7235</v>
      </c>
      <c r="E3123" s="95" t="str">
        <f t="shared" si="49"/>
        <v>40</v>
      </c>
      <c r="G3123"/>
    </row>
    <row r="3124" spans="2:7" ht="13.5">
      <c r="B3124" s="82" t="s">
        <v>5501</v>
      </c>
      <c r="C3124" s="123" t="s">
        <v>5383</v>
      </c>
      <c r="D3124" s="162" t="s">
        <v>5502</v>
      </c>
      <c r="E3124" s="95" t="str">
        <f t="shared" si="49"/>
        <v>40</v>
      </c>
      <c r="G3124"/>
    </row>
    <row r="3125" spans="2:7" ht="13.5">
      <c r="B3125" s="82" t="s">
        <v>5503</v>
      </c>
      <c r="C3125" s="123" t="s">
        <v>5383</v>
      </c>
      <c r="D3125" s="162" t="s">
        <v>7236</v>
      </c>
      <c r="E3125" s="95" t="str">
        <f t="shared" si="49"/>
        <v>40</v>
      </c>
      <c r="G3125"/>
    </row>
    <row r="3126" spans="2:7" ht="13.5">
      <c r="B3126" s="82" t="s">
        <v>5504</v>
      </c>
      <c r="C3126" s="123" t="s">
        <v>5383</v>
      </c>
      <c r="D3126" s="162" t="s">
        <v>5505</v>
      </c>
      <c r="E3126" s="95" t="str">
        <f t="shared" si="49"/>
        <v>40</v>
      </c>
      <c r="G3126"/>
    </row>
    <row r="3127" spans="2:7" ht="13.5">
      <c r="B3127" s="82" t="s">
        <v>5506</v>
      </c>
      <c r="C3127" s="123" t="s">
        <v>5383</v>
      </c>
      <c r="D3127" s="162" t="s">
        <v>5507</v>
      </c>
      <c r="E3127" s="95" t="str">
        <f t="shared" si="49"/>
        <v>40</v>
      </c>
      <c r="G3127"/>
    </row>
    <row r="3128" spans="2:7" ht="13.5">
      <c r="B3128" s="82" t="s">
        <v>5508</v>
      </c>
      <c r="C3128" s="123" t="s">
        <v>5383</v>
      </c>
      <c r="D3128" s="162" t="s">
        <v>5509</v>
      </c>
      <c r="E3128" s="95" t="str">
        <f t="shared" si="49"/>
        <v>40</v>
      </c>
      <c r="G3128"/>
    </row>
    <row r="3129" spans="2:7" ht="13.5">
      <c r="B3129" s="82" t="s">
        <v>5510</v>
      </c>
      <c r="C3129" s="123" t="s">
        <v>5383</v>
      </c>
      <c r="D3129" s="162" t="s">
        <v>5511</v>
      </c>
      <c r="E3129" s="95" t="str">
        <f t="shared" si="49"/>
        <v>40</v>
      </c>
      <c r="G3129"/>
    </row>
    <row r="3130" spans="2:7" ht="13.5">
      <c r="B3130" s="82" t="s">
        <v>5512</v>
      </c>
      <c r="C3130" s="123" t="s">
        <v>5383</v>
      </c>
      <c r="D3130" s="162" t="s">
        <v>5513</v>
      </c>
      <c r="E3130" s="95" t="str">
        <f t="shared" si="49"/>
        <v>40</v>
      </c>
      <c r="G3130"/>
    </row>
    <row r="3131" spans="2:7" ht="13.5">
      <c r="B3131" s="82" t="s">
        <v>5514</v>
      </c>
      <c r="C3131" s="123" t="s">
        <v>5383</v>
      </c>
      <c r="D3131" s="162" t="s">
        <v>7237</v>
      </c>
      <c r="E3131" s="95" t="str">
        <f t="shared" si="49"/>
        <v>40</v>
      </c>
      <c r="G3131"/>
    </row>
    <row r="3132" spans="2:7" ht="13.5">
      <c r="B3132" s="82" t="s">
        <v>5515</v>
      </c>
      <c r="C3132" s="123" t="s">
        <v>5383</v>
      </c>
      <c r="D3132" s="162" t="s">
        <v>7238</v>
      </c>
      <c r="E3132" s="95" t="str">
        <f t="shared" si="49"/>
        <v>40</v>
      </c>
      <c r="G3132"/>
    </row>
    <row r="3133" spans="2:7" ht="13.5">
      <c r="B3133" s="82" t="s">
        <v>5516</v>
      </c>
      <c r="C3133" s="123" t="s">
        <v>5383</v>
      </c>
      <c r="D3133" s="162" t="s">
        <v>7239</v>
      </c>
      <c r="E3133" s="95" t="str">
        <f t="shared" si="49"/>
        <v>40</v>
      </c>
      <c r="G3133"/>
    </row>
    <row r="3134" spans="2:7" ht="13.5">
      <c r="B3134" s="82" t="s">
        <v>5517</v>
      </c>
      <c r="C3134" s="123" t="s">
        <v>5383</v>
      </c>
      <c r="D3134" s="162" t="s">
        <v>5518</v>
      </c>
      <c r="E3134" s="95" t="str">
        <f t="shared" si="49"/>
        <v>40</v>
      </c>
      <c r="G3134"/>
    </row>
    <row r="3135" spans="2:7" ht="13.5">
      <c r="B3135" s="82" t="s">
        <v>5519</v>
      </c>
      <c r="C3135" s="123" t="s">
        <v>5383</v>
      </c>
      <c r="D3135" s="162" t="s">
        <v>7240</v>
      </c>
      <c r="E3135" s="95" t="str">
        <f t="shared" si="49"/>
        <v>40</v>
      </c>
      <c r="G3135"/>
    </row>
    <row r="3136" spans="2:7" ht="13.5">
      <c r="B3136" s="82" t="s">
        <v>5520</v>
      </c>
      <c r="C3136" s="123" t="s">
        <v>5383</v>
      </c>
      <c r="D3136" s="162" t="s">
        <v>7241</v>
      </c>
      <c r="E3136" s="95" t="str">
        <f t="shared" si="49"/>
        <v>40</v>
      </c>
      <c r="G3136"/>
    </row>
    <row r="3137" spans="2:7" ht="13.5">
      <c r="B3137" s="82" t="s">
        <v>5521</v>
      </c>
      <c r="C3137" s="123" t="s">
        <v>5383</v>
      </c>
      <c r="D3137" s="162" t="s">
        <v>5522</v>
      </c>
      <c r="E3137" s="95" t="str">
        <f t="shared" si="49"/>
        <v>40</v>
      </c>
      <c r="G3137"/>
    </row>
    <row r="3138" spans="2:7" ht="13.5">
      <c r="B3138" s="82" t="s">
        <v>5523</v>
      </c>
      <c r="C3138" s="123" t="s">
        <v>5383</v>
      </c>
      <c r="D3138" s="162" t="s">
        <v>5524</v>
      </c>
      <c r="E3138" s="95" t="str">
        <f t="shared" si="49"/>
        <v>40</v>
      </c>
      <c r="G3138"/>
    </row>
    <row r="3139" spans="2:7" ht="13.5">
      <c r="B3139" s="82" t="s">
        <v>5525</v>
      </c>
      <c r="C3139" s="123" t="s">
        <v>5383</v>
      </c>
      <c r="D3139" s="162" t="s">
        <v>7242</v>
      </c>
      <c r="E3139" s="95" t="str">
        <f t="shared" si="49"/>
        <v>40</v>
      </c>
      <c r="G3139"/>
    </row>
    <row r="3140" spans="2:7" ht="13.5">
      <c r="B3140" s="82" t="s">
        <v>5526</v>
      </c>
      <c r="C3140" s="123" t="s">
        <v>5383</v>
      </c>
      <c r="D3140" s="162" t="s">
        <v>5527</v>
      </c>
      <c r="E3140" s="95" t="str">
        <f t="shared" si="49"/>
        <v>40</v>
      </c>
      <c r="G3140"/>
    </row>
    <row r="3141" spans="2:7" ht="13.5">
      <c r="B3141" s="82" t="s">
        <v>5528</v>
      </c>
      <c r="C3141" s="123" t="s">
        <v>5383</v>
      </c>
      <c r="D3141" s="162" t="s">
        <v>5529</v>
      </c>
      <c r="E3141" s="95" t="str">
        <f t="shared" si="49"/>
        <v>40</v>
      </c>
      <c r="G3141"/>
    </row>
    <row r="3142" spans="2:7" ht="13.5">
      <c r="B3142" s="82" t="s">
        <v>5530</v>
      </c>
      <c r="C3142" s="123" t="s">
        <v>5383</v>
      </c>
      <c r="D3142" s="162" t="s">
        <v>5531</v>
      </c>
      <c r="E3142" s="95" t="str">
        <f t="shared" si="49"/>
        <v>40</v>
      </c>
      <c r="G3142"/>
    </row>
    <row r="3143" spans="2:7" ht="13.5">
      <c r="B3143" s="82" t="s">
        <v>5532</v>
      </c>
      <c r="C3143" s="123" t="s">
        <v>5383</v>
      </c>
      <c r="D3143" s="162" t="s">
        <v>5533</v>
      </c>
      <c r="E3143" s="95" t="str">
        <f t="shared" si="49"/>
        <v>40</v>
      </c>
      <c r="G3143"/>
    </row>
    <row r="3144" spans="2:7" ht="13.5">
      <c r="B3144" s="82" t="s">
        <v>5534</v>
      </c>
      <c r="C3144" s="123" t="s">
        <v>5383</v>
      </c>
      <c r="D3144" s="162" t="s">
        <v>5535</v>
      </c>
      <c r="E3144" s="95" t="str">
        <f t="shared" si="49"/>
        <v>40</v>
      </c>
      <c r="G3144"/>
    </row>
    <row r="3145" spans="2:7" ht="13.5">
      <c r="B3145" s="82" t="s">
        <v>5536</v>
      </c>
      <c r="C3145" s="123" t="s">
        <v>5383</v>
      </c>
      <c r="D3145" s="162" t="s">
        <v>5537</v>
      </c>
      <c r="E3145" s="95" t="str">
        <f t="shared" ref="E3145:E3208" si="50">LEFT(B3145,2)</f>
        <v>40</v>
      </c>
      <c r="G3145"/>
    </row>
    <row r="3146" spans="2:7" ht="13.5">
      <c r="B3146" s="82" t="s">
        <v>5538</v>
      </c>
      <c r="C3146" s="123" t="s">
        <v>5383</v>
      </c>
      <c r="D3146" s="162" t="s">
        <v>5539</v>
      </c>
      <c r="E3146" s="95" t="str">
        <f t="shared" si="50"/>
        <v>40</v>
      </c>
      <c r="G3146"/>
    </row>
    <row r="3147" spans="2:7" ht="13.5">
      <c r="B3147" s="82" t="s">
        <v>5540</v>
      </c>
      <c r="C3147" s="123" t="s">
        <v>5383</v>
      </c>
      <c r="D3147" s="162" t="s">
        <v>7243</v>
      </c>
      <c r="E3147" s="95" t="str">
        <f t="shared" si="50"/>
        <v>40</v>
      </c>
      <c r="G3147"/>
    </row>
    <row r="3148" spans="2:7" ht="13.5">
      <c r="B3148" s="82" t="s">
        <v>5541</v>
      </c>
      <c r="C3148" s="123" t="s">
        <v>5383</v>
      </c>
      <c r="D3148" s="162" t="s">
        <v>5542</v>
      </c>
      <c r="E3148" s="95" t="str">
        <f t="shared" si="50"/>
        <v>40</v>
      </c>
      <c r="G3148"/>
    </row>
    <row r="3149" spans="2:7" ht="13.5">
      <c r="B3149" s="82" t="s">
        <v>5543</v>
      </c>
      <c r="C3149" s="123" t="s">
        <v>5383</v>
      </c>
      <c r="D3149" s="162" t="s">
        <v>5544</v>
      </c>
      <c r="E3149" s="95" t="str">
        <f t="shared" si="50"/>
        <v>40</v>
      </c>
      <c r="G3149"/>
    </row>
    <row r="3150" spans="2:7" ht="13.5">
      <c r="B3150" s="195" t="s">
        <v>5545</v>
      </c>
      <c r="C3150" s="123" t="s">
        <v>5383</v>
      </c>
      <c r="D3150" s="162" t="s">
        <v>5546</v>
      </c>
      <c r="E3150" s="95" t="str">
        <f t="shared" si="50"/>
        <v>40</v>
      </c>
      <c r="G3150"/>
    </row>
    <row r="3151" spans="2:7" ht="13.5">
      <c r="B3151" s="82" t="s">
        <v>5547</v>
      </c>
      <c r="C3151" s="123" t="s">
        <v>5383</v>
      </c>
      <c r="D3151" s="162" t="s">
        <v>5548</v>
      </c>
      <c r="E3151" s="95" t="str">
        <f t="shared" si="50"/>
        <v>40</v>
      </c>
      <c r="G3151"/>
    </row>
    <row r="3152" spans="2:7" ht="13.5">
      <c r="B3152" s="82" t="s">
        <v>5549</v>
      </c>
      <c r="C3152" s="123" t="s">
        <v>5383</v>
      </c>
      <c r="D3152" s="162" t="s">
        <v>5550</v>
      </c>
      <c r="E3152" s="95" t="str">
        <f t="shared" si="50"/>
        <v>40</v>
      </c>
      <c r="G3152"/>
    </row>
    <row r="3153" spans="2:7" ht="13.5">
      <c r="B3153" s="82" t="s">
        <v>5551</v>
      </c>
      <c r="C3153" s="123" t="s">
        <v>5383</v>
      </c>
      <c r="D3153" s="162" t="s">
        <v>5552</v>
      </c>
      <c r="E3153" s="95" t="str">
        <f t="shared" si="50"/>
        <v>40</v>
      </c>
      <c r="G3153"/>
    </row>
    <row r="3154" spans="2:7" ht="13.5">
      <c r="B3154" s="82" t="s">
        <v>5553</v>
      </c>
      <c r="C3154" s="123" t="s">
        <v>5383</v>
      </c>
      <c r="D3154" s="162" t="s">
        <v>7244</v>
      </c>
      <c r="E3154" s="95" t="str">
        <f t="shared" si="50"/>
        <v>40</v>
      </c>
      <c r="G3154"/>
    </row>
    <row r="3155" spans="2:7" ht="13.5">
      <c r="B3155" s="82" t="s">
        <v>5554</v>
      </c>
      <c r="C3155" s="123" t="s">
        <v>5383</v>
      </c>
      <c r="D3155" s="162" t="s">
        <v>5555</v>
      </c>
      <c r="E3155" s="95" t="str">
        <f t="shared" si="50"/>
        <v>40</v>
      </c>
      <c r="G3155"/>
    </row>
    <row r="3156" spans="2:7" ht="13.5">
      <c r="B3156" s="82" t="s">
        <v>5556</v>
      </c>
      <c r="C3156" s="123" t="s">
        <v>5383</v>
      </c>
      <c r="D3156" s="162" t="s">
        <v>5557</v>
      </c>
      <c r="E3156" s="95" t="str">
        <f t="shared" si="50"/>
        <v>40</v>
      </c>
      <c r="G3156"/>
    </row>
    <row r="3157" spans="2:7" ht="13.5">
      <c r="B3157" s="82" t="s">
        <v>5558</v>
      </c>
      <c r="C3157" s="123" t="s">
        <v>5383</v>
      </c>
      <c r="D3157" s="162" t="s">
        <v>7245</v>
      </c>
      <c r="E3157" s="95" t="str">
        <f t="shared" si="50"/>
        <v>40</v>
      </c>
      <c r="G3157"/>
    </row>
    <row r="3158" spans="2:7" ht="13.5">
      <c r="B3158" s="82" t="s">
        <v>5559</v>
      </c>
      <c r="C3158" s="123" t="s">
        <v>5383</v>
      </c>
      <c r="D3158" s="162" t="s">
        <v>5560</v>
      </c>
      <c r="E3158" s="95" t="str">
        <f t="shared" si="50"/>
        <v>40</v>
      </c>
      <c r="G3158"/>
    </row>
    <row r="3159" spans="2:7" ht="13.5">
      <c r="B3159" s="82" t="s">
        <v>5561</v>
      </c>
      <c r="C3159" s="123" t="s">
        <v>5383</v>
      </c>
      <c r="D3159" s="162" t="s">
        <v>7246</v>
      </c>
      <c r="E3159" s="95" t="str">
        <f t="shared" si="50"/>
        <v>40</v>
      </c>
      <c r="G3159"/>
    </row>
    <row r="3160" spans="2:7" ht="13.5">
      <c r="B3160" s="82" t="s">
        <v>5562</v>
      </c>
      <c r="C3160" s="123" t="s">
        <v>5383</v>
      </c>
      <c r="D3160" s="162" t="s">
        <v>5563</v>
      </c>
      <c r="E3160" s="95" t="str">
        <f t="shared" si="50"/>
        <v>40</v>
      </c>
      <c r="G3160"/>
    </row>
    <row r="3161" spans="2:7" ht="13.5">
      <c r="B3161" s="82" t="s">
        <v>5564</v>
      </c>
      <c r="C3161" s="123" t="s">
        <v>5383</v>
      </c>
      <c r="D3161" s="162" t="s">
        <v>5565</v>
      </c>
      <c r="E3161" s="95" t="str">
        <f t="shared" si="50"/>
        <v>40</v>
      </c>
      <c r="G3161"/>
    </row>
    <row r="3162" spans="2:7" ht="13.5">
      <c r="B3162" s="82" t="s">
        <v>5566</v>
      </c>
      <c r="C3162" s="123" t="s">
        <v>5383</v>
      </c>
      <c r="D3162" s="162" t="s">
        <v>5567</v>
      </c>
      <c r="E3162" s="95" t="str">
        <f t="shared" si="50"/>
        <v>40</v>
      </c>
      <c r="G3162"/>
    </row>
    <row r="3163" spans="2:7" ht="13.5">
      <c r="B3163" s="82" t="s">
        <v>5568</v>
      </c>
      <c r="C3163" s="123" t="s">
        <v>5383</v>
      </c>
      <c r="D3163" s="162" t="s">
        <v>5569</v>
      </c>
      <c r="E3163" s="95" t="str">
        <f t="shared" si="50"/>
        <v>40</v>
      </c>
      <c r="G3163"/>
    </row>
    <row r="3164" spans="2:7" ht="13.5">
      <c r="B3164" s="82" t="s">
        <v>5570</v>
      </c>
      <c r="C3164" s="123" t="s">
        <v>5383</v>
      </c>
      <c r="D3164" s="162" t="s">
        <v>5571</v>
      </c>
      <c r="E3164" s="95" t="str">
        <f t="shared" si="50"/>
        <v>40</v>
      </c>
      <c r="G3164"/>
    </row>
    <row r="3165" spans="2:7" ht="13.5">
      <c r="B3165" s="82" t="s">
        <v>5572</v>
      </c>
      <c r="C3165" s="123" t="s">
        <v>5383</v>
      </c>
      <c r="D3165" s="162" t="s">
        <v>5573</v>
      </c>
      <c r="E3165" s="95" t="str">
        <f t="shared" si="50"/>
        <v>40</v>
      </c>
      <c r="G3165"/>
    </row>
    <row r="3166" spans="2:7" ht="13.5">
      <c r="B3166" s="82" t="s">
        <v>5574</v>
      </c>
      <c r="C3166" s="123" t="s">
        <v>5383</v>
      </c>
      <c r="D3166" s="162" t="s">
        <v>5575</v>
      </c>
      <c r="E3166" s="95" t="str">
        <f t="shared" si="50"/>
        <v>40</v>
      </c>
      <c r="G3166"/>
    </row>
    <row r="3167" spans="2:7" ht="13.5">
      <c r="B3167" s="82" t="s">
        <v>5576</v>
      </c>
      <c r="C3167" s="123" t="s">
        <v>5383</v>
      </c>
      <c r="D3167" s="162" t="s">
        <v>5577</v>
      </c>
      <c r="E3167" s="95" t="str">
        <f t="shared" si="50"/>
        <v>40</v>
      </c>
      <c r="G3167"/>
    </row>
    <row r="3168" spans="2:7" ht="13.5">
      <c r="B3168" s="82" t="s">
        <v>5578</v>
      </c>
      <c r="C3168" s="123" t="s">
        <v>5383</v>
      </c>
      <c r="D3168" s="162" t="s">
        <v>7247</v>
      </c>
      <c r="E3168" s="95" t="str">
        <f t="shared" si="50"/>
        <v>40</v>
      </c>
      <c r="G3168"/>
    </row>
    <row r="3169" spans="2:7" ht="13.5">
      <c r="B3169" s="82" t="s">
        <v>5579</v>
      </c>
      <c r="C3169" s="123" t="s">
        <v>5383</v>
      </c>
      <c r="D3169" s="162" t="s">
        <v>5580</v>
      </c>
      <c r="E3169" s="95" t="str">
        <f t="shared" si="50"/>
        <v>40</v>
      </c>
      <c r="G3169"/>
    </row>
    <row r="3170" spans="2:7" ht="13.5">
      <c r="B3170" s="82" t="s">
        <v>5581</v>
      </c>
      <c r="C3170" s="123" t="s">
        <v>5383</v>
      </c>
      <c r="D3170" s="162" t="s">
        <v>7248</v>
      </c>
      <c r="E3170" s="95" t="str">
        <f t="shared" si="50"/>
        <v>40</v>
      </c>
      <c r="G3170"/>
    </row>
    <row r="3171" spans="2:7" ht="13.5">
      <c r="B3171" s="82" t="s">
        <v>5582</v>
      </c>
      <c r="C3171" s="123" t="s">
        <v>5383</v>
      </c>
      <c r="D3171" s="162" t="s">
        <v>5583</v>
      </c>
      <c r="E3171" s="95" t="str">
        <f t="shared" si="50"/>
        <v>40</v>
      </c>
      <c r="G3171"/>
    </row>
    <row r="3172" spans="2:7" ht="13.5">
      <c r="B3172" s="82" t="s">
        <v>5584</v>
      </c>
      <c r="C3172" s="123" t="s">
        <v>5383</v>
      </c>
      <c r="D3172" s="162" t="s">
        <v>7249</v>
      </c>
      <c r="E3172" s="95" t="str">
        <f t="shared" si="50"/>
        <v>40</v>
      </c>
      <c r="G3172"/>
    </row>
    <row r="3173" spans="2:7" ht="13.5">
      <c r="B3173" s="82" t="s">
        <v>5585</v>
      </c>
      <c r="C3173" s="123" t="s">
        <v>5383</v>
      </c>
      <c r="D3173" s="162" t="s">
        <v>5586</v>
      </c>
      <c r="E3173" s="95" t="str">
        <f t="shared" si="50"/>
        <v>40</v>
      </c>
      <c r="G3173"/>
    </row>
    <row r="3174" spans="2:7" ht="13.5">
      <c r="B3174" s="82" t="s">
        <v>5587</v>
      </c>
      <c r="C3174" s="123" t="s">
        <v>5383</v>
      </c>
      <c r="D3174" s="162" t="s">
        <v>5588</v>
      </c>
      <c r="E3174" s="95" t="str">
        <f t="shared" si="50"/>
        <v>40</v>
      </c>
      <c r="G3174"/>
    </row>
    <row r="3175" spans="2:7" ht="13.5">
      <c r="B3175" s="82" t="s">
        <v>5589</v>
      </c>
      <c r="C3175" s="123" t="s">
        <v>5383</v>
      </c>
      <c r="D3175" s="162" t="s">
        <v>5590</v>
      </c>
      <c r="E3175" s="95" t="str">
        <f t="shared" si="50"/>
        <v>40</v>
      </c>
      <c r="G3175"/>
    </row>
    <row r="3176" spans="2:7" ht="13.5">
      <c r="B3176" s="82" t="s">
        <v>5591</v>
      </c>
      <c r="C3176" s="123" t="s">
        <v>5383</v>
      </c>
      <c r="D3176" s="162" t="s">
        <v>7250</v>
      </c>
      <c r="E3176" s="95" t="str">
        <f t="shared" si="50"/>
        <v>40</v>
      </c>
      <c r="G3176"/>
    </row>
    <row r="3177" spans="2:7" ht="13.5">
      <c r="B3177" s="82" t="s">
        <v>5592</v>
      </c>
      <c r="C3177" s="123" t="s">
        <v>5383</v>
      </c>
      <c r="D3177" s="162" t="s">
        <v>5593</v>
      </c>
      <c r="E3177" s="95" t="str">
        <f t="shared" si="50"/>
        <v>40</v>
      </c>
      <c r="G3177"/>
    </row>
    <row r="3178" spans="2:7" ht="13.5">
      <c r="B3178" s="82" t="s">
        <v>5594</v>
      </c>
      <c r="C3178" s="123" t="s">
        <v>5383</v>
      </c>
      <c r="D3178" s="162" t="s">
        <v>5595</v>
      </c>
      <c r="E3178" s="95" t="str">
        <f t="shared" si="50"/>
        <v>40</v>
      </c>
      <c r="G3178"/>
    </row>
    <row r="3179" spans="2:7" ht="13.5">
      <c r="B3179" s="82" t="s">
        <v>5596</v>
      </c>
      <c r="C3179" s="123" t="s">
        <v>5383</v>
      </c>
      <c r="D3179" s="162" t="s">
        <v>5597</v>
      </c>
      <c r="E3179" s="95" t="str">
        <f t="shared" si="50"/>
        <v>40</v>
      </c>
      <c r="G3179"/>
    </row>
    <row r="3180" spans="2:7" ht="13.5">
      <c r="B3180" s="82" t="s">
        <v>5598</v>
      </c>
      <c r="C3180" s="123" t="s">
        <v>5383</v>
      </c>
      <c r="D3180" s="162" t="s">
        <v>5599</v>
      </c>
      <c r="E3180" s="95" t="str">
        <f t="shared" si="50"/>
        <v>40</v>
      </c>
      <c r="G3180"/>
    </row>
    <row r="3181" spans="2:7" ht="13.5">
      <c r="B3181" s="82" t="s">
        <v>5600</v>
      </c>
      <c r="C3181" s="123" t="s">
        <v>5383</v>
      </c>
      <c r="D3181" s="162" t="s">
        <v>5601</v>
      </c>
      <c r="E3181" s="95" t="str">
        <f t="shared" si="50"/>
        <v>40</v>
      </c>
      <c r="G3181"/>
    </row>
    <row r="3182" spans="2:7" ht="13.5">
      <c r="B3182" s="82" t="s">
        <v>5602</v>
      </c>
      <c r="C3182" s="123" t="s">
        <v>5383</v>
      </c>
      <c r="D3182" s="162" t="s">
        <v>5603</v>
      </c>
      <c r="E3182" s="95" t="str">
        <f t="shared" si="50"/>
        <v>40</v>
      </c>
      <c r="G3182"/>
    </row>
    <row r="3183" spans="2:7" ht="13.5">
      <c r="B3183" s="82" t="s">
        <v>5604</v>
      </c>
      <c r="C3183" s="123" t="s">
        <v>5383</v>
      </c>
      <c r="D3183" s="162" t="s">
        <v>5605</v>
      </c>
      <c r="E3183" s="95" t="str">
        <f t="shared" si="50"/>
        <v>40</v>
      </c>
      <c r="G3183"/>
    </row>
    <row r="3184" spans="2:7" ht="13.5">
      <c r="B3184" s="82" t="s">
        <v>5606</v>
      </c>
      <c r="C3184" s="123" t="s">
        <v>5383</v>
      </c>
      <c r="D3184" s="162" t="s">
        <v>7251</v>
      </c>
      <c r="E3184" s="95" t="str">
        <f t="shared" si="50"/>
        <v>40</v>
      </c>
      <c r="G3184"/>
    </row>
    <row r="3185" spans="2:7" ht="13.5">
      <c r="B3185" s="82" t="s">
        <v>5607</v>
      </c>
      <c r="C3185" s="123" t="s">
        <v>5383</v>
      </c>
      <c r="D3185" s="162" t="s">
        <v>5608</v>
      </c>
      <c r="E3185" s="95" t="str">
        <f t="shared" si="50"/>
        <v>40</v>
      </c>
      <c r="G3185"/>
    </row>
    <row r="3186" spans="2:7" ht="13.5">
      <c r="B3186" s="82" t="s">
        <v>5609</v>
      </c>
      <c r="C3186" s="123" t="s">
        <v>5383</v>
      </c>
      <c r="D3186" s="162" t="s">
        <v>7252</v>
      </c>
      <c r="E3186" s="95" t="str">
        <f t="shared" si="50"/>
        <v>40</v>
      </c>
      <c r="G3186"/>
    </row>
    <row r="3187" spans="2:7" ht="13.5">
      <c r="B3187" s="82" t="s">
        <v>5610</v>
      </c>
      <c r="C3187" s="123" t="s">
        <v>5383</v>
      </c>
      <c r="D3187" s="162" t="s">
        <v>5611</v>
      </c>
      <c r="E3187" s="95" t="str">
        <f t="shared" si="50"/>
        <v>40</v>
      </c>
      <c r="G3187"/>
    </row>
    <row r="3188" spans="2:7" ht="13.5">
      <c r="B3188" s="82" t="s">
        <v>5612</v>
      </c>
      <c r="C3188" s="123" t="s">
        <v>5383</v>
      </c>
      <c r="D3188" s="162" t="s">
        <v>7253</v>
      </c>
      <c r="E3188" s="95" t="str">
        <f t="shared" si="50"/>
        <v>40</v>
      </c>
      <c r="G3188"/>
    </row>
    <row r="3189" spans="2:7" ht="13.5">
      <c r="B3189" s="82" t="s">
        <v>5613</v>
      </c>
      <c r="C3189" s="123" t="s">
        <v>5383</v>
      </c>
      <c r="D3189" s="162" t="s">
        <v>5614</v>
      </c>
      <c r="E3189" s="95" t="str">
        <f t="shared" si="50"/>
        <v>40</v>
      </c>
      <c r="G3189"/>
    </row>
    <row r="3190" spans="2:7" ht="13.5">
      <c r="B3190" s="82" t="s">
        <v>5615</v>
      </c>
      <c r="C3190" s="123" t="s">
        <v>5383</v>
      </c>
      <c r="D3190" s="162" t="s">
        <v>5616</v>
      </c>
      <c r="E3190" s="95" t="str">
        <f t="shared" si="50"/>
        <v>40</v>
      </c>
      <c r="G3190"/>
    </row>
    <row r="3191" spans="2:7" ht="13.5">
      <c r="B3191" s="82" t="s">
        <v>5617</v>
      </c>
      <c r="C3191" s="123" t="s">
        <v>5383</v>
      </c>
      <c r="D3191" s="162" t="s">
        <v>5618</v>
      </c>
      <c r="E3191" s="95" t="str">
        <f t="shared" si="50"/>
        <v>40</v>
      </c>
      <c r="G3191"/>
    </row>
    <row r="3192" spans="2:7" ht="13.5">
      <c r="B3192" s="82" t="s">
        <v>5619</v>
      </c>
      <c r="C3192" s="123" t="s">
        <v>5383</v>
      </c>
      <c r="D3192" s="162" t="s">
        <v>7254</v>
      </c>
      <c r="E3192" s="95" t="str">
        <f t="shared" si="50"/>
        <v>40</v>
      </c>
      <c r="G3192"/>
    </row>
    <row r="3193" spans="2:7" ht="13.5">
      <c r="B3193" s="82" t="s">
        <v>5620</v>
      </c>
      <c r="C3193" s="123" t="s">
        <v>5383</v>
      </c>
      <c r="D3193" s="178" t="s">
        <v>7255</v>
      </c>
      <c r="E3193" s="95" t="str">
        <f t="shared" si="50"/>
        <v>40</v>
      </c>
      <c r="G3193"/>
    </row>
    <row r="3194" spans="2:7" ht="13.5">
      <c r="B3194" s="82" t="s">
        <v>5621</v>
      </c>
      <c r="C3194" s="123" t="s">
        <v>5383</v>
      </c>
      <c r="D3194" s="177" t="s">
        <v>5622</v>
      </c>
      <c r="E3194" s="95" t="str">
        <f t="shared" si="50"/>
        <v>40</v>
      </c>
      <c r="G3194"/>
    </row>
    <row r="3195" spans="2:7" ht="13.5">
      <c r="B3195" s="82" t="s">
        <v>6360</v>
      </c>
      <c r="C3195" s="123" t="s">
        <v>5383</v>
      </c>
      <c r="D3195" s="177" t="s">
        <v>7256</v>
      </c>
      <c r="E3195" s="95" t="str">
        <f t="shared" si="50"/>
        <v>40</v>
      </c>
      <c r="G3195"/>
    </row>
    <row r="3196" spans="2:7" ht="13.5">
      <c r="B3196" s="82" t="s">
        <v>6610</v>
      </c>
      <c r="C3196" s="123" t="s">
        <v>5383</v>
      </c>
      <c r="D3196" s="177" t="s">
        <v>7257</v>
      </c>
      <c r="E3196" s="95" t="str">
        <f t="shared" si="50"/>
        <v>40</v>
      </c>
      <c r="G3196"/>
    </row>
    <row r="3197" spans="2:7" ht="14.25" thickBot="1">
      <c r="B3197" s="83" t="s">
        <v>6611</v>
      </c>
      <c r="C3197" s="123" t="s">
        <v>5383</v>
      </c>
      <c r="D3197" s="186" t="s">
        <v>6741</v>
      </c>
      <c r="E3197" s="95" t="str">
        <f t="shared" si="50"/>
        <v>40</v>
      </c>
      <c r="G3197"/>
    </row>
    <row r="3198" spans="2:7" ht="13.5">
      <c r="B3198" s="79" t="s">
        <v>5664</v>
      </c>
      <c r="C3198" s="125" t="s">
        <v>5623</v>
      </c>
      <c r="D3198" s="164" t="s">
        <v>5665</v>
      </c>
      <c r="E3198" s="95" t="str">
        <f t="shared" si="50"/>
        <v>41</v>
      </c>
      <c r="G3198"/>
    </row>
    <row r="3199" spans="2:7" ht="13.5">
      <c r="B3199" s="79" t="s">
        <v>5666</v>
      </c>
      <c r="C3199" s="126" t="s">
        <v>5623</v>
      </c>
      <c r="D3199" s="165" t="s">
        <v>7258</v>
      </c>
      <c r="E3199" s="95" t="str">
        <f t="shared" si="50"/>
        <v>41</v>
      </c>
      <c r="G3199"/>
    </row>
    <row r="3200" spans="2:7" ht="13.5">
      <c r="B3200" s="79" t="s">
        <v>5667</v>
      </c>
      <c r="C3200" s="126" t="s">
        <v>5623</v>
      </c>
      <c r="D3200" s="165" t="s">
        <v>5668</v>
      </c>
      <c r="E3200" s="95" t="str">
        <f t="shared" si="50"/>
        <v>41</v>
      </c>
      <c r="G3200"/>
    </row>
    <row r="3201" spans="2:7" ht="13.5">
      <c r="B3201" s="79" t="s">
        <v>5669</v>
      </c>
      <c r="C3201" s="126" t="s">
        <v>5623</v>
      </c>
      <c r="D3201" s="165" t="s">
        <v>5670</v>
      </c>
      <c r="E3201" s="95" t="str">
        <f t="shared" si="50"/>
        <v>41</v>
      </c>
      <c r="G3201"/>
    </row>
    <row r="3202" spans="2:7" ht="13.5">
      <c r="B3202" s="79" t="s">
        <v>5671</v>
      </c>
      <c r="C3202" s="126" t="s">
        <v>5623</v>
      </c>
      <c r="D3202" s="165" t="s">
        <v>5672</v>
      </c>
      <c r="E3202" s="95" t="str">
        <f t="shared" si="50"/>
        <v>41</v>
      </c>
      <c r="G3202"/>
    </row>
    <row r="3203" spans="2:7" ht="13.5">
      <c r="B3203" s="79" t="s">
        <v>5673</v>
      </c>
      <c r="C3203" s="126" t="s">
        <v>5623</v>
      </c>
      <c r="D3203" s="165" t="s">
        <v>5674</v>
      </c>
      <c r="E3203" s="95" t="str">
        <f t="shared" si="50"/>
        <v>41</v>
      </c>
      <c r="G3203"/>
    </row>
    <row r="3204" spans="2:7" ht="13.5">
      <c r="B3204" s="79" t="s">
        <v>5675</v>
      </c>
      <c r="C3204" s="126" t="s">
        <v>5623</v>
      </c>
      <c r="D3204" s="165" t="s">
        <v>5676</v>
      </c>
      <c r="E3204" s="95" t="str">
        <f t="shared" si="50"/>
        <v>41</v>
      </c>
      <c r="G3204"/>
    </row>
    <row r="3205" spans="2:7" ht="13.5">
      <c r="B3205" s="79" t="s">
        <v>5677</v>
      </c>
      <c r="C3205" s="126" t="s">
        <v>5623</v>
      </c>
      <c r="D3205" s="165" t="s">
        <v>5678</v>
      </c>
      <c r="E3205" s="95" t="str">
        <f t="shared" si="50"/>
        <v>41</v>
      </c>
      <c r="G3205"/>
    </row>
    <row r="3206" spans="2:7" ht="13.5">
      <c r="B3206" s="79" t="s">
        <v>5679</v>
      </c>
      <c r="C3206" s="126" t="s">
        <v>5623</v>
      </c>
      <c r="D3206" s="165" t="s">
        <v>5680</v>
      </c>
      <c r="E3206" s="95" t="str">
        <f t="shared" si="50"/>
        <v>41</v>
      </c>
      <c r="G3206"/>
    </row>
    <row r="3207" spans="2:7" ht="13.5">
      <c r="B3207" s="79" t="s">
        <v>5681</v>
      </c>
      <c r="C3207" s="126" t="s">
        <v>5623</v>
      </c>
      <c r="D3207" s="165" t="s">
        <v>7259</v>
      </c>
      <c r="E3207" s="95" t="str">
        <f t="shared" si="50"/>
        <v>41</v>
      </c>
      <c r="G3207"/>
    </row>
    <row r="3208" spans="2:7" ht="13.5">
      <c r="B3208" s="79" t="s">
        <v>5682</v>
      </c>
      <c r="C3208" s="126" t="s">
        <v>5623</v>
      </c>
      <c r="D3208" s="165" t="s">
        <v>5683</v>
      </c>
      <c r="E3208" s="95" t="str">
        <f t="shared" si="50"/>
        <v>41</v>
      </c>
      <c r="G3208"/>
    </row>
    <row r="3209" spans="2:7" ht="13.5">
      <c r="B3209" s="79" t="s">
        <v>5684</v>
      </c>
      <c r="C3209" s="126" t="s">
        <v>5623</v>
      </c>
      <c r="D3209" s="165" t="s">
        <v>5685</v>
      </c>
      <c r="E3209" s="95" t="str">
        <f t="shared" ref="E3209:E3272" si="51">LEFT(B3209,2)</f>
        <v>41</v>
      </c>
      <c r="G3209"/>
    </row>
    <row r="3210" spans="2:7" ht="13.5">
      <c r="B3210" s="79" t="s">
        <v>5686</v>
      </c>
      <c r="C3210" s="126" t="s">
        <v>5623</v>
      </c>
      <c r="D3210" s="165" t="s">
        <v>5687</v>
      </c>
      <c r="E3210" s="95" t="str">
        <f t="shared" si="51"/>
        <v>41</v>
      </c>
      <c r="G3210"/>
    </row>
    <row r="3211" spans="2:7" ht="13.5">
      <c r="B3211" s="79" t="s">
        <v>5688</v>
      </c>
      <c r="C3211" s="126" t="s">
        <v>5623</v>
      </c>
      <c r="D3211" s="165" t="s">
        <v>5689</v>
      </c>
      <c r="E3211" s="95" t="str">
        <f t="shared" si="51"/>
        <v>41</v>
      </c>
      <c r="G3211"/>
    </row>
    <row r="3212" spans="2:7" ht="13.5">
      <c r="B3212" s="79" t="s">
        <v>5690</v>
      </c>
      <c r="C3212" s="126" t="s">
        <v>5623</v>
      </c>
      <c r="D3212" s="165" t="s">
        <v>5691</v>
      </c>
      <c r="E3212" s="95" t="str">
        <f t="shared" si="51"/>
        <v>41</v>
      </c>
      <c r="G3212"/>
    </row>
    <row r="3213" spans="2:7" ht="13.5">
      <c r="B3213" s="79" t="s">
        <v>5692</v>
      </c>
      <c r="C3213" s="126" t="s">
        <v>5623</v>
      </c>
      <c r="D3213" s="165" t="s">
        <v>5693</v>
      </c>
      <c r="E3213" s="95" t="str">
        <f t="shared" si="51"/>
        <v>41</v>
      </c>
      <c r="G3213"/>
    </row>
    <row r="3214" spans="2:7" ht="13.5">
      <c r="B3214" s="79" t="s">
        <v>5694</v>
      </c>
      <c r="C3214" s="126" t="s">
        <v>5623</v>
      </c>
      <c r="D3214" s="165" t="s">
        <v>5695</v>
      </c>
      <c r="E3214" s="95" t="str">
        <f t="shared" si="51"/>
        <v>41</v>
      </c>
      <c r="G3214"/>
    </row>
    <row r="3215" spans="2:7" ht="13.5">
      <c r="B3215" s="79" t="s">
        <v>5696</v>
      </c>
      <c r="C3215" s="126" t="s">
        <v>5623</v>
      </c>
      <c r="D3215" s="165" t="s">
        <v>5697</v>
      </c>
      <c r="E3215" s="95" t="str">
        <f t="shared" si="51"/>
        <v>41</v>
      </c>
      <c r="G3215"/>
    </row>
    <row r="3216" spans="2:7" ht="13.5">
      <c r="B3216" s="79" t="s">
        <v>5698</v>
      </c>
      <c r="C3216" s="126" t="s">
        <v>5623</v>
      </c>
      <c r="D3216" s="165" t="s">
        <v>5699</v>
      </c>
      <c r="E3216" s="95" t="str">
        <f t="shared" si="51"/>
        <v>41</v>
      </c>
      <c r="G3216"/>
    </row>
    <row r="3217" spans="2:7" ht="13.5">
      <c r="B3217" s="79" t="s">
        <v>5700</v>
      </c>
      <c r="C3217" s="126" t="s">
        <v>5623</v>
      </c>
      <c r="D3217" s="165" t="s">
        <v>7260</v>
      </c>
      <c r="E3217" s="95" t="str">
        <f t="shared" si="51"/>
        <v>41</v>
      </c>
      <c r="G3217"/>
    </row>
    <row r="3218" spans="2:7" ht="13.5">
      <c r="B3218" s="79" t="s">
        <v>5701</v>
      </c>
      <c r="C3218" s="126" t="s">
        <v>5623</v>
      </c>
      <c r="D3218" s="165" t="s">
        <v>7261</v>
      </c>
      <c r="E3218" s="95" t="str">
        <f t="shared" si="51"/>
        <v>41</v>
      </c>
      <c r="G3218"/>
    </row>
    <row r="3219" spans="2:7" ht="13.5">
      <c r="B3219" s="79" t="s">
        <v>5702</v>
      </c>
      <c r="C3219" s="126" t="s">
        <v>5623</v>
      </c>
      <c r="D3219" s="165" t="s">
        <v>7262</v>
      </c>
      <c r="E3219" s="95" t="str">
        <f t="shared" si="51"/>
        <v>41</v>
      </c>
      <c r="G3219"/>
    </row>
    <row r="3220" spans="2:7" ht="13.5">
      <c r="B3220" s="79" t="s">
        <v>5703</v>
      </c>
      <c r="C3220" s="142" t="s">
        <v>5623</v>
      </c>
      <c r="D3220" s="165" t="s">
        <v>7263</v>
      </c>
      <c r="E3220" s="95" t="str">
        <f t="shared" si="51"/>
        <v>41</v>
      </c>
      <c r="G3220"/>
    </row>
    <row r="3221" spans="2:7" ht="13.5">
      <c r="B3221" s="79" t="s">
        <v>5704</v>
      </c>
      <c r="C3221" s="126" t="s">
        <v>5623</v>
      </c>
      <c r="D3221" s="165" t="s">
        <v>7264</v>
      </c>
      <c r="E3221" s="95" t="str">
        <f t="shared" si="51"/>
        <v>41</v>
      </c>
      <c r="G3221"/>
    </row>
    <row r="3222" spans="2:7" ht="13.5">
      <c r="B3222" s="79" t="s">
        <v>6341</v>
      </c>
      <c r="C3222" s="126" t="s">
        <v>5623</v>
      </c>
      <c r="D3222" s="165" t="s">
        <v>7265</v>
      </c>
      <c r="E3222" s="95" t="str">
        <f t="shared" si="51"/>
        <v>41</v>
      </c>
      <c r="G3222"/>
    </row>
    <row r="3223" spans="2:7" ht="13.5">
      <c r="B3223" s="93" t="s">
        <v>6342</v>
      </c>
      <c r="C3223" s="126" t="s">
        <v>5623</v>
      </c>
      <c r="D3223" s="165" t="s">
        <v>7266</v>
      </c>
      <c r="E3223" s="95" t="str">
        <f t="shared" si="51"/>
        <v>41</v>
      </c>
      <c r="G3223"/>
    </row>
    <row r="3224" spans="2:7" ht="14.25" thickBot="1">
      <c r="B3224" s="93" t="s">
        <v>6612</v>
      </c>
      <c r="C3224" s="149" t="s">
        <v>5623</v>
      </c>
      <c r="D3224" s="180" t="s">
        <v>7267</v>
      </c>
      <c r="E3224" s="95" t="str">
        <f t="shared" si="51"/>
        <v>41</v>
      </c>
      <c r="G3224"/>
    </row>
    <row r="3225" spans="2:7" ht="13.5">
      <c r="B3225" s="76" t="s">
        <v>5748</v>
      </c>
      <c r="C3225" s="128" t="s">
        <v>5705</v>
      </c>
      <c r="D3225" s="167" t="s">
        <v>5749</v>
      </c>
      <c r="E3225" s="95" t="str">
        <f t="shared" si="51"/>
        <v>42</v>
      </c>
      <c r="G3225"/>
    </row>
    <row r="3226" spans="2:7" ht="13.5">
      <c r="B3226" s="76" t="s">
        <v>5750</v>
      </c>
      <c r="C3226" s="130" t="s">
        <v>5705</v>
      </c>
      <c r="D3226" s="168" t="s">
        <v>5751</v>
      </c>
      <c r="E3226" s="95" t="str">
        <f t="shared" si="51"/>
        <v>42</v>
      </c>
      <c r="G3226"/>
    </row>
    <row r="3227" spans="2:7" ht="13.5">
      <c r="B3227" s="76" t="s">
        <v>5752</v>
      </c>
      <c r="C3227" s="130" t="s">
        <v>5705</v>
      </c>
      <c r="D3227" s="168" t="s">
        <v>5753</v>
      </c>
      <c r="E3227" s="95" t="str">
        <f t="shared" si="51"/>
        <v>42</v>
      </c>
      <c r="G3227"/>
    </row>
    <row r="3228" spans="2:7" ht="13.5">
      <c r="B3228" s="76" t="s">
        <v>5754</v>
      </c>
      <c r="C3228" s="130" t="s">
        <v>5705</v>
      </c>
      <c r="D3228" s="168" t="s">
        <v>5755</v>
      </c>
      <c r="E3228" s="95" t="str">
        <f t="shared" si="51"/>
        <v>42</v>
      </c>
      <c r="G3228"/>
    </row>
    <row r="3229" spans="2:7" ht="13.5">
      <c r="B3229" s="76" t="s">
        <v>5756</v>
      </c>
      <c r="C3229" s="130" t="s">
        <v>5705</v>
      </c>
      <c r="D3229" s="168" t="s">
        <v>7268</v>
      </c>
      <c r="E3229" s="95" t="str">
        <f t="shared" si="51"/>
        <v>42</v>
      </c>
      <c r="G3229"/>
    </row>
    <row r="3230" spans="2:7" ht="13.5">
      <c r="B3230" s="76" t="s">
        <v>5757</v>
      </c>
      <c r="C3230" s="130" t="s">
        <v>5705</v>
      </c>
      <c r="D3230" s="168" t="s">
        <v>5758</v>
      </c>
      <c r="E3230" s="95" t="str">
        <f t="shared" si="51"/>
        <v>42</v>
      </c>
      <c r="G3230"/>
    </row>
    <row r="3231" spans="2:7" ht="13.5">
      <c r="B3231" s="76" t="s">
        <v>5759</v>
      </c>
      <c r="C3231" s="130" t="s">
        <v>5705</v>
      </c>
      <c r="D3231" s="168" t="s">
        <v>5760</v>
      </c>
      <c r="E3231" s="95" t="str">
        <f t="shared" si="51"/>
        <v>42</v>
      </c>
      <c r="G3231"/>
    </row>
    <row r="3232" spans="2:7" ht="13.5">
      <c r="B3232" s="76" t="s">
        <v>5761</v>
      </c>
      <c r="C3232" s="130" t="s">
        <v>5705</v>
      </c>
      <c r="D3232" s="168" t="s">
        <v>5762</v>
      </c>
      <c r="E3232" s="95" t="str">
        <f t="shared" si="51"/>
        <v>42</v>
      </c>
      <c r="G3232"/>
    </row>
    <row r="3233" spans="2:7" ht="13.5">
      <c r="B3233" s="76" t="s">
        <v>5763</v>
      </c>
      <c r="C3233" s="130" t="s">
        <v>5705</v>
      </c>
      <c r="D3233" s="168" t="s">
        <v>7269</v>
      </c>
      <c r="E3233" s="95" t="str">
        <f t="shared" si="51"/>
        <v>42</v>
      </c>
      <c r="G3233"/>
    </row>
    <row r="3234" spans="2:7" ht="13.5">
      <c r="B3234" s="76" t="s">
        <v>5764</v>
      </c>
      <c r="C3234" s="130" t="s">
        <v>5705</v>
      </c>
      <c r="D3234" s="168" t="s">
        <v>7270</v>
      </c>
      <c r="E3234" s="95" t="str">
        <f t="shared" si="51"/>
        <v>42</v>
      </c>
      <c r="G3234"/>
    </row>
    <row r="3235" spans="2:7" ht="13.5">
      <c r="B3235" s="76" t="s">
        <v>5765</v>
      </c>
      <c r="C3235" s="130" t="s">
        <v>5705</v>
      </c>
      <c r="D3235" s="173" t="s">
        <v>7271</v>
      </c>
      <c r="E3235" s="95" t="str">
        <f t="shared" si="51"/>
        <v>42</v>
      </c>
      <c r="G3235"/>
    </row>
    <row r="3236" spans="2:7" ht="14.25" thickBot="1">
      <c r="B3236" s="80" t="s">
        <v>5766</v>
      </c>
      <c r="C3236" s="131" t="s">
        <v>5705</v>
      </c>
      <c r="D3236" s="171" t="s">
        <v>5767</v>
      </c>
      <c r="E3236" s="95" t="str">
        <f t="shared" si="51"/>
        <v>42</v>
      </c>
      <c r="G3236"/>
    </row>
    <row r="3237" spans="2:7" ht="13.5">
      <c r="B3237" s="82" t="s">
        <v>6799</v>
      </c>
      <c r="C3237" s="122" t="s">
        <v>5768</v>
      </c>
      <c r="D3237" s="161" t="s">
        <v>7272</v>
      </c>
      <c r="E3237" s="95" t="str">
        <f t="shared" si="51"/>
        <v>43</v>
      </c>
      <c r="G3237"/>
    </row>
    <row r="3238" spans="2:7" ht="13.5">
      <c r="B3238" s="82" t="s">
        <v>5856</v>
      </c>
      <c r="C3238" s="123" t="s">
        <v>5768</v>
      </c>
      <c r="D3238" s="162" t="s">
        <v>7273</v>
      </c>
      <c r="E3238" s="95" t="str">
        <f t="shared" si="51"/>
        <v>43</v>
      </c>
      <c r="G3238"/>
    </row>
    <row r="3239" spans="2:7" ht="13.5">
      <c r="B3239" s="82" t="s">
        <v>5857</v>
      </c>
      <c r="C3239" s="123" t="s">
        <v>5768</v>
      </c>
      <c r="D3239" s="162" t="s">
        <v>5858</v>
      </c>
      <c r="E3239" s="95" t="str">
        <f t="shared" si="51"/>
        <v>43</v>
      </c>
      <c r="G3239"/>
    </row>
    <row r="3240" spans="2:7" ht="13.5">
      <c r="B3240" s="82" t="s">
        <v>5859</v>
      </c>
      <c r="C3240" s="123" t="s">
        <v>5768</v>
      </c>
      <c r="D3240" s="162" t="s">
        <v>7274</v>
      </c>
      <c r="E3240" s="95" t="str">
        <f t="shared" si="51"/>
        <v>43</v>
      </c>
      <c r="G3240"/>
    </row>
    <row r="3241" spans="2:7" ht="13.5">
      <c r="B3241" s="82" t="s">
        <v>5860</v>
      </c>
      <c r="C3241" s="123" t="s">
        <v>5768</v>
      </c>
      <c r="D3241" s="162" t="s">
        <v>7275</v>
      </c>
      <c r="E3241" s="95" t="str">
        <f t="shared" si="51"/>
        <v>43</v>
      </c>
      <c r="G3241"/>
    </row>
    <row r="3242" spans="2:7" ht="13.5">
      <c r="B3242" s="82" t="s">
        <v>5861</v>
      </c>
      <c r="C3242" s="123" t="s">
        <v>5768</v>
      </c>
      <c r="D3242" s="162" t="s">
        <v>5862</v>
      </c>
      <c r="E3242" s="95" t="str">
        <f t="shared" si="51"/>
        <v>43</v>
      </c>
      <c r="G3242"/>
    </row>
    <row r="3243" spans="2:7" ht="13.5">
      <c r="B3243" s="82" t="s">
        <v>5863</v>
      </c>
      <c r="C3243" s="123" t="s">
        <v>5768</v>
      </c>
      <c r="D3243" s="162" t="s">
        <v>5864</v>
      </c>
      <c r="E3243" s="95" t="str">
        <f t="shared" si="51"/>
        <v>43</v>
      </c>
      <c r="G3243"/>
    </row>
    <row r="3244" spans="2:7" ht="13.5">
      <c r="B3244" s="82" t="s">
        <v>5865</v>
      </c>
      <c r="C3244" s="123" t="s">
        <v>5768</v>
      </c>
      <c r="D3244" s="162" t="s">
        <v>5866</v>
      </c>
      <c r="E3244" s="95" t="str">
        <f t="shared" si="51"/>
        <v>43</v>
      </c>
      <c r="G3244"/>
    </row>
    <row r="3245" spans="2:7" ht="13.5">
      <c r="B3245" s="82" t="s">
        <v>5867</v>
      </c>
      <c r="C3245" s="123" t="s">
        <v>5768</v>
      </c>
      <c r="D3245" s="162" t="s">
        <v>7276</v>
      </c>
      <c r="E3245" s="95" t="str">
        <f t="shared" si="51"/>
        <v>43</v>
      </c>
      <c r="G3245"/>
    </row>
    <row r="3246" spans="2:7" ht="13.5">
      <c r="B3246" s="82" t="s">
        <v>5868</v>
      </c>
      <c r="C3246" s="123" t="s">
        <v>5768</v>
      </c>
      <c r="D3246" s="162" t="s">
        <v>5869</v>
      </c>
      <c r="E3246" s="95" t="str">
        <f t="shared" si="51"/>
        <v>43</v>
      </c>
      <c r="G3246"/>
    </row>
    <row r="3247" spans="2:7" ht="13.5">
      <c r="B3247" s="82" t="s">
        <v>5870</v>
      </c>
      <c r="C3247" s="123" t="s">
        <v>5768</v>
      </c>
      <c r="D3247" s="162" t="s">
        <v>5871</v>
      </c>
      <c r="E3247" s="95" t="str">
        <f t="shared" si="51"/>
        <v>43</v>
      </c>
      <c r="G3247"/>
    </row>
    <row r="3248" spans="2:7" ht="13.5">
      <c r="B3248" s="82" t="s">
        <v>5872</v>
      </c>
      <c r="C3248" s="123" t="s">
        <v>5768</v>
      </c>
      <c r="D3248" s="162" t="s">
        <v>5873</v>
      </c>
      <c r="E3248" s="95" t="str">
        <f t="shared" si="51"/>
        <v>43</v>
      </c>
      <c r="G3248"/>
    </row>
    <row r="3249" spans="2:7" ht="13.5">
      <c r="B3249" s="82" t="s">
        <v>5874</v>
      </c>
      <c r="C3249" s="123" t="s">
        <v>5768</v>
      </c>
      <c r="D3249" s="162" t="s">
        <v>7277</v>
      </c>
      <c r="E3249" s="95" t="str">
        <f t="shared" si="51"/>
        <v>43</v>
      </c>
      <c r="G3249"/>
    </row>
    <row r="3250" spans="2:7" ht="13.5">
      <c r="B3250" s="82" t="s">
        <v>5875</v>
      </c>
      <c r="C3250" s="123" t="s">
        <v>5768</v>
      </c>
      <c r="D3250" s="162" t="s">
        <v>5876</v>
      </c>
      <c r="E3250" s="95" t="str">
        <f t="shared" si="51"/>
        <v>43</v>
      </c>
      <c r="G3250"/>
    </row>
    <row r="3251" spans="2:7" ht="13.5">
      <c r="B3251" s="82" t="s">
        <v>5877</v>
      </c>
      <c r="C3251" s="123" t="s">
        <v>5768</v>
      </c>
      <c r="D3251" s="162" t="s">
        <v>5878</v>
      </c>
      <c r="E3251" s="95" t="str">
        <f t="shared" si="51"/>
        <v>43</v>
      </c>
      <c r="G3251"/>
    </row>
    <row r="3252" spans="2:7" ht="13.5">
      <c r="B3252" s="82" t="s">
        <v>5879</v>
      </c>
      <c r="C3252" s="123" t="s">
        <v>5768</v>
      </c>
      <c r="D3252" s="162" t="s">
        <v>5880</v>
      </c>
      <c r="E3252" s="95" t="str">
        <f t="shared" si="51"/>
        <v>43</v>
      </c>
      <c r="G3252"/>
    </row>
    <row r="3253" spans="2:7" ht="13.5">
      <c r="B3253" s="82" t="s">
        <v>5881</v>
      </c>
      <c r="C3253" s="123" t="s">
        <v>5768</v>
      </c>
      <c r="D3253" s="162" t="s">
        <v>5882</v>
      </c>
      <c r="E3253" s="95" t="str">
        <f t="shared" si="51"/>
        <v>43</v>
      </c>
      <c r="G3253"/>
    </row>
    <row r="3254" spans="2:7" ht="13.5">
      <c r="B3254" s="82" t="s">
        <v>5883</v>
      </c>
      <c r="C3254" s="123" t="s">
        <v>5768</v>
      </c>
      <c r="D3254" s="162" t="s">
        <v>5884</v>
      </c>
      <c r="E3254" s="95" t="str">
        <f t="shared" si="51"/>
        <v>43</v>
      </c>
      <c r="G3254"/>
    </row>
    <row r="3255" spans="2:7" ht="13.5">
      <c r="B3255" s="82" t="s">
        <v>5885</v>
      </c>
      <c r="C3255" s="123" t="s">
        <v>5768</v>
      </c>
      <c r="D3255" s="162" t="s">
        <v>5886</v>
      </c>
      <c r="E3255" s="95" t="str">
        <f t="shared" si="51"/>
        <v>43</v>
      </c>
      <c r="G3255"/>
    </row>
    <row r="3256" spans="2:7" ht="13.5">
      <c r="B3256" s="82" t="s">
        <v>5887</v>
      </c>
      <c r="C3256" s="123" t="s">
        <v>5768</v>
      </c>
      <c r="D3256" s="162" t="s">
        <v>5888</v>
      </c>
      <c r="E3256" s="95" t="str">
        <f t="shared" si="51"/>
        <v>43</v>
      </c>
      <c r="G3256"/>
    </row>
    <row r="3257" spans="2:7" ht="13.5">
      <c r="B3257" s="82" t="s">
        <v>5889</v>
      </c>
      <c r="C3257" s="123" t="s">
        <v>5768</v>
      </c>
      <c r="D3257" s="162" t="s">
        <v>5890</v>
      </c>
      <c r="E3257" s="95" t="str">
        <f t="shared" si="51"/>
        <v>43</v>
      </c>
      <c r="G3257"/>
    </row>
    <row r="3258" spans="2:7" ht="13.5">
      <c r="B3258" s="82" t="s">
        <v>5891</v>
      </c>
      <c r="C3258" s="123" t="s">
        <v>5768</v>
      </c>
      <c r="D3258" s="162" t="s">
        <v>5892</v>
      </c>
      <c r="E3258" s="95" t="str">
        <f t="shared" si="51"/>
        <v>43</v>
      </c>
      <c r="G3258"/>
    </row>
    <row r="3259" spans="2:7" ht="13.5">
      <c r="B3259" s="82" t="s">
        <v>5893</v>
      </c>
      <c r="C3259" s="132" t="s">
        <v>5768</v>
      </c>
      <c r="D3259" s="162" t="s">
        <v>5894</v>
      </c>
      <c r="E3259" s="95" t="str">
        <f t="shared" si="51"/>
        <v>43</v>
      </c>
      <c r="G3259"/>
    </row>
    <row r="3260" spans="2:7" ht="13.5">
      <c r="B3260" s="82" t="s">
        <v>5895</v>
      </c>
      <c r="C3260" s="123" t="s">
        <v>5768</v>
      </c>
      <c r="D3260" s="162" t="s">
        <v>5896</v>
      </c>
      <c r="E3260" s="95" t="str">
        <f t="shared" si="51"/>
        <v>43</v>
      </c>
      <c r="G3260"/>
    </row>
    <row r="3261" spans="2:7" ht="13.5">
      <c r="B3261" s="82" t="s">
        <v>5897</v>
      </c>
      <c r="C3261" s="123" t="s">
        <v>5768</v>
      </c>
      <c r="D3261" s="162" t="s">
        <v>5898</v>
      </c>
      <c r="E3261" s="95" t="str">
        <f t="shared" si="51"/>
        <v>43</v>
      </c>
      <c r="G3261"/>
    </row>
    <row r="3262" spans="2:7" ht="13.5">
      <c r="B3262" s="82" t="s">
        <v>5899</v>
      </c>
      <c r="C3262" s="123" t="s">
        <v>5768</v>
      </c>
      <c r="D3262" s="162" t="s">
        <v>5900</v>
      </c>
      <c r="E3262" s="95" t="str">
        <f t="shared" si="51"/>
        <v>43</v>
      </c>
      <c r="G3262"/>
    </row>
    <row r="3263" spans="2:7" ht="13.5">
      <c r="B3263" s="82" t="s">
        <v>5901</v>
      </c>
      <c r="C3263" s="123" t="s">
        <v>5768</v>
      </c>
      <c r="D3263" s="162" t="s">
        <v>5902</v>
      </c>
      <c r="E3263" s="95" t="str">
        <f t="shared" si="51"/>
        <v>43</v>
      </c>
      <c r="G3263"/>
    </row>
    <row r="3264" spans="2:7" ht="13.5">
      <c r="B3264" s="195" t="s">
        <v>5903</v>
      </c>
      <c r="C3264" s="123" t="s">
        <v>5768</v>
      </c>
      <c r="D3264" s="162" t="s">
        <v>5904</v>
      </c>
      <c r="E3264" s="95" t="str">
        <f t="shared" si="51"/>
        <v>43</v>
      </c>
      <c r="G3264"/>
    </row>
    <row r="3265" spans="2:7" ht="14.25" thickBot="1">
      <c r="B3265" s="83" t="s">
        <v>5905</v>
      </c>
      <c r="C3265" s="124" t="s">
        <v>5768</v>
      </c>
      <c r="D3265" s="163" t="s">
        <v>7278</v>
      </c>
      <c r="E3265" s="95" t="str">
        <f t="shared" si="51"/>
        <v>43</v>
      </c>
      <c r="G3265"/>
    </row>
    <row r="3266" spans="2:7" ht="13.5">
      <c r="B3266" s="195" t="s">
        <v>5943</v>
      </c>
      <c r="C3266" s="125" t="s">
        <v>5906</v>
      </c>
      <c r="D3266" s="164" t="s">
        <v>5944</v>
      </c>
      <c r="E3266" s="95" t="str">
        <f t="shared" si="51"/>
        <v>44</v>
      </c>
      <c r="G3266"/>
    </row>
    <row r="3267" spans="2:7" ht="13.5">
      <c r="B3267" s="82" t="s">
        <v>5945</v>
      </c>
      <c r="C3267" s="126" t="s">
        <v>5906</v>
      </c>
      <c r="D3267" s="165" t="s">
        <v>5946</v>
      </c>
      <c r="E3267" s="95" t="str">
        <f t="shared" si="51"/>
        <v>44</v>
      </c>
      <c r="G3267"/>
    </row>
    <row r="3268" spans="2:7" ht="13.5">
      <c r="B3268" s="82" t="s">
        <v>5947</v>
      </c>
      <c r="C3268" s="126" t="s">
        <v>5906</v>
      </c>
      <c r="D3268" s="165" t="s">
        <v>5948</v>
      </c>
      <c r="E3268" s="95" t="str">
        <f t="shared" si="51"/>
        <v>44</v>
      </c>
      <c r="G3268"/>
    </row>
    <row r="3269" spans="2:7" ht="13.5">
      <c r="B3269" s="82" t="s">
        <v>5949</v>
      </c>
      <c r="C3269" s="126" t="s">
        <v>5906</v>
      </c>
      <c r="D3269" s="165" t="s">
        <v>5950</v>
      </c>
      <c r="E3269" s="95" t="str">
        <f t="shared" si="51"/>
        <v>44</v>
      </c>
      <c r="G3269"/>
    </row>
    <row r="3270" spans="2:7" ht="13.5">
      <c r="B3270" s="82" t="s">
        <v>5951</v>
      </c>
      <c r="C3270" s="126" t="s">
        <v>5906</v>
      </c>
      <c r="D3270" s="165" t="s">
        <v>5952</v>
      </c>
      <c r="E3270" s="95" t="str">
        <f t="shared" si="51"/>
        <v>44</v>
      </c>
      <c r="G3270"/>
    </row>
    <row r="3271" spans="2:7" ht="13.5">
      <c r="B3271" s="82" t="s">
        <v>5953</v>
      </c>
      <c r="C3271" s="126" t="s">
        <v>5906</v>
      </c>
      <c r="D3271" s="165" t="s">
        <v>5954</v>
      </c>
      <c r="E3271" s="95" t="str">
        <f t="shared" si="51"/>
        <v>44</v>
      </c>
      <c r="G3271"/>
    </row>
    <row r="3272" spans="2:7" ht="13.5">
      <c r="B3272" s="82" t="s">
        <v>5955</v>
      </c>
      <c r="C3272" s="126" t="s">
        <v>5906</v>
      </c>
      <c r="D3272" s="165" t="s">
        <v>5956</v>
      </c>
      <c r="E3272" s="95" t="str">
        <f t="shared" si="51"/>
        <v>44</v>
      </c>
      <c r="G3272"/>
    </row>
    <row r="3273" spans="2:7" ht="13.5">
      <c r="B3273" s="82" t="s">
        <v>5957</v>
      </c>
      <c r="C3273" s="126" t="s">
        <v>5906</v>
      </c>
      <c r="D3273" s="165" t="s">
        <v>5958</v>
      </c>
      <c r="E3273" s="95" t="str">
        <f t="shared" ref="E3273:E3336" si="52">LEFT(B3273,2)</f>
        <v>44</v>
      </c>
      <c r="G3273"/>
    </row>
    <row r="3274" spans="2:7" ht="13.5">
      <c r="B3274" s="82" t="s">
        <v>5959</v>
      </c>
      <c r="C3274" s="126" t="s">
        <v>5906</v>
      </c>
      <c r="D3274" s="165" t="s">
        <v>7279</v>
      </c>
      <c r="E3274" s="95" t="str">
        <f t="shared" si="52"/>
        <v>44</v>
      </c>
      <c r="G3274"/>
    </row>
    <row r="3275" spans="2:7" ht="13.5">
      <c r="B3275" s="82" t="s">
        <v>5960</v>
      </c>
      <c r="C3275" s="126" t="s">
        <v>5906</v>
      </c>
      <c r="D3275" s="165" t="s">
        <v>7280</v>
      </c>
      <c r="E3275" s="95" t="str">
        <f t="shared" si="52"/>
        <v>44</v>
      </c>
      <c r="G3275"/>
    </row>
    <row r="3276" spans="2:7" ht="13.5">
      <c r="B3276" s="82" t="s">
        <v>5961</v>
      </c>
      <c r="C3276" s="126" t="s">
        <v>5906</v>
      </c>
      <c r="D3276" s="165" t="s">
        <v>7281</v>
      </c>
      <c r="E3276" s="95" t="str">
        <f t="shared" si="52"/>
        <v>44</v>
      </c>
      <c r="G3276"/>
    </row>
    <row r="3277" spans="2:7" ht="14.25" thickBot="1">
      <c r="B3277" s="83" t="s">
        <v>5962</v>
      </c>
      <c r="C3277" s="127" t="s">
        <v>5906</v>
      </c>
      <c r="D3277" s="166" t="s">
        <v>7282</v>
      </c>
      <c r="E3277" s="95" t="str">
        <f t="shared" si="52"/>
        <v>44</v>
      </c>
      <c r="G3277"/>
    </row>
    <row r="3278" spans="2:7" ht="13.5">
      <c r="B3278" s="76" t="s">
        <v>6015</v>
      </c>
      <c r="C3278" s="128" t="s">
        <v>5963</v>
      </c>
      <c r="D3278" s="167" t="s">
        <v>6016</v>
      </c>
      <c r="E3278" s="95" t="str">
        <f t="shared" si="52"/>
        <v>45</v>
      </c>
      <c r="G3278"/>
    </row>
    <row r="3279" spans="2:7" ht="13.5">
      <c r="B3279" s="76" t="s">
        <v>6017</v>
      </c>
      <c r="C3279" s="130" t="s">
        <v>5963</v>
      </c>
      <c r="D3279" s="168" t="s">
        <v>6018</v>
      </c>
      <c r="E3279" s="95" t="str">
        <f t="shared" si="52"/>
        <v>45</v>
      </c>
      <c r="G3279"/>
    </row>
    <row r="3280" spans="2:7" ht="13.5">
      <c r="B3280" s="76" t="s">
        <v>6019</v>
      </c>
      <c r="C3280" s="130" t="s">
        <v>5963</v>
      </c>
      <c r="D3280" s="168" t="s">
        <v>6020</v>
      </c>
      <c r="E3280" s="95" t="str">
        <f t="shared" si="52"/>
        <v>45</v>
      </c>
      <c r="G3280"/>
    </row>
    <row r="3281" spans="2:7" ht="13.5">
      <c r="B3281" s="76" t="s">
        <v>6021</v>
      </c>
      <c r="C3281" s="130" t="s">
        <v>5963</v>
      </c>
      <c r="D3281" s="168" t="s">
        <v>6022</v>
      </c>
      <c r="E3281" s="95" t="str">
        <f t="shared" si="52"/>
        <v>45</v>
      </c>
      <c r="G3281"/>
    </row>
    <row r="3282" spans="2:7" ht="13.5">
      <c r="B3282" s="76" t="s">
        <v>6023</v>
      </c>
      <c r="C3282" s="130" t="s">
        <v>5963</v>
      </c>
      <c r="D3282" s="168" t="s">
        <v>6024</v>
      </c>
      <c r="E3282" s="95" t="str">
        <f t="shared" si="52"/>
        <v>45</v>
      </c>
      <c r="G3282"/>
    </row>
    <row r="3283" spans="2:7" ht="13.5">
      <c r="B3283" s="76" t="s">
        <v>6025</v>
      </c>
      <c r="C3283" s="130" t="s">
        <v>5963</v>
      </c>
      <c r="D3283" s="168" t="s">
        <v>6026</v>
      </c>
      <c r="E3283" s="95" t="str">
        <f t="shared" si="52"/>
        <v>45</v>
      </c>
      <c r="G3283"/>
    </row>
    <row r="3284" spans="2:7" ht="13.5">
      <c r="B3284" s="76" t="s">
        <v>6027</v>
      </c>
      <c r="C3284" s="130" t="s">
        <v>5963</v>
      </c>
      <c r="D3284" s="168" t="s">
        <v>6028</v>
      </c>
      <c r="E3284" s="95" t="str">
        <f t="shared" si="52"/>
        <v>45</v>
      </c>
      <c r="G3284"/>
    </row>
    <row r="3285" spans="2:7" ht="13.5">
      <c r="B3285" s="76" t="s">
        <v>6029</v>
      </c>
      <c r="C3285" s="130" t="s">
        <v>5963</v>
      </c>
      <c r="D3285" s="168" t="s">
        <v>6030</v>
      </c>
      <c r="E3285" s="95" t="str">
        <f t="shared" si="52"/>
        <v>45</v>
      </c>
      <c r="G3285"/>
    </row>
    <row r="3286" spans="2:7" ht="13.5">
      <c r="B3286" s="76" t="s">
        <v>6031</v>
      </c>
      <c r="C3286" s="130" t="s">
        <v>5963</v>
      </c>
      <c r="D3286" s="168" t="s">
        <v>6032</v>
      </c>
      <c r="E3286" s="95" t="str">
        <f t="shared" si="52"/>
        <v>45</v>
      </c>
      <c r="G3286"/>
    </row>
    <row r="3287" spans="2:7" ht="13.5">
      <c r="B3287" s="76" t="s">
        <v>6033</v>
      </c>
      <c r="C3287" s="130" t="s">
        <v>5963</v>
      </c>
      <c r="D3287" s="168" t="s">
        <v>6034</v>
      </c>
      <c r="E3287" s="95" t="str">
        <f t="shared" si="52"/>
        <v>45</v>
      </c>
      <c r="G3287"/>
    </row>
    <row r="3288" spans="2:7" ht="13.5">
      <c r="B3288" s="76" t="s">
        <v>6035</v>
      </c>
      <c r="C3288" s="130" t="s">
        <v>5963</v>
      </c>
      <c r="D3288" s="168" t="s">
        <v>7283</v>
      </c>
      <c r="E3288" s="95" t="str">
        <f t="shared" si="52"/>
        <v>45</v>
      </c>
      <c r="G3288"/>
    </row>
    <row r="3289" spans="2:7" ht="13.5">
      <c r="B3289" s="76" t="s">
        <v>6036</v>
      </c>
      <c r="C3289" s="130" t="s">
        <v>5963</v>
      </c>
      <c r="D3289" s="168" t="s">
        <v>7284</v>
      </c>
      <c r="E3289" s="95" t="str">
        <f t="shared" si="52"/>
        <v>45</v>
      </c>
      <c r="G3289"/>
    </row>
    <row r="3290" spans="2:7" ht="13.5">
      <c r="B3290" s="76" t="s">
        <v>6037</v>
      </c>
      <c r="C3290" s="130" t="s">
        <v>5963</v>
      </c>
      <c r="D3290" s="168" t="s">
        <v>6038</v>
      </c>
      <c r="E3290" s="95" t="str">
        <f t="shared" si="52"/>
        <v>45</v>
      </c>
      <c r="G3290"/>
    </row>
    <row r="3291" spans="2:7" ht="14.25" thickBot="1">
      <c r="B3291" s="80" t="s">
        <v>6039</v>
      </c>
      <c r="C3291" s="131" t="s">
        <v>5963</v>
      </c>
      <c r="D3291" s="171" t="s">
        <v>7285</v>
      </c>
      <c r="E3291" s="95" t="str">
        <f t="shared" si="52"/>
        <v>45</v>
      </c>
      <c r="G3291"/>
    </row>
    <row r="3292" spans="2:7" ht="13.5">
      <c r="B3292" s="65" t="s">
        <v>6127</v>
      </c>
      <c r="C3292" s="123" t="s">
        <v>6040</v>
      </c>
      <c r="D3292" s="161" t="s">
        <v>7286</v>
      </c>
      <c r="E3292" s="95" t="str">
        <f t="shared" si="52"/>
        <v>46</v>
      </c>
      <c r="G3292"/>
    </row>
    <row r="3293" spans="2:7" ht="13.5">
      <c r="B3293" s="65" t="s">
        <v>6128</v>
      </c>
      <c r="C3293" s="123" t="s">
        <v>6040</v>
      </c>
      <c r="D3293" s="162" t="s">
        <v>7287</v>
      </c>
      <c r="E3293" s="95" t="str">
        <f t="shared" si="52"/>
        <v>46</v>
      </c>
      <c r="G3293"/>
    </row>
    <row r="3294" spans="2:7" ht="13.5">
      <c r="B3294" s="65" t="s">
        <v>6129</v>
      </c>
      <c r="C3294" s="123" t="s">
        <v>6040</v>
      </c>
      <c r="D3294" s="162" t="s">
        <v>7288</v>
      </c>
      <c r="E3294" s="95" t="str">
        <f t="shared" si="52"/>
        <v>46</v>
      </c>
      <c r="G3294"/>
    </row>
    <row r="3295" spans="2:7" ht="13.5">
      <c r="B3295" s="65" t="s">
        <v>6130</v>
      </c>
      <c r="C3295" s="123" t="s">
        <v>6040</v>
      </c>
      <c r="D3295" s="162" t="s">
        <v>6131</v>
      </c>
      <c r="E3295" s="95" t="str">
        <f t="shared" si="52"/>
        <v>46</v>
      </c>
      <c r="G3295"/>
    </row>
    <row r="3296" spans="2:7" ht="13.5">
      <c r="B3296" s="65" t="s">
        <v>6132</v>
      </c>
      <c r="C3296" s="123" t="s">
        <v>6040</v>
      </c>
      <c r="D3296" s="162" t="s">
        <v>7289</v>
      </c>
      <c r="E3296" s="95" t="str">
        <f t="shared" si="52"/>
        <v>46</v>
      </c>
      <c r="G3296"/>
    </row>
    <row r="3297" spans="2:7" ht="13.5">
      <c r="B3297" s="65" t="s">
        <v>6133</v>
      </c>
      <c r="C3297" s="123" t="s">
        <v>6040</v>
      </c>
      <c r="D3297" s="162" t="s">
        <v>6134</v>
      </c>
      <c r="E3297" s="95" t="str">
        <f t="shared" si="52"/>
        <v>46</v>
      </c>
      <c r="G3297"/>
    </row>
    <row r="3298" spans="2:7" ht="13.5">
      <c r="B3298" s="65" t="s">
        <v>6135</v>
      </c>
      <c r="C3298" s="123" t="s">
        <v>6040</v>
      </c>
      <c r="D3298" s="162" t="s">
        <v>6136</v>
      </c>
      <c r="E3298" s="95" t="str">
        <f t="shared" si="52"/>
        <v>46</v>
      </c>
      <c r="G3298"/>
    </row>
    <row r="3299" spans="2:7" ht="13.5">
      <c r="B3299" s="65" t="s">
        <v>6137</v>
      </c>
      <c r="C3299" s="123" t="s">
        <v>6040</v>
      </c>
      <c r="D3299" s="162" t="s">
        <v>6138</v>
      </c>
      <c r="E3299" s="95" t="str">
        <f t="shared" si="52"/>
        <v>46</v>
      </c>
      <c r="G3299"/>
    </row>
    <row r="3300" spans="2:7" ht="13.5">
      <c r="B3300" s="65" t="s">
        <v>6139</v>
      </c>
      <c r="C3300" s="123" t="s">
        <v>6040</v>
      </c>
      <c r="D3300" s="162" t="s">
        <v>6140</v>
      </c>
      <c r="E3300" s="95" t="str">
        <f t="shared" si="52"/>
        <v>46</v>
      </c>
      <c r="G3300"/>
    </row>
    <row r="3301" spans="2:7" ht="13.5">
      <c r="B3301" s="65" t="s">
        <v>6141</v>
      </c>
      <c r="C3301" s="123" t="s">
        <v>6040</v>
      </c>
      <c r="D3301" s="162" t="s">
        <v>6142</v>
      </c>
      <c r="E3301" s="95" t="str">
        <f t="shared" si="52"/>
        <v>46</v>
      </c>
      <c r="G3301"/>
    </row>
    <row r="3302" spans="2:7" ht="13.5">
      <c r="B3302" s="65" t="s">
        <v>6143</v>
      </c>
      <c r="C3302" s="123" t="s">
        <v>6040</v>
      </c>
      <c r="D3302" s="162" t="s">
        <v>6144</v>
      </c>
      <c r="E3302" s="95" t="str">
        <f t="shared" si="52"/>
        <v>46</v>
      </c>
      <c r="G3302"/>
    </row>
    <row r="3303" spans="2:7" ht="13.5">
      <c r="B3303" s="65" t="s">
        <v>6145</v>
      </c>
      <c r="C3303" s="123" t="s">
        <v>6040</v>
      </c>
      <c r="D3303" s="162" t="s">
        <v>7290</v>
      </c>
      <c r="E3303" s="95" t="str">
        <f t="shared" si="52"/>
        <v>46</v>
      </c>
      <c r="G3303"/>
    </row>
    <row r="3304" spans="2:7" ht="13.5">
      <c r="B3304" s="65" t="s">
        <v>6146</v>
      </c>
      <c r="C3304" s="123" t="s">
        <v>6040</v>
      </c>
      <c r="D3304" s="162" t="s">
        <v>6147</v>
      </c>
      <c r="E3304" s="95" t="str">
        <f t="shared" si="52"/>
        <v>46</v>
      </c>
      <c r="G3304"/>
    </row>
    <row r="3305" spans="2:7" ht="13.5">
      <c r="B3305" s="65" t="s">
        <v>6148</v>
      </c>
      <c r="C3305" s="123" t="s">
        <v>6040</v>
      </c>
      <c r="D3305" s="162" t="s">
        <v>6149</v>
      </c>
      <c r="E3305" s="95" t="str">
        <f t="shared" si="52"/>
        <v>46</v>
      </c>
      <c r="G3305"/>
    </row>
    <row r="3306" spans="2:7" ht="13.5">
      <c r="B3306" s="65" t="s">
        <v>6150</v>
      </c>
      <c r="C3306" s="123" t="s">
        <v>6040</v>
      </c>
      <c r="D3306" s="162" t="s">
        <v>7291</v>
      </c>
      <c r="E3306" s="95" t="str">
        <f t="shared" si="52"/>
        <v>46</v>
      </c>
      <c r="G3306"/>
    </row>
    <row r="3307" spans="2:7" ht="13.5">
      <c r="B3307" s="65" t="s">
        <v>6151</v>
      </c>
      <c r="C3307" s="123" t="s">
        <v>6040</v>
      </c>
      <c r="D3307" s="162" t="s">
        <v>6152</v>
      </c>
      <c r="E3307" s="95" t="str">
        <f t="shared" si="52"/>
        <v>46</v>
      </c>
      <c r="G3307"/>
    </row>
    <row r="3308" spans="2:7" ht="13.5">
      <c r="B3308" s="65" t="s">
        <v>6153</v>
      </c>
      <c r="C3308" s="123" t="s">
        <v>6040</v>
      </c>
      <c r="D3308" s="162" t="s">
        <v>6154</v>
      </c>
      <c r="E3308" s="95" t="str">
        <f t="shared" si="52"/>
        <v>46</v>
      </c>
      <c r="G3308"/>
    </row>
    <row r="3309" spans="2:7" ht="13.5">
      <c r="B3309" s="65" t="s">
        <v>6155</v>
      </c>
      <c r="C3309" s="123" t="s">
        <v>6040</v>
      </c>
      <c r="D3309" s="162" t="s">
        <v>6156</v>
      </c>
      <c r="E3309" s="95" t="str">
        <f t="shared" si="52"/>
        <v>46</v>
      </c>
      <c r="G3309"/>
    </row>
    <row r="3310" spans="2:7" ht="13.5">
      <c r="B3310" s="65" t="s">
        <v>6157</v>
      </c>
      <c r="C3310" s="123" t="s">
        <v>6040</v>
      </c>
      <c r="D3310" s="162" t="s">
        <v>6158</v>
      </c>
      <c r="E3310" s="95" t="str">
        <f t="shared" si="52"/>
        <v>46</v>
      </c>
      <c r="G3310"/>
    </row>
    <row r="3311" spans="2:7" ht="13.5">
      <c r="B3311" s="65" t="s">
        <v>6159</v>
      </c>
      <c r="C3311" s="123" t="s">
        <v>6040</v>
      </c>
      <c r="D3311" s="162" t="s">
        <v>6160</v>
      </c>
      <c r="E3311" s="95" t="str">
        <f t="shared" si="52"/>
        <v>46</v>
      </c>
      <c r="G3311"/>
    </row>
    <row r="3312" spans="2:7" ht="13.5">
      <c r="B3312" s="65" t="s">
        <v>6161</v>
      </c>
      <c r="C3312" s="123" t="s">
        <v>6040</v>
      </c>
      <c r="D3312" s="162" t="s">
        <v>6162</v>
      </c>
      <c r="E3312" s="95" t="str">
        <f t="shared" si="52"/>
        <v>46</v>
      </c>
      <c r="G3312"/>
    </row>
    <row r="3313" spans="2:7" ht="13.5">
      <c r="B3313" s="65" t="s">
        <v>6163</v>
      </c>
      <c r="C3313" s="123" t="s">
        <v>6040</v>
      </c>
      <c r="D3313" s="162" t="s">
        <v>6164</v>
      </c>
      <c r="E3313" s="95" t="str">
        <f t="shared" si="52"/>
        <v>46</v>
      </c>
      <c r="G3313"/>
    </row>
    <row r="3314" spans="2:7" ht="13.5">
      <c r="B3314" s="65" t="s">
        <v>6165</v>
      </c>
      <c r="C3314" s="123" t="s">
        <v>6040</v>
      </c>
      <c r="D3314" s="162" t="s">
        <v>6166</v>
      </c>
      <c r="E3314" s="95" t="str">
        <f t="shared" si="52"/>
        <v>46</v>
      </c>
      <c r="G3314"/>
    </row>
    <row r="3315" spans="2:7" ht="13.5">
      <c r="B3315" s="65" t="s">
        <v>6167</v>
      </c>
      <c r="C3315" s="123" t="s">
        <v>6040</v>
      </c>
      <c r="D3315" s="162" t="s">
        <v>6168</v>
      </c>
      <c r="E3315" s="95" t="str">
        <f t="shared" si="52"/>
        <v>46</v>
      </c>
      <c r="G3315"/>
    </row>
    <row r="3316" spans="2:7" ht="13.5">
      <c r="B3316" s="65" t="s">
        <v>6169</v>
      </c>
      <c r="C3316" s="123" t="s">
        <v>6040</v>
      </c>
      <c r="D3316" s="162" t="s">
        <v>6170</v>
      </c>
      <c r="E3316" s="95" t="str">
        <f t="shared" si="52"/>
        <v>46</v>
      </c>
      <c r="G3316"/>
    </row>
    <row r="3317" spans="2:7" ht="13.5">
      <c r="B3317" s="65" t="s">
        <v>6171</v>
      </c>
      <c r="C3317" s="123" t="s">
        <v>6040</v>
      </c>
      <c r="D3317" s="162" t="s">
        <v>6172</v>
      </c>
      <c r="E3317" s="95" t="str">
        <f t="shared" si="52"/>
        <v>46</v>
      </c>
      <c r="G3317"/>
    </row>
    <row r="3318" spans="2:7" ht="13.5">
      <c r="B3318" s="65" t="s">
        <v>6173</v>
      </c>
      <c r="C3318" s="123" t="s">
        <v>6040</v>
      </c>
      <c r="D3318" s="162" t="s">
        <v>6174</v>
      </c>
      <c r="E3318" s="95" t="str">
        <f t="shared" si="52"/>
        <v>46</v>
      </c>
      <c r="G3318"/>
    </row>
    <row r="3319" spans="2:7" ht="13.5">
      <c r="B3319" s="65" t="s">
        <v>6175</v>
      </c>
      <c r="C3319" s="123" t="s">
        <v>6040</v>
      </c>
      <c r="D3319" s="162" t="s">
        <v>6176</v>
      </c>
      <c r="E3319" s="95" t="str">
        <f t="shared" si="52"/>
        <v>46</v>
      </c>
      <c r="G3319"/>
    </row>
    <row r="3320" spans="2:7" ht="13.5">
      <c r="B3320" s="65" t="s">
        <v>6177</v>
      </c>
      <c r="C3320" s="123" t="s">
        <v>6040</v>
      </c>
      <c r="D3320" s="162" t="s">
        <v>6178</v>
      </c>
      <c r="E3320" s="95" t="str">
        <f t="shared" si="52"/>
        <v>46</v>
      </c>
      <c r="G3320"/>
    </row>
    <row r="3321" spans="2:7" ht="13.5">
      <c r="B3321" s="65" t="s">
        <v>6179</v>
      </c>
      <c r="C3321" s="123" t="s">
        <v>6040</v>
      </c>
      <c r="D3321" s="162" t="s">
        <v>6180</v>
      </c>
      <c r="E3321" s="95" t="str">
        <f t="shared" si="52"/>
        <v>46</v>
      </c>
      <c r="G3321"/>
    </row>
    <row r="3322" spans="2:7" ht="13.5">
      <c r="B3322" s="65" t="s">
        <v>6181</v>
      </c>
      <c r="C3322" s="123" t="s">
        <v>6040</v>
      </c>
      <c r="D3322" s="162" t="s">
        <v>6182</v>
      </c>
      <c r="E3322" s="95" t="str">
        <f t="shared" si="52"/>
        <v>46</v>
      </c>
      <c r="G3322"/>
    </row>
    <row r="3323" spans="2:7" ht="13.5">
      <c r="B3323" s="65" t="s">
        <v>6183</v>
      </c>
      <c r="C3323" s="123" t="s">
        <v>6040</v>
      </c>
      <c r="D3323" s="162" t="s">
        <v>6184</v>
      </c>
      <c r="E3323" s="95" t="str">
        <f t="shared" si="52"/>
        <v>46</v>
      </c>
      <c r="G3323"/>
    </row>
    <row r="3324" spans="2:7" ht="13.5">
      <c r="B3324" s="65" t="s">
        <v>6185</v>
      </c>
      <c r="C3324" s="123" t="s">
        <v>6040</v>
      </c>
      <c r="D3324" s="162" t="s">
        <v>7292</v>
      </c>
      <c r="E3324" s="95" t="str">
        <f t="shared" si="52"/>
        <v>46</v>
      </c>
      <c r="G3324"/>
    </row>
    <row r="3325" spans="2:7" ht="13.5">
      <c r="B3325" s="65" t="s">
        <v>6186</v>
      </c>
      <c r="C3325" s="123" t="s">
        <v>6040</v>
      </c>
      <c r="D3325" s="162" t="s">
        <v>6187</v>
      </c>
      <c r="E3325" s="95" t="str">
        <f t="shared" si="52"/>
        <v>46</v>
      </c>
      <c r="G3325"/>
    </row>
    <row r="3326" spans="2:7" ht="13.5">
      <c r="B3326" s="65" t="s">
        <v>6188</v>
      </c>
      <c r="C3326" s="123" t="s">
        <v>6040</v>
      </c>
      <c r="D3326" s="162" t="s">
        <v>6189</v>
      </c>
      <c r="E3326" s="95" t="str">
        <f t="shared" si="52"/>
        <v>46</v>
      </c>
      <c r="G3326"/>
    </row>
    <row r="3327" spans="2:7" ht="13.5">
      <c r="B3327" s="65" t="s">
        <v>6190</v>
      </c>
      <c r="C3327" s="123" t="s">
        <v>6040</v>
      </c>
      <c r="D3327" s="162" t="s">
        <v>7293</v>
      </c>
      <c r="E3327" s="95" t="str">
        <f t="shared" si="52"/>
        <v>46</v>
      </c>
      <c r="G3327"/>
    </row>
    <row r="3328" spans="2:7" ht="14.25" thickBot="1">
      <c r="B3328" s="66" t="s">
        <v>6191</v>
      </c>
      <c r="C3328" s="124" t="s">
        <v>6040</v>
      </c>
      <c r="D3328" s="163" t="s">
        <v>7294</v>
      </c>
      <c r="E3328" s="95" t="str">
        <f t="shared" si="52"/>
        <v>46</v>
      </c>
      <c r="G3328"/>
    </row>
    <row r="3329" spans="2:7" ht="13.5">
      <c r="B3329" s="79" t="s">
        <v>6275</v>
      </c>
      <c r="C3329" s="125" t="s">
        <v>6192</v>
      </c>
      <c r="D3329" s="164" t="s">
        <v>7295</v>
      </c>
      <c r="E3329" s="95" t="str">
        <f t="shared" si="52"/>
        <v>47</v>
      </c>
      <c r="G3329"/>
    </row>
    <row r="3330" spans="2:7" ht="13.5">
      <c r="B3330" s="79" t="s">
        <v>6276</v>
      </c>
      <c r="C3330" s="126" t="s">
        <v>6192</v>
      </c>
      <c r="D3330" s="165" t="s">
        <v>6277</v>
      </c>
      <c r="E3330" s="95" t="str">
        <f t="shared" si="52"/>
        <v>47</v>
      </c>
      <c r="G3330"/>
    </row>
    <row r="3331" spans="2:7" ht="13.5">
      <c r="B3331" s="79" t="s">
        <v>6278</v>
      </c>
      <c r="C3331" s="126" t="s">
        <v>6192</v>
      </c>
      <c r="D3331" s="165" t="s">
        <v>6279</v>
      </c>
      <c r="E3331" s="95" t="str">
        <f t="shared" si="52"/>
        <v>47</v>
      </c>
      <c r="G3331"/>
    </row>
    <row r="3332" spans="2:7" ht="13.5">
      <c r="B3332" s="79" t="s">
        <v>6280</v>
      </c>
      <c r="C3332" s="126" t="s">
        <v>6192</v>
      </c>
      <c r="D3332" s="165" t="s">
        <v>6281</v>
      </c>
      <c r="E3332" s="95" t="str">
        <f t="shared" si="52"/>
        <v>47</v>
      </c>
      <c r="G3332"/>
    </row>
    <row r="3333" spans="2:7" ht="13.5">
      <c r="B3333" s="79" t="s">
        <v>6282</v>
      </c>
      <c r="C3333" s="126" t="s">
        <v>6192</v>
      </c>
      <c r="D3333" s="165" t="s">
        <v>6283</v>
      </c>
      <c r="E3333" s="95" t="str">
        <f t="shared" si="52"/>
        <v>47</v>
      </c>
      <c r="G3333"/>
    </row>
    <row r="3334" spans="2:7" ht="13.5">
      <c r="B3334" s="79" t="s">
        <v>6284</v>
      </c>
      <c r="C3334" s="126" t="s">
        <v>6192</v>
      </c>
      <c r="D3334" s="165" t="s">
        <v>7296</v>
      </c>
      <c r="E3334" s="95" t="str">
        <f t="shared" si="52"/>
        <v>47</v>
      </c>
      <c r="G3334"/>
    </row>
    <row r="3335" spans="2:7" ht="13.5">
      <c r="B3335" s="79" t="s">
        <v>6285</v>
      </c>
      <c r="C3335" s="126" t="s">
        <v>6192</v>
      </c>
      <c r="D3335" s="165" t="s">
        <v>6344</v>
      </c>
      <c r="E3335" s="95" t="str">
        <f t="shared" si="52"/>
        <v>47</v>
      </c>
      <c r="G3335"/>
    </row>
    <row r="3336" spans="2:7" ht="13.5">
      <c r="B3336" s="79" t="s">
        <v>6286</v>
      </c>
      <c r="C3336" s="126" t="s">
        <v>6192</v>
      </c>
      <c r="D3336" s="165" t="s">
        <v>6287</v>
      </c>
      <c r="E3336" s="95" t="str">
        <f t="shared" si="52"/>
        <v>47</v>
      </c>
      <c r="G3336"/>
    </row>
    <row r="3337" spans="2:7" ht="13.5">
      <c r="B3337" s="79" t="s">
        <v>6288</v>
      </c>
      <c r="C3337" s="126" t="s">
        <v>6192</v>
      </c>
      <c r="D3337" s="165" t="s">
        <v>6289</v>
      </c>
      <c r="E3337" s="95" t="str">
        <f t="shared" ref="E3337:E3387" si="53">LEFT(B3337,2)</f>
        <v>47</v>
      </c>
      <c r="G3337"/>
    </row>
    <row r="3338" spans="2:7" ht="13.5">
      <c r="B3338" s="79" t="s">
        <v>6290</v>
      </c>
      <c r="C3338" s="126" t="s">
        <v>6192</v>
      </c>
      <c r="D3338" s="165" t="s">
        <v>6291</v>
      </c>
      <c r="E3338" s="95" t="str">
        <f t="shared" si="53"/>
        <v>47</v>
      </c>
      <c r="G3338"/>
    </row>
    <row r="3339" spans="2:7" ht="13.5">
      <c r="B3339" s="79" t="s">
        <v>6292</v>
      </c>
      <c r="C3339" s="126" t="s">
        <v>6192</v>
      </c>
      <c r="D3339" s="165" t="s">
        <v>6293</v>
      </c>
      <c r="E3339" s="95" t="str">
        <f t="shared" si="53"/>
        <v>47</v>
      </c>
      <c r="G3339"/>
    </row>
    <row r="3340" spans="2:7" ht="13.5">
      <c r="B3340" s="79" t="s">
        <v>6294</v>
      </c>
      <c r="C3340" s="126" t="s">
        <v>6192</v>
      </c>
      <c r="D3340" s="165" t="s">
        <v>6295</v>
      </c>
      <c r="E3340" s="95" t="str">
        <f t="shared" si="53"/>
        <v>47</v>
      </c>
      <c r="G3340"/>
    </row>
    <row r="3341" spans="2:7" ht="13.5">
      <c r="B3341" s="79" t="s">
        <v>6296</v>
      </c>
      <c r="C3341" s="126" t="s">
        <v>6192</v>
      </c>
      <c r="D3341" s="165" t="s">
        <v>6297</v>
      </c>
      <c r="E3341" s="95" t="str">
        <f t="shared" si="53"/>
        <v>47</v>
      </c>
      <c r="G3341"/>
    </row>
    <row r="3342" spans="2:7" ht="13.5">
      <c r="B3342" s="79" t="s">
        <v>6298</v>
      </c>
      <c r="C3342" s="126" t="s">
        <v>6192</v>
      </c>
      <c r="D3342" s="165" t="s">
        <v>6299</v>
      </c>
      <c r="E3342" s="95" t="str">
        <f t="shared" si="53"/>
        <v>47</v>
      </c>
      <c r="G3342"/>
    </row>
    <row r="3343" spans="2:7" ht="13.5">
      <c r="B3343" s="79" t="s">
        <v>6300</v>
      </c>
      <c r="C3343" s="126" t="s">
        <v>6192</v>
      </c>
      <c r="D3343" s="165" t="s">
        <v>6301</v>
      </c>
      <c r="E3343" s="95" t="str">
        <f t="shared" si="53"/>
        <v>47</v>
      </c>
      <c r="G3343"/>
    </row>
    <row r="3344" spans="2:7" ht="13.5">
      <c r="B3344" s="79" t="s">
        <v>6302</v>
      </c>
      <c r="C3344" s="126" t="s">
        <v>6192</v>
      </c>
      <c r="D3344" s="165" t="s">
        <v>7297</v>
      </c>
      <c r="E3344" s="95" t="str">
        <f t="shared" si="53"/>
        <v>47</v>
      </c>
      <c r="G3344"/>
    </row>
    <row r="3345" spans="2:7" ht="13.5">
      <c r="B3345" s="79" t="s">
        <v>6303</v>
      </c>
      <c r="C3345" s="126" t="s">
        <v>6192</v>
      </c>
      <c r="D3345" s="165" t="s">
        <v>6304</v>
      </c>
      <c r="E3345" s="95" t="str">
        <f t="shared" si="53"/>
        <v>47</v>
      </c>
      <c r="G3345"/>
    </row>
    <row r="3346" spans="2:7" ht="13.5">
      <c r="B3346" s="79" t="s">
        <v>6305</v>
      </c>
      <c r="C3346" s="126" t="s">
        <v>6192</v>
      </c>
      <c r="D3346" s="165" t="s">
        <v>6306</v>
      </c>
      <c r="E3346" s="95" t="str">
        <f t="shared" si="53"/>
        <v>47</v>
      </c>
      <c r="G3346"/>
    </row>
    <row r="3347" spans="2:7" ht="13.5">
      <c r="B3347" s="79" t="s">
        <v>6307</v>
      </c>
      <c r="C3347" s="126" t="s">
        <v>6192</v>
      </c>
      <c r="D3347" s="165" t="s">
        <v>6308</v>
      </c>
      <c r="E3347" s="95" t="str">
        <f t="shared" si="53"/>
        <v>47</v>
      </c>
      <c r="G3347"/>
    </row>
    <row r="3348" spans="2:7" ht="13.5">
      <c r="B3348" s="79" t="s">
        <v>6309</v>
      </c>
      <c r="C3348" s="126" t="s">
        <v>6192</v>
      </c>
      <c r="D3348" s="165" t="s">
        <v>6310</v>
      </c>
      <c r="E3348" s="95" t="str">
        <f t="shared" si="53"/>
        <v>47</v>
      </c>
      <c r="G3348"/>
    </row>
    <row r="3349" spans="2:7" ht="13.5">
      <c r="B3349" s="79" t="s">
        <v>6311</v>
      </c>
      <c r="C3349" s="126" t="s">
        <v>6192</v>
      </c>
      <c r="D3349" s="165" t="s">
        <v>7298</v>
      </c>
      <c r="E3349" s="95" t="str">
        <f t="shared" si="53"/>
        <v>47</v>
      </c>
      <c r="G3349"/>
    </row>
    <row r="3350" spans="2:7" ht="13.5">
      <c r="B3350" s="79" t="s">
        <v>6312</v>
      </c>
      <c r="C3350" s="126" t="s">
        <v>6192</v>
      </c>
      <c r="D3350" s="165" t="s">
        <v>6313</v>
      </c>
      <c r="E3350" s="95" t="str">
        <f t="shared" si="53"/>
        <v>47</v>
      </c>
      <c r="G3350"/>
    </row>
    <row r="3351" spans="2:7" ht="13.5">
      <c r="B3351" s="79" t="s">
        <v>6314</v>
      </c>
      <c r="C3351" s="126" t="s">
        <v>6192</v>
      </c>
      <c r="D3351" s="165" t="s">
        <v>7299</v>
      </c>
      <c r="E3351" s="95" t="str">
        <f t="shared" si="53"/>
        <v>47</v>
      </c>
      <c r="G3351"/>
    </row>
    <row r="3352" spans="2:7" ht="13.5">
      <c r="B3352" s="79" t="s">
        <v>6315</v>
      </c>
      <c r="C3352" s="126" t="s">
        <v>6192</v>
      </c>
      <c r="D3352" s="170" t="s">
        <v>7300</v>
      </c>
      <c r="E3352" s="95" t="str">
        <f t="shared" si="53"/>
        <v>47</v>
      </c>
      <c r="G3352"/>
    </row>
    <row r="3353" spans="2:7" ht="13.5">
      <c r="B3353" s="79" t="s">
        <v>6316</v>
      </c>
      <c r="C3353" s="126" t="s">
        <v>6192</v>
      </c>
      <c r="D3353" s="165" t="s">
        <v>7301</v>
      </c>
      <c r="E3353" s="95" t="str">
        <f t="shared" si="53"/>
        <v>47</v>
      </c>
      <c r="G3353"/>
    </row>
    <row r="3354" spans="2:7" ht="13.5">
      <c r="B3354" s="79" t="s">
        <v>6317</v>
      </c>
      <c r="C3354" s="126" t="s">
        <v>6192</v>
      </c>
      <c r="D3354" s="165" t="s">
        <v>7302</v>
      </c>
      <c r="E3354" s="95" t="str">
        <f t="shared" si="53"/>
        <v>47</v>
      </c>
      <c r="G3354"/>
    </row>
    <row r="3355" spans="2:7" ht="13.5">
      <c r="B3355" s="79" t="s">
        <v>6318</v>
      </c>
      <c r="C3355" s="126" t="s">
        <v>6192</v>
      </c>
      <c r="D3355" s="165" t="s">
        <v>7303</v>
      </c>
      <c r="E3355" s="95" t="str">
        <f t="shared" si="53"/>
        <v>47</v>
      </c>
      <c r="G3355"/>
    </row>
    <row r="3356" spans="2:7" ht="13.5">
      <c r="B3356" s="79" t="s">
        <v>6319</v>
      </c>
      <c r="C3356" s="126" t="s">
        <v>6192</v>
      </c>
      <c r="D3356" s="165" t="s">
        <v>7304</v>
      </c>
      <c r="E3356" s="95" t="str">
        <f t="shared" si="53"/>
        <v>47</v>
      </c>
      <c r="G3356"/>
    </row>
    <row r="3357" spans="2:7" ht="13.5">
      <c r="B3357" s="79" t="s">
        <v>6320</v>
      </c>
      <c r="C3357" s="126" t="s">
        <v>6192</v>
      </c>
      <c r="D3357" s="165" t="s">
        <v>7305</v>
      </c>
      <c r="E3357" s="95" t="str">
        <f t="shared" si="53"/>
        <v>47</v>
      </c>
      <c r="G3357"/>
    </row>
    <row r="3358" spans="2:7" ht="13.5">
      <c r="B3358" s="79" t="s">
        <v>6321</v>
      </c>
      <c r="C3358" s="126" t="s">
        <v>6192</v>
      </c>
      <c r="D3358" s="165" t="s">
        <v>7306</v>
      </c>
      <c r="E3358" s="95" t="str">
        <f t="shared" si="53"/>
        <v>47</v>
      </c>
      <c r="G3358"/>
    </row>
    <row r="3359" spans="2:7" ht="13.5">
      <c r="B3359" s="79" t="s">
        <v>6934</v>
      </c>
      <c r="C3359" s="126" t="s">
        <v>6192</v>
      </c>
      <c r="D3359" s="182" t="s">
        <v>7307</v>
      </c>
      <c r="E3359" s="95" t="str">
        <f t="shared" si="53"/>
        <v>47</v>
      </c>
      <c r="G3359"/>
    </row>
    <row r="3360" spans="2:7" ht="14.25" thickBot="1">
      <c r="B3360" s="92" t="s">
        <v>6935</v>
      </c>
      <c r="C3360" s="127" t="s">
        <v>6192</v>
      </c>
      <c r="D3360" s="180" t="s">
        <v>7308</v>
      </c>
      <c r="E3360" s="95" t="str">
        <f t="shared" si="53"/>
        <v>47</v>
      </c>
      <c r="G3360"/>
    </row>
    <row r="3361" spans="1:5" ht="13.5">
      <c r="A3361"/>
      <c r="B3361"/>
      <c r="C3361"/>
      <c r="D3361"/>
      <c r="E3361" s="95" t="str">
        <f>LEFT(A3361,2)</f>
        <v/>
      </c>
    </row>
    <row r="3362" spans="1:5" ht="13.5">
      <c r="A3362"/>
      <c r="B3362"/>
      <c r="C3362"/>
      <c r="D3362"/>
      <c r="E3362" s="95" t="str">
        <f t="shared" si="53"/>
        <v/>
      </c>
    </row>
    <row r="3363" spans="1:5" ht="13.5">
      <c r="A3363"/>
      <c r="B3363"/>
      <c r="C3363"/>
      <c r="D3363"/>
      <c r="E3363" s="95" t="str">
        <f t="shared" si="53"/>
        <v/>
      </c>
    </row>
    <row r="3364" spans="1:5" ht="13.5">
      <c r="A3364"/>
      <c r="B3364"/>
      <c r="C3364"/>
      <c r="D3364"/>
      <c r="E3364" s="95" t="str">
        <f t="shared" si="53"/>
        <v/>
      </c>
    </row>
    <row r="3365" spans="1:5" ht="13.5">
      <c r="A3365"/>
      <c r="B3365"/>
      <c r="C3365"/>
      <c r="D3365"/>
      <c r="E3365" s="95" t="str">
        <f t="shared" si="53"/>
        <v/>
      </c>
    </row>
    <row r="3366" spans="1:5" ht="13.5">
      <c r="A3366"/>
      <c r="B3366"/>
      <c r="C3366"/>
      <c r="D3366"/>
      <c r="E3366" s="95" t="str">
        <f t="shared" si="53"/>
        <v/>
      </c>
    </row>
    <row r="3367" spans="1:5" ht="13.5">
      <c r="A3367"/>
      <c r="B3367"/>
      <c r="C3367"/>
      <c r="D3367"/>
      <c r="E3367" s="95" t="str">
        <f t="shared" si="53"/>
        <v/>
      </c>
    </row>
    <row r="3368" spans="1:5" ht="13.5">
      <c r="A3368"/>
      <c r="B3368"/>
      <c r="C3368"/>
      <c r="D3368"/>
      <c r="E3368" s="95" t="str">
        <f t="shared" si="53"/>
        <v/>
      </c>
    </row>
    <row r="3369" spans="1:5" ht="13.5">
      <c r="A3369"/>
      <c r="B3369"/>
      <c r="C3369"/>
      <c r="D3369"/>
      <c r="E3369" s="95" t="str">
        <f t="shared" si="53"/>
        <v/>
      </c>
    </row>
    <row r="3370" spans="1:5" ht="13.5">
      <c r="A3370"/>
      <c r="B3370"/>
      <c r="C3370"/>
      <c r="D3370"/>
      <c r="E3370" s="95" t="str">
        <f t="shared" si="53"/>
        <v/>
      </c>
    </row>
    <row r="3371" spans="1:5" ht="13.5">
      <c r="A3371"/>
      <c r="B3371"/>
      <c r="C3371"/>
      <c r="D3371"/>
      <c r="E3371" s="95" t="str">
        <f t="shared" si="53"/>
        <v/>
      </c>
    </row>
    <row r="3372" spans="1:5" ht="13.5">
      <c r="A3372"/>
      <c r="B3372"/>
      <c r="C3372"/>
      <c r="D3372"/>
      <c r="E3372" s="95" t="str">
        <f t="shared" si="53"/>
        <v/>
      </c>
    </row>
    <row r="3373" spans="1:5" ht="13.5">
      <c r="A3373"/>
      <c r="B3373"/>
      <c r="C3373"/>
      <c r="D3373"/>
      <c r="E3373" s="95" t="str">
        <f t="shared" si="53"/>
        <v/>
      </c>
    </row>
    <row r="3374" spans="1:5" ht="13.5">
      <c r="A3374"/>
      <c r="B3374"/>
      <c r="C3374"/>
      <c r="D3374"/>
      <c r="E3374" s="95" t="str">
        <f t="shared" si="53"/>
        <v/>
      </c>
    </row>
    <row r="3375" spans="1:5" ht="13.5">
      <c r="A3375"/>
      <c r="B3375"/>
      <c r="C3375"/>
      <c r="D3375"/>
      <c r="E3375" s="95" t="str">
        <f t="shared" si="53"/>
        <v/>
      </c>
    </row>
    <row r="3376" spans="1:5" ht="13.5">
      <c r="A3376"/>
      <c r="B3376"/>
      <c r="C3376"/>
      <c r="D3376"/>
      <c r="E3376" s="95" t="str">
        <f t="shared" si="53"/>
        <v/>
      </c>
    </row>
    <row r="3377" spans="1:5" ht="13.5">
      <c r="A3377"/>
      <c r="B3377"/>
      <c r="C3377"/>
      <c r="D3377"/>
      <c r="E3377" s="95" t="str">
        <f t="shared" si="53"/>
        <v/>
      </c>
    </row>
    <row r="3378" spans="1:5" ht="13.5">
      <c r="A3378"/>
      <c r="B3378"/>
      <c r="C3378"/>
      <c r="D3378"/>
      <c r="E3378" s="95" t="str">
        <f t="shared" si="53"/>
        <v/>
      </c>
    </row>
    <row r="3379" spans="1:5" ht="13.5">
      <c r="A3379"/>
      <c r="B3379"/>
      <c r="C3379"/>
      <c r="D3379"/>
      <c r="E3379" s="95" t="str">
        <f t="shared" si="53"/>
        <v/>
      </c>
    </row>
    <row r="3380" spans="1:5" ht="13.5">
      <c r="A3380"/>
      <c r="B3380"/>
      <c r="C3380"/>
      <c r="D3380"/>
      <c r="E3380" s="95" t="str">
        <f t="shared" si="53"/>
        <v/>
      </c>
    </row>
    <row r="3381" spans="1:5" ht="13.5">
      <c r="A3381"/>
      <c r="B3381"/>
      <c r="C3381"/>
      <c r="D3381"/>
      <c r="E3381" s="95" t="str">
        <f t="shared" si="53"/>
        <v/>
      </c>
    </row>
    <row r="3382" spans="1:5" ht="13.5">
      <c r="A3382"/>
      <c r="B3382"/>
      <c r="C3382"/>
      <c r="D3382"/>
      <c r="E3382" s="95" t="str">
        <f t="shared" si="53"/>
        <v/>
      </c>
    </row>
    <row r="3383" spans="1:5" ht="13.5">
      <c r="A3383"/>
      <c r="B3383"/>
      <c r="C3383"/>
      <c r="D3383"/>
      <c r="E3383" s="95" t="str">
        <f t="shared" si="53"/>
        <v/>
      </c>
    </row>
    <row r="3384" spans="1:5" ht="13.5">
      <c r="A3384"/>
      <c r="B3384"/>
      <c r="C3384"/>
      <c r="D3384"/>
      <c r="E3384" s="95" t="str">
        <f t="shared" si="53"/>
        <v/>
      </c>
    </row>
    <row r="3385" spans="1:5" ht="13.5">
      <c r="A3385"/>
      <c r="B3385"/>
      <c r="C3385"/>
      <c r="D3385"/>
      <c r="E3385" s="95" t="str">
        <f t="shared" si="53"/>
        <v/>
      </c>
    </row>
    <row r="3386" spans="1:5" ht="13.5">
      <c r="A3386"/>
      <c r="B3386"/>
      <c r="C3386"/>
      <c r="D3386"/>
      <c r="E3386" s="95" t="str">
        <f t="shared" si="53"/>
        <v/>
      </c>
    </row>
    <row r="3387" spans="1:5" ht="13.5">
      <c r="A3387"/>
      <c r="B3387"/>
      <c r="C3387"/>
      <c r="D3387"/>
      <c r="E3387" s="95" t="str">
        <f t="shared" si="53"/>
        <v/>
      </c>
    </row>
  </sheetData>
  <autoFilter ref="B5:G3387" xr:uid="{00000000-0009-0000-0000-000004000000}"/>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6" t="s">
        <v>158</v>
      </c>
      <c r="F1" s="6"/>
      <c r="K1" s="6" t="s">
        <v>120</v>
      </c>
      <c r="P1" s="6"/>
      <c r="U1" s="6" t="s">
        <v>5</v>
      </c>
      <c r="Z1" s="6"/>
      <c r="AE1" s="11" t="s">
        <v>121</v>
      </c>
      <c r="AJ1" s="6" t="s">
        <v>66</v>
      </c>
      <c r="AO1" s="6" t="s">
        <v>159</v>
      </c>
      <c r="AT1" s="6" t="s">
        <v>160</v>
      </c>
      <c r="AY1" s="11" t="s">
        <v>216</v>
      </c>
      <c r="BD1" s="6"/>
      <c r="BI1" s="6"/>
      <c r="BN1" s="6"/>
      <c r="BS1" s="6"/>
    </row>
    <row r="3" spans="1:71" s="5" customFormat="1" ht="12">
      <c r="A3" s="1" t="s">
        <v>122</v>
      </c>
      <c r="F3" s="5">
        <v>46</v>
      </c>
      <c r="K3" s="1" t="s">
        <v>67</v>
      </c>
      <c r="P3" s="10" t="s">
        <v>164</v>
      </c>
      <c r="U3" s="1" t="s">
        <v>124</v>
      </c>
      <c r="Z3" s="5">
        <v>0</v>
      </c>
      <c r="AJ3" s="5" t="s">
        <v>66</v>
      </c>
      <c r="AO3" s="5">
        <v>1</v>
      </c>
      <c r="AT3" s="5" t="s">
        <v>80</v>
      </c>
      <c r="AY3" s="5" t="s">
        <v>217</v>
      </c>
    </row>
    <row r="4" spans="1:71" s="5" customFormat="1" ht="12">
      <c r="A4" s="1" t="s">
        <v>123</v>
      </c>
      <c r="F4" s="5">
        <v>47</v>
      </c>
      <c r="K4" s="1" t="s">
        <v>48</v>
      </c>
      <c r="P4" s="10" t="s">
        <v>177</v>
      </c>
      <c r="U4" s="1" t="s">
        <v>125</v>
      </c>
      <c r="Z4" s="5">
        <v>1</v>
      </c>
      <c r="AO4" s="5">
        <v>2</v>
      </c>
      <c r="AT4" s="5" t="s">
        <v>81</v>
      </c>
      <c r="AY4" s="5" t="s">
        <v>218</v>
      </c>
    </row>
    <row r="5" spans="1:71" s="5" customFormat="1" ht="12">
      <c r="K5" s="1" t="s">
        <v>68</v>
      </c>
      <c r="P5" s="10" t="s">
        <v>178</v>
      </c>
      <c r="U5" s="1" t="s">
        <v>126</v>
      </c>
      <c r="Z5" s="5">
        <v>3</v>
      </c>
      <c r="AO5" s="5">
        <v>3</v>
      </c>
      <c r="AT5" s="5" t="s">
        <v>82</v>
      </c>
      <c r="AY5" s="5" t="s">
        <v>219</v>
      </c>
    </row>
    <row r="6" spans="1:71" s="5" customFormat="1" ht="12">
      <c r="K6" s="1" t="s">
        <v>69</v>
      </c>
      <c r="P6" s="10" t="s">
        <v>165</v>
      </c>
      <c r="U6" s="1" t="s">
        <v>127</v>
      </c>
      <c r="Z6" s="5">
        <v>5</v>
      </c>
      <c r="AO6" s="5">
        <v>4</v>
      </c>
      <c r="AT6" s="5" t="s">
        <v>83</v>
      </c>
      <c r="AY6" s="5" t="s">
        <v>220</v>
      </c>
    </row>
    <row r="7" spans="1:71" s="5" customFormat="1" ht="12">
      <c r="K7" s="1" t="s">
        <v>70</v>
      </c>
      <c r="P7" s="10" t="s">
        <v>166</v>
      </c>
      <c r="U7" s="1" t="s">
        <v>128</v>
      </c>
      <c r="Z7" s="5">
        <v>6</v>
      </c>
      <c r="AO7" s="5">
        <v>5</v>
      </c>
      <c r="AT7" s="5" t="s">
        <v>84</v>
      </c>
      <c r="AY7" s="5" t="s">
        <v>221</v>
      </c>
    </row>
    <row r="8" spans="1:71" s="5" customFormat="1" ht="12">
      <c r="K8" s="1" t="s">
        <v>71</v>
      </c>
      <c r="P8" s="10" t="s">
        <v>167</v>
      </c>
      <c r="U8" s="1" t="s">
        <v>129</v>
      </c>
      <c r="Z8" s="5">
        <v>7</v>
      </c>
      <c r="AO8" s="5">
        <v>6</v>
      </c>
      <c r="AT8" s="5" t="s">
        <v>85</v>
      </c>
      <c r="AY8" s="5" t="s">
        <v>222</v>
      </c>
    </row>
    <row r="9" spans="1:71" s="5" customFormat="1" ht="12">
      <c r="K9" s="1" t="s">
        <v>72</v>
      </c>
      <c r="P9" s="10" t="s">
        <v>168</v>
      </c>
      <c r="U9" s="7" t="s">
        <v>130</v>
      </c>
      <c r="V9" s="9"/>
      <c r="W9" s="9"/>
      <c r="X9" s="9"/>
      <c r="Y9" s="9"/>
      <c r="Z9" s="9">
        <v>1</v>
      </c>
      <c r="AA9" s="9"/>
      <c r="AB9" s="9"/>
      <c r="AC9" s="9"/>
      <c r="AD9" s="9"/>
      <c r="AO9" s="5">
        <v>7</v>
      </c>
      <c r="AT9" s="5" t="s">
        <v>4</v>
      </c>
      <c r="AY9" s="5" t="s">
        <v>223</v>
      </c>
    </row>
    <row r="10" spans="1:71" s="5" customFormat="1" ht="12">
      <c r="K10" s="1" t="s">
        <v>73</v>
      </c>
      <c r="P10" s="10" t="s">
        <v>179</v>
      </c>
      <c r="Q10" s="5">
        <v>18</v>
      </c>
      <c r="U10" s="1" t="s">
        <v>131</v>
      </c>
      <c r="Z10" s="5">
        <v>2</v>
      </c>
      <c r="AO10" s="5">
        <v>8</v>
      </c>
      <c r="AY10" s="5" t="s">
        <v>224</v>
      </c>
    </row>
    <row r="11" spans="1:71" s="5" customFormat="1" ht="12">
      <c r="K11" s="1" t="s">
        <v>74</v>
      </c>
      <c r="P11" s="10" t="s">
        <v>180</v>
      </c>
      <c r="U11" s="1" t="s">
        <v>132</v>
      </c>
      <c r="Z11" s="5">
        <v>3</v>
      </c>
      <c r="AO11" s="5">
        <v>9</v>
      </c>
    </row>
    <row r="12" spans="1:71" s="5" customFormat="1" ht="12">
      <c r="K12" s="5" t="s">
        <v>75</v>
      </c>
      <c r="P12" s="10" t="s">
        <v>169</v>
      </c>
      <c r="U12" s="1" t="s">
        <v>133</v>
      </c>
      <c r="Z12" s="5">
        <v>4</v>
      </c>
      <c r="AO12" s="5">
        <v>10</v>
      </c>
    </row>
    <row r="13" spans="1:71" s="5" customFormat="1" ht="12">
      <c r="K13" s="5" t="s">
        <v>76</v>
      </c>
      <c r="P13" s="10" t="s">
        <v>170</v>
      </c>
      <c r="U13" s="1" t="s">
        <v>134</v>
      </c>
      <c r="Z13" s="5">
        <v>5</v>
      </c>
      <c r="AO13" s="5">
        <v>11</v>
      </c>
    </row>
    <row r="14" spans="1:71" s="5" customFormat="1" ht="12">
      <c r="K14" s="5" t="s">
        <v>161</v>
      </c>
      <c r="P14" s="10" t="s">
        <v>171</v>
      </c>
      <c r="U14" s="5" t="s">
        <v>135</v>
      </c>
      <c r="Z14" s="5">
        <v>6</v>
      </c>
      <c r="AO14" s="5">
        <v>12</v>
      </c>
    </row>
    <row r="15" spans="1:71" s="5" customFormat="1" ht="12">
      <c r="K15" s="5" t="s">
        <v>77</v>
      </c>
      <c r="P15" s="10" t="s">
        <v>172</v>
      </c>
      <c r="U15" s="5" t="s">
        <v>136</v>
      </c>
      <c r="Z15" s="5">
        <v>7</v>
      </c>
      <c r="AO15" s="5">
        <v>13</v>
      </c>
    </row>
    <row r="16" spans="1:71" s="5" customFormat="1" ht="12">
      <c r="K16" s="5" t="s">
        <v>78</v>
      </c>
      <c r="P16" s="10" t="s">
        <v>173</v>
      </c>
      <c r="U16" s="5" t="s">
        <v>137</v>
      </c>
      <c r="Z16" s="5">
        <v>8</v>
      </c>
      <c r="AO16" s="5">
        <v>14</v>
      </c>
    </row>
    <row r="17" spans="11:41" s="5" customFormat="1" ht="12">
      <c r="K17" s="5" t="s">
        <v>162</v>
      </c>
      <c r="P17" s="10" t="s">
        <v>174</v>
      </c>
      <c r="U17" s="8" t="s">
        <v>138</v>
      </c>
      <c r="V17" s="8"/>
      <c r="W17" s="8"/>
      <c r="X17" s="8"/>
      <c r="Y17" s="8"/>
      <c r="Z17" s="8">
        <v>9</v>
      </c>
      <c r="AA17" s="8"/>
      <c r="AB17" s="8"/>
      <c r="AC17" s="8"/>
      <c r="AD17" s="8"/>
      <c r="AO17" s="5">
        <v>15</v>
      </c>
    </row>
    <row r="18" spans="11:41" s="5" customFormat="1" ht="12">
      <c r="K18" s="5" t="s">
        <v>163</v>
      </c>
      <c r="P18" s="10" t="s">
        <v>175</v>
      </c>
      <c r="U18" s="5" t="s">
        <v>139</v>
      </c>
      <c r="Z18" s="5">
        <v>0</v>
      </c>
      <c r="AO18" s="5">
        <v>16</v>
      </c>
    </row>
    <row r="19" spans="11:41" s="5" customFormat="1" ht="12">
      <c r="K19" s="5" t="s">
        <v>79</v>
      </c>
      <c r="P19" s="10" t="s">
        <v>176</v>
      </c>
      <c r="U19" s="5" t="s">
        <v>140</v>
      </c>
      <c r="Z19" s="5">
        <v>1</v>
      </c>
      <c r="AO19" s="5">
        <v>17</v>
      </c>
    </row>
    <row r="20" spans="11:41" s="5" customFormat="1" ht="12">
      <c r="U20" s="9" t="s">
        <v>141</v>
      </c>
      <c r="V20" s="9"/>
      <c r="W20" s="9"/>
      <c r="X20" s="9"/>
      <c r="Y20" s="9"/>
      <c r="Z20" s="9">
        <v>1</v>
      </c>
      <c r="AA20" s="9"/>
      <c r="AB20" s="9"/>
      <c r="AC20" s="9"/>
      <c r="AD20" s="9"/>
      <c r="AO20" s="5">
        <v>18</v>
      </c>
    </row>
    <row r="21" spans="11:41" s="5" customFormat="1" ht="12">
      <c r="U21" s="5" t="s">
        <v>142</v>
      </c>
      <c r="Z21" s="5">
        <v>2</v>
      </c>
      <c r="AO21" s="5">
        <v>19</v>
      </c>
    </row>
    <row r="22" spans="11:41" s="5" customFormat="1" ht="12">
      <c r="U22" s="8" t="s">
        <v>143</v>
      </c>
      <c r="V22" s="8"/>
      <c r="W22" s="8"/>
      <c r="X22" s="8"/>
      <c r="Y22" s="8"/>
      <c r="Z22" s="8">
        <v>3</v>
      </c>
      <c r="AA22" s="8"/>
      <c r="AB22" s="8"/>
      <c r="AC22" s="8"/>
      <c r="AD22" s="8"/>
      <c r="AO22" s="5">
        <v>20</v>
      </c>
    </row>
    <row r="23" spans="11:41" s="5" customFormat="1" ht="12">
      <c r="U23" s="5" t="s">
        <v>144</v>
      </c>
      <c r="Z23" s="5">
        <v>1</v>
      </c>
      <c r="AO23" s="5">
        <v>21</v>
      </c>
    </row>
    <row r="24" spans="11:41" s="5" customFormat="1" ht="12">
      <c r="U24" s="5" t="s">
        <v>145</v>
      </c>
      <c r="Z24" s="5">
        <v>2</v>
      </c>
      <c r="AO24" s="5">
        <v>22</v>
      </c>
    </row>
    <row r="25" spans="11:41" s="5" customFormat="1" ht="12">
      <c r="AO25" s="5">
        <v>23</v>
      </c>
    </row>
    <row r="26" spans="11:41" s="5" customFormat="1" ht="12">
      <c r="AO26" s="5">
        <v>24</v>
      </c>
    </row>
    <row r="27" spans="11:41" s="5" customFormat="1" ht="12">
      <c r="AO27" s="5">
        <v>25</v>
      </c>
    </row>
    <row r="28" spans="11:41" s="5" customFormat="1" ht="12">
      <c r="AO28" s="5">
        <v>26</v>
      </c>
    </row>
    <row r="29" spans="11:41" s="5" customFormat="1" ht="12">
      <c r="AO29" s="5">
        <v>27</v>
      </c>
    </row>
    <row r="30" spans="11:41" s="5" customFormat="1" ht="12">
      <c r="AO30" s="5">
        <v>28</v>
      </c>
    </row>
    <row r="31" spans="11:41" s="5" customFormat="1" ht="12">
      <c r="AO31" s="5">
        <v>29</v>
      </c>
    </row>
    <row r="32" spans="11:41" s="5" customFormat="1" ht="12">
      <c r="AO32" s="5">
        <v>30</v>
      </c>
    </row>
    <row r="33" spans="41:41" s="5" customFormat="1" ht="12">
      <c r="AO33" s="5">
        <v>31</v>
      </c>
    </row>
    <row r="34" spans="41:41" s="5" customFormat="1" ht="12">
      <c r="AO34" s="5">
        <v>32</v>
      </c>
    </row>
    <row r="35" spans="41:41" s="5" customFormat="1" ht="12">
      <c r="AO35" s="5">
        <v>33</v>
      </c>
    </row>
    <row r="36" spans="41:41" s="5" customFormat="1" ht="12">
      <c r="AO36" s="5">
        <v>34</v>
      </c>
    </row>
    <row r="37" spans="41:41" s="5" customFormat="1" ht="12">
      <c r="AO37" s="5">
        <v>35</v>
      </c>
    </row>
    <row r="38" spans="41:41" s="5" customFormat="1" ht="12">
      <c r="AO38" s="5">
        <v>36</v>
      </c>
    </row>
    <row r="39" spans="41:41" s="5" customFormat="1" ht="12">
      <c r="AO39" s="5">
        <v>37</v>
      </c>
    </row>
    <row r="40" spans="41:41" s="5" customFormat="1" ht="12">
      <c r="AO40" s="5">
        <v>38</v>
      </c>
    </row>
    <row r="41" spans="41:41" s="5" customFormat="1" ht="12">
      <c r="AO41" s="5">
        <v>39</v>
      </c>
    </row>
    <row r="42" spans="41:41" s="5" customFormat="1" ht="12">
      <c r="AO42" s="5">
        <v>40</v>
      </c>
    </row>
    <row r="43" spans="41:41" s="5" customFormat="1" ht="12">
      <c r="AO43" s="5">
        <v>41</v>
      </c>
    </row>
    <row r="44" spans="41:41" s="5" customFormat="1" ht="12">
      <c r="AO44" s="5">
        <v>42</v>
      </c>
    </row>
    <row r="45" spans="41:41" s="5" customFormat="1" ht="12">
      <c r="AO45" s="5">
        <v>43</v>
      </c>
    </row>
    <row r="46" spans="41:41" s="5" customFormat="1" ht="12">
      <c r="AO46" s="5">
        <v>44</v>
      </c>
    </row>
    <row r="47" spans="41:41" s="5" customFormat="1" ht="12">
      <c r="AO47" s="5">
        <v>45</v>
      </c>
    </row>
    <row r="48" spans="41:41" s="5" customFormat="1" ht="12">
      <c r="AO48" s="5">
        <v>46</v>
      </c>
    </row>
    <row r="49" spans="41:41" s="5" customFormat="1" ht="12">
      <c r="AO49" s="5">
        <v>47</v>
      </c>
    </row>
    <row r="50" spans="41:41" s="5" customFormat="1" ht="12">
      <c r="AO50" s="5">
        <v>48</v>
      </c>
    </row>
    <row r="51" spans="41:41" s="5" customFormat="1" ht="12">
      <c r="AO51" s="5">
        <v>49</v>
      </c>
    </row>
    <row r="52" spans="41:41" s="5" customFormat="1" ht="12">
      <c r="AO52" s="5">
        <v>50</v>
      </c>
    </row>
    <row r="53" spans="41:41" s="5" customFormat="1" ht="12">
      <c r="AO53" s="5">
        <v>51</v>
      </c>
    </row>
    <row r="54" spans="41:41" s="5" customFormat="1" ht="12">
      <c r="AO54" s="5">
        <v>52</v>
      </c>
    </row>
    <row r="55" spans="41:41" s="5" customFormat="1" ht="12">
      <c r="AO55" s="5">
        <v>53</v>
      </c>
    </row>
    <row r="56" spans="41:41" s="5" customFormat="1" ht="12">
      <c r="AO56" s="5">
        <v>54</v>
      </c>
    </row>
    <row r="57" spans="41:41" s="5" customFormat="1" ht="12">
      <c r="AO57" s="5">
        <v>55</v>
      </c>
    </row>
    <row r="58" spans="41:41" s="5" customFormat="1" ht="12">
      <c r="AO58" s="5">
        <v>56</v>
      </c>
    </row>
    <row r="59" spans="41:41" s="5" customFormat="1" ht="12">
      <c r="AO59" s="5">
        <v>57</v>
      </c>
    </row>
    <row r="60" spans="41:41" s="5" customFormat="1" ht="12">
      <c r="AO60" s="5">
        <v>58</v>
      </c>
    </row>
    <row r="61" spans="41:41" s="5" customFormat="1" ht="12">
      <c r="AO61" s="5">
        <v>59</v>
      </c>
    </row>
    <row r="62" spans="41:41" s="5" customFormat="1" ht="12">
      <c r="AO62" s="5">
        <v>60</v>
      </c>
    </row>
    <row r="63" spans="41:41" s="5" customFormat="1" ht="12">
      <c r="AO63" s="5">
        <v>61</v>
      </c>
    </row>
    <row r="64" spans="41:41" s="5" customFormat="1" ht="12">
      <c r="AO64" s="5">
        <v>62</v>
      </c>
    </row>
    <row r="65" spans="41:41" s="5" customFormat="1" ht="12">
      <c r="AO65" s="5">
        <v>63</v>
      </c>
    </row>
    <row r="66" spans="41:41" s="5" customFormat="1" ht="12">
      <c r="AO66" s="5">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回答表</vt:lpstr>
      <vt:lpstr>簡易水道</vt:lpstr>
      <vt:lpstr>農業集落排水</vt:lpstr>
      <vt:lpstr>集計用</vt:lpstr>
      <vt:lpstr>選択肢</vt:lpstr>
      <vt:lpstr>団体コード</vt:lpstr>
      <vt:lpstr>選択肢BK</vt:lpstr>
      <vt:lpstr>回答表!Print_Area</vt:lpstr>
      <vt:lpstr>簡易水道!Print_Area</vt:lpstr>
      <vt:lpstr>集計用!Print_Area</vt:lpstr>
      <vt:lpstr>農業集落排水!Print_Area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2025-10-15T12:01:48Z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