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5482430-C20A-4869-B1FD-BE67091322A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<sst xmlns="http://schemas.openxmlformats.org/spreadsheetml/2006/main" count="3202" uniqueCount="1051">
  <si>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</si>
  <si>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</si>
  <si>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</si>
  <si>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</si>
  <si>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</si>
  <si>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</si>
  <si>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</si>
  <si>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</si>
  <si>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</si>
  <si>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</si>
  <si>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</si>
  <si>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</si>
  <si>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</si>
  <si>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</si>
  <si>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</si>
  <si>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</si>
  <si>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</si>
  <si>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</si>
  <si>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</si>
  <si>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</si>
  <si>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</si>
  <si>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</si>
  <si>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</si>
  <si>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</si>
  <si>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</si>
  <si>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</si>
  <si>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</si>
  <si>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</si>
  <si>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</si>
  <si>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</si>
  <si>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</si>
  <si>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</si>
  <si>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</si>
  <si>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</si>
  <si>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</si>
  <si>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</si>
  <si>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</si>
  <si>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</si>
  <si>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</si>
  <si>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</si>
  <si>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</si>
  <si>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</si>
  <si>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</si>
  <si>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</si>
  <si>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</si>
  <si>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</si>
  <si>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</si>
  <si>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</si>
  <si>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</si>
  <si>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</si>
  <si>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</si>
  <si>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</si>
  <si>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</si>
  <si>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</si>
  <si>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</si>
  <si>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</si>
  <si>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</si>
  <si>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</si>
  <si>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</si>
  <si>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</si>
  <si>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</si>
  <si>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</si>
  <si>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</si>
  <si>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</si>
  <si>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</si>
  <si>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</si>
  <si>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</si>
  <si>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</si>
  <si>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</si>
  <si>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</si>
  <si>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</si>
  <si>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</si>
  <si>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</si>
  <si>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</si>
  <si>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</si>
  <si>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</si>
  <si>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</si>
  <si>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</si>
  <si>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</si>
  <si>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</si>
  <si>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</si>
  <si>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</si>
  <si>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</si>
  <si>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</si>
  <si>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</si>
  <si>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</si>
  <si>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</si>
  <si>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</si>
  <si>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</si>
  <si>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</si>
  <si>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</si>
  <si>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</si>
  <si>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</si>
  <si>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</si>
  <si>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</si>
  <si>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</si>
  <si>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</si>
  <si>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</si>
  <si>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</si>
  <si>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</si>
  <si>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</si>
  <si>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</si>
  <si>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</si>
  <si>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</si>
  <si>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</si>
  <si>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</si>
  <si>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</si>
  <si>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</si>
  <si>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</si>
  <si>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</si>
  <si>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</si>
  <si>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</si>
  <si>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</si>
  <si>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</si>
  <si>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</si>
  <si>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</si>
  <si>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</si>
  <si>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</si>
  <si>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</si>
  <si>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</si>
  <si>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</si>
  <si>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</si>
  <si>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</si>
  <si>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</si>
  <si>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</si>
  <si>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</si>
  <si>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</si>
  <si>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</si>
  <si>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</si>
  <si>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</si>
  <si>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</si>
  <si>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</si>
  <si>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</si>
  <si>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</si>
  <si>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</si>
  <si>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</si>
  <si>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</si>
  <si>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</si>
  <si>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</si>
  <si>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</si>
  <si>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</si>
  <si>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</si>
  <si>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</si>
  <si>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</si>
  <si>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</si>
  <si>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</si>
  <si>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</si>
  <si>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</si>
  <si>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</si>
  <si>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</si>
  <si>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</si>
  <si>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</si>
  <si>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</si>
  <si>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</si>
  <si>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</si>
  <si>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</si>
  <si>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</si>
  <si>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</si>
  <si>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</si>
  <si>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</si>
  <si>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</si>
  <si>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</si>
  <si>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</si>
  <si>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</si>
  <si>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</si>
  <si>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</si>
  <si>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</si>
  <si>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</si>
  <si>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</si>
  <si>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</si>
  <si>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</si>
  <si>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</si>
  <si>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</si>
  <si>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</si>
  <si>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</si>
  <si>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</si>
  <si>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</si>
  <si>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</si>
  <si>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</si>
  <si>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</si>
  <si>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</si>
  <si>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</si>
  <si>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</si>
  <si>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</si>
  <si>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</si>
  <si>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</si>
  <si>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</si>
  <si>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</si>
  <si>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</si>
  <si>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</si>
  <si>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</si>
  <si>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</si>
  <si>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</si>
  <si>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</si>
  <si>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</si>
  <si>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</si>
  <si>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</si>
  <si>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</si>
  <si>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</si>
  <si>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</si>
  <si>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</si>
  <si>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</si>
  <si>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</si>
  <si>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</si>
  <si>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</si>
  <si>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</si>
  <si>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</si>
  <si>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</si>
  <si>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</si>
  <si>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</si>
  <si>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</si>
  <si>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</si>
  <si>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</si>
  <si>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</si>
  <si>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</si>
  <si>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</si>
  <si>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</si>
  <si>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</si>
  <si>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</si>
  <si>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</si>
  <si>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</si>
  <si>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</si>
  <si>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</si>
  <si>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</si>
  <si>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</si>
  <si>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</si>
  <si>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</si>
  <si>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</si>
  <si>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</si>
  <si>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</si>
  <si>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</si>
  <si>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</si>
  <si>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</si>
  <si>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</si>
  <si>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</si>
  <si>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</si>
  <si>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</si>
  <si>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</si>
  <si>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</si>
  <si>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</si>
  <si>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</si>
  <si>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</si>
  <si>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</si>
  <si>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</si>
  <si>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</si>
  <si>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</si>
  <si>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</si>
  <si>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</si>
  <si>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</si>
  <si>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</si>
  <si>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</si>
  <si>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</si>
  <si>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</si>
  <si>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</si>
  <si>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</si>
  <si>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</si>
  <si>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</si>
  <si>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</si>
  <si>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</si>
  <si>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</si>
  <si>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</si>
  <si>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</si>
  <si>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</si>
  <si>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</si>
  <si>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</si>
  <si>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</si>
  <si>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</si>
  <si>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</si>
  <si>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</si>
  <si>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</si>
  <si>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</si>
  <si>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</si>
  <si>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</si>
  <si>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</si>
  <si>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</si>
  <si>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</si>
  <si>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</si>
  <si>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</si>
  <si>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</si>
  <si>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</si>
  <si>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</si>
  <si>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</si>
  <si>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</si>
  <si>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</si>
  <si>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</si>
  <si>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</si>
  <si>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</si>
  <si>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</si>
  <si>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</si>
  <si>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</si>
  <si>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</si>
  <si>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</si>
  <si>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</si>
  <si>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</si>
  <si>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</si>
  <si>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</si>
  <si>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</si>
  <si>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</si>
  <si>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</si>
  <si>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</si>
  <si>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</si>
  <si>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</si>
  <si>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</si>
  <si>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</si>
  <si>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</si>
  <si>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</si>
  <si>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</si>
  <si>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</si>
  <si>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</si>
  <si>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</si>
  <si>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</si>
  <si>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</si>
  <si>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</si>
  <si>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</si>
  <si>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</si>
  <si>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</si>
  <si>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</si>
  <si>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</si>
  <si>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</si>
  <si>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</si>
  <si>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</si>
  <si>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</si>
  <si>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</si>
  <si>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</si>
  <si>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</si>
  <si>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</si>
  <si>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</si>
  <si>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</si>
  <si>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</si>
  <si>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</si>
  <si>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</si>
  <si>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</si>
  <si>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</si>
  <si>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</si>
  <si>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</si>
  <si>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</si>
  <si>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</si>
  <si>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</si>
  <si>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</si>
  <si>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</si>
  <si>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</si>
  <si>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</si>
  <si>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</si>
  <si>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</si>
  <si>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</si>
  <si>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</si>
  <si>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</si>
  <si>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</si>
  <si>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</si>
  <si>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</si>
  <si>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</si>
  <si>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</si>
  <si>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</si>
  <si>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</si>
  <si>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</si>
  <si>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</si>
  <si>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</si>
  <si>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</si>
  <si>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</si>
  <si>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</si>
  <si>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</si>
  <si>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</si>
  <si>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</si>
  <si>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</si>
  <si>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</si>
  <si>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</si>
  <si>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</si>
  <si>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</si>
  <si>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</si>
  <si>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</si>
  <si>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</si>
  <si>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</si>
  <si>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</si>
  <si>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</si>
  <si>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</si>
  <si>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</si>
  <si>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</si>
  <si>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</si>
  <si>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</si>
  <si>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</si>
  <si>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</si>
  <si>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</si>
  <si>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</si>
  <si>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</si>
  <si>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</si>
  <si>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</si>
  <si>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</si>
  <si>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</si>
  <si>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</si>
  <si>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</si>
  <si>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</si>
  <si>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</si>
  <si>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</si>
  <si>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</si>
  <si>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</si>
  <si>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</si>
  <si>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</si>
  <si>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</si>
  <si>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</si>
  <si>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</si>
  <si>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</si>
  <si>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</si>
  <si>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</si>
  <si>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</si>
  <si>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</si>
  <si>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</si>
  <si>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</si>
  <si>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</si>
  <si>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</si>
  <si>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</si>
  <si>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</si>
  <si>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</si>
  <si>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</si>
  <si>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</si>
  <si>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</si>
  <si>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</si>
  <si>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</si>
  <si>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</si>
  <si>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</si>
  <si>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</si>
  <si>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</si>
  <si>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</si>
  <si>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</si>
  <si>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</si>
  <si>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</si>
  <si>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</si>
  <si>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</si>
  <si>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</si>
  <si>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</si>
  <si>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</si>
  <si>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</si>
  <si>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</si>
  <si>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</si>
  <si>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</si>
  <si>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</si>
  <si>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</si>
  <si>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</si>
  <si>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</si>
  <si>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</si>
  <si>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</si>
  <si>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</si>
  <si>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</si>
  <si>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</si>
  <si>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</si>
  <si>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</si>
  <si>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</si>
  <si>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</si>
  <si>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</si>
  <si>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</si>
  <si>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</si>
  <si>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</si>
  <si>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</si>
  <si>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</si>
  <si>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</si>
  <si>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</si>
  <si>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</si>
  <si>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</si>
  <si>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</si>
  <si>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</si>
  <si>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</si>
  <si>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</si>
  <si>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</si>
  <si>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</si>
  <si>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</si>
  <si>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</si>
  <si>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</si>
  <si>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</si>
  <si>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</si>
  <si>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</si>
  <si>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</si>
  <si>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</si>
  <si>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</si>
  <si>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</si>
  <si>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</si>
  <si>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</si>
  <si>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</si>
  <si>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</si>
  <si>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</si>
  <si>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</si>
  <si>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</si>
  <si>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</si>
  <si>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</si>
  <si>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</si>
  <si>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</si>
  <si>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</si>
  <si>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</si>
  <si>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</si>
  <si>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</si>
  <si>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</si>
  <si>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</si>
  <si>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</si>
  <si>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</si>
  <si>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</si>
  <si>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</si>
  <si>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</si>
  <si>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</si>
  <si>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</si>
  <si>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</si>
  <si>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</si>
  <si>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</si>
  <si>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</si>
  <si>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</si>
  <si>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</si>
  <si>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</si>
  <si>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</si>
  <si>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</si>
  <si>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</si>
  <si>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</si>
  <si>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</si>
  <si>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</si>
  <si>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</si>
  <si>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</si>
  <si>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</si>
  <si>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</si>
  <si>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</si>
  <si>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</si>
  <si>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</si>
  <si>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</si>
  <si>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</si>
  <si>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</si>
  <si>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</si>
  <si>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</si>
  <si>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</si>
  <si>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</si>
  <si>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</si>
  <si>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</si>
  <si>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</si>
  <si>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</si>
  <si>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</si>
  <si>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</si>
  <si>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</si>
  <si>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</si>
  <si>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</si>
  <si>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</si>
  <si>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</si>
  <si>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</si>
  <si>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</si>
  <si>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</si>
  <si>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</si>
  <si>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</si>
  <si>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</si>
  <si>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</si>
  <si>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</si>
  <si>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</si>
  <si>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</si>
  <si>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</si>
  <si>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</si>
  <si>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</si>
  <si>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</si>
  <si>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</si>
  <si>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</si>
  <si>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</si>
  <si>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</si>
  <si>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</si>
  <si>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</si>
  <si>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</si>
  <si>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</si>
  <si>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</si>
  <si>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</si>
  <si>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</si>
  <si>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</si>
  <si>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</si>
  <si>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</si>
  <si>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</si>
  <si>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</si>
  <si>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</si>
  <si>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</si>
  <si>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</si>
  <si>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</si>
  <si>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</si>
  <si>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</si>
  <si>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</si>
  <si>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</si>
  <si>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</si>
  <si>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</si>
  <si>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</si>
  <si>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</si>
  <si>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</si>
  <si>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</si>
  <si>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</si>
  <si>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</si>
  <si>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</si>
  <si>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</si>
  <si>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</si>
  <si>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</si>
  <si>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</si>
  <si>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</si>
  <si>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</si>
  <si>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</si>
  <si>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</si>
  <si>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</si>
  <si>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</si>
  <si>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</si>
  <si>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</si>
  <si>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</si>
  <si>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</si>
  <si>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</si>
  <si>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</si>
  <si>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</si>
  <si>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</si>
  <si>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</si>
  <si>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</si>
  <si>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</si>
  <si>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</si>
  <si>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</si>
  <si>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</si>
  <si>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</si>
  <si>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</si>
  <si>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</si>
  <si>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</si>
  <si>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</si>
  <si>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</si>
  <si>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</si>
  <si>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</si>
  <si>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</si>
  <si>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</si>
  <si>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</si>
  <si>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</si>
  <si>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</si>
  <si>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</si>
  <si>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</si>
  <si>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</si>
  <si>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</si>
  <si>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</si>
  <si>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</si>
  <si>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</si>
  <si>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</si>
  <si>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</si>
  <si>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</si>
  <si>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</si>
  <si>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</si>
  <si>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</si>
  <si>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</si>
  <si>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</si>
  <si>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</si>
  <si>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</si>
  <si>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</si>
  <si>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</si>
  <si>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</si>
  <si>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</si>
  <si>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</si>
  <si>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</si>
  <si>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</si>
  <si>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</si>
  <si>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</si>
  <si>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</si>
  <si>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</si>
  <si>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</si>
  <si>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</si>
  <si>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</si>
  <si>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</si>
  <si>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</si>
  <si>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</si>
  <si>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</si>
  <si>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</si>
  <si>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</si>
  <si>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</si>
  <si>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</si>
  <si>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</si>
  <si>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</si>
  <si>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</si>
  <si>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</si>
  <si>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</si>
  <si>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</si>
  <si>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</si>
  <si>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</si>
  <si>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</si>
  <si>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</si>
  <si>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</si>
  <si>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</si>
  <si>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</si>
  <si>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</si>
  <si>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</si>
  <si>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</si>
  <si>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</si>
  <si>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</si>
  <si>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</si>
  <si>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</si>
  <si>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</si>
  <si>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</si>
  <si>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</si>
  <si>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</si>
  <si>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</si>
  <si>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</si>
  <si>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</si>
  <si>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</si>
  <si>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</si>
  <si>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</si>
  <si>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</si>
  <si>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</si>
  <si>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</si>
  <si>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</si>
  <si>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</si>
  <si>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</si>
  <si>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</si>
  <si>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</si>
  <si>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</si>
  <si>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</si>
  <si>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</si>
  <si>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</si>
  <si>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</si>
  <si>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</si>
  <si>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</si>
  <si>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</si>
  <si>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</si>
  <si>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</si>
  <si>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</si>
  <si>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</si>
  <si>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</si>
  <si>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</si>
  <si>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</si>
  <si>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</si>
  <si>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</si>
  <si>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</si>
  <si>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</si>
  <si>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</si>
  <si>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</si>
  <si>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</si>
  <si>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</si>
  <si>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</si>
  <si>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</si>
  <si>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</si>
  <si>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</si>
  <si>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</si>
  <si>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</si>
  <si>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</si>
  <si>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</si>
  <si>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</si>
  <si>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</si>
  <si>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</si>
  <si>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</si>
  <si>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</si>
  <si>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</si>
  <si>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</si>
  <si>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</si>
  <si>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</si>
  <si>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</si>
  <si>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</si>
  <si>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</si>
  <si>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</si>
  <si>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</si>
  <si>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</si>
  <si>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</si>
  <si>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</si>
  <si>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</si>
  <si>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</si>
  <si>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</si>
  <si>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</si>
  <si>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</si>
  <si>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</si>
  <si>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</si>
  <si>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</si>
  <si>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</si>
  <si>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</si>
  <si>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</si>
  <si>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</si>
  <si>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</si>
  <si>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</si>
  <si>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</si>
  <si>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</si>
  <si>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</si>
  <si>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</si>
  <si>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</si>
  <si>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</si>
  <si>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</si>
  <si>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</si>
  <si>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</si>
  <si>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</si>
  <si>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</si>
  <si>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</si>
  <si>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</si>
  <si>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</si>
  <si>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</si>
  <si>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</si>
  <si>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</si>
  <si>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</si>
  <si>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</si>
  <si>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</si>
  <si>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</si>
  <si>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</si>
  <si>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</si>
  <si>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</si>
  <si>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</si>
  <si>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</si>
  <si>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</si>
  <si>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</si>
  <si>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</si>
  <si>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</si>
  <si>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</si>
  <si>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</si>
  <si>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</si>
  <si>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</si>
  <si>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</si>
  <si>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</si>
  <si>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</si>
  <si>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</si>
  <si>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</si>
  <si>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</si>
  <si>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</si>
  <si>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</si>
  <si>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</si>
  <si>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</si>
  <si>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</si>
  <si>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</si>
  <si>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</si>
  <si>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</si>
  <si>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</si>
  <si>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</si>
  <si>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</si>
  <si>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</si>
  <si>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</si>
  <si>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</si>
  <si>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</si>
  <si>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</si>
  <si>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</si>
  <si>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</si>
  <si>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</si>
  <si>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</si>
  <si>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</si>
  <si>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</si>
  <si>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</si>
  <si>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</si>
  <si>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</si>
  <si>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</si>
  <si>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</si>
  <si>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</si>
  <si>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</si>
  <si>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</si>
  <si>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</si>
  <si>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</si>
  <si>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</si>
  <si>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</si>
  <si>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</si>
  <si>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</si>
  <si>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</si>
  <si>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</si>
  <si>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</si>
  <si>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</si>
  <si>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</si>
  <si>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</si>
  <si>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</si>
  <si>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</si>
  <si>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</si>
  <si>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</si>
  <si>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</si>
  <si>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</si>
  <si>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</si>
  <si>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</si>
  <si>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</si>
  <si>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</si>
  <si>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</si>
  <si>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</si>
  <si>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</si>
  <si>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</si>
  <si>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</si>
  <si>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</si>
  <si>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</si>
  <si>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</si>
  <si>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</si>
  <si>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</si>
  <si>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</si>
  <si>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</si>
  <si>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</si>
  <si>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</si>
  <si>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</si>
  <si>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</si>
  <si>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</si>
  <si>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</si>
  <si>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</si>
  <si>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</si>
  <si>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</si>
  <si>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</si>
  <si>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</si>
  <si>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</si>
  <si>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</si>
  <si>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</si>
  <si>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</si>
  <si>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</si>
  <si>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</si>
  <si>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</si>
  <si>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</si>
  <si>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</si>
  <si>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</si>
  <si>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</si>
  <si>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</si>
  <si>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</si>
  <si>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</si>
  <si>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</si>
  <si>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</si>
  <si>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</si>
  <si>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</si>
  <si>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</si>
  <si>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</si>
  <si>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</si>
  <si>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</si>
  <si>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</si>
  <si>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</si>
  <si>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</si>
  <si>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</si>
  <si>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</si>
  <si>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</si>
  <si>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</si>
  <si>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</si>
  <si>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</si>
  <si>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</si>
  <si>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</si>
  <si>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</si>
  <si>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</si>
  <si>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</si>
  <si>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</si>
  <si>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</si>
  <si>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</si>
  <si>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</si>
  <si>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</si>
  <si>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</si>
  <si>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</si>
  <si>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</si>
  <si>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</si>
  <si>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</si>
  <si>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</si>
  <si>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</si>
  <si>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</si>
  <si>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</si>
  <si>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</si>
  <si>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</si>
  <si>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</si>
  <si>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</si>
  <si>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</si>
  <si>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</si>
  <si>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</si>
  <si>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</si>
  <si>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</si>
  <si>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</si>
  <si>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</si>
  <si>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</si>
  <si>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</si>
  <si>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</si>
  <si>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</si>
  <si>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</si>
  <si>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</si>
  <si>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</si>
  <si>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</si>
  <si>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</si>
  <si>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</si>
  <si>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</si>
  <si>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</si>
  <si>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</si>
  <si>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</si>
  <si>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</si>
  <si>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</si>
  <si>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</si>
  <si>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</si>
  <si>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</si>
  <si>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</si>
  <si>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</si>
  <si>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</si>
  <si>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</si>
  <si>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</si>
  <si>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</si>
  <si>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</si>
  <si>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</si>
  <si>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</si>
  <si>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</si>
  <si>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</si>
  <si>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</si>
  <si>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</si>
  <si>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</si>
  <si>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</si>
  <si>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</si>
  <si>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</si>
  <si>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</si>
  <si>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</si>
  <si>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</si>
  <si>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</si>
  <si>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</si>
  <si>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</si>
  <si>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</si>
  <si>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</si>
  <si>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</si>
  <si>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</si>
  <si>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</si>
  <si>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</si>
  <si>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</si>
  <si>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</si>
  <si>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</si>
  <si>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</si>
  <si>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</si>
  <si>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</si>
  <si>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</si>
  <si>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</si>
  <si>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</si>
  <si>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</si>
  <si>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</si>
  <si>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</si>
  <si>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</si>
  <si>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</si>
  <si>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</si>
  <si>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</si>
  <si>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</si>
  <si>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</si>
  <si>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</si>
  <si>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</si>
  <si>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</si>
  <si>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</si>
  <si>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</si>
  <si>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</si>
  <si>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</si>
  <si>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</si>
  <si>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</si>
  <si>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</si>
  <si>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</si>
  <si>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</si>
  <si>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</si>
  <si>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</si>
  <si>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</si>
  <si>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</si>
  <si>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</si>
  <si>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</si>
  <si>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</si>
  <si>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</si>
  <si>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</si>
  <si>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</si>
  <si>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</si>
  <si>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</si>
  <si>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</si>
  <si>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</si>
  <si>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</si>
  <si>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</si>
  <si>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</si>
  <si>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</si>
  <si>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</si>
  <si>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</si>
  <si>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</si>
  <si>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</si>
  <si>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</si>
  <si>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</si>
  <si>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</si>
  <si>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くまもと江津湖療育医療センター</t>
    <phoneticPr fontId="3"/>
  </si>
  <si>
    <t>〒862-0947 熊本市東区画図町重富字餅溝５７５</t>
    <phoneticPr fontId="3"/>
  </si>
  <si>
    <t>〇</t>
  </si>
  <si>
    <t>社会福祉法人</t>
  </si>
  <si>
    <t>複数の診療科で活用</t>
  </si>
  <si>
    <t>内科</t>
  </si>
  <si>
    <t>障害者施設等７対１入院基本料</t>
  </si>
  <si>
    <t>ＤＰＣ病院ではない</t>
  </si>
  <si>
    <t>有</t>
  </si>
  <si>
    <t>-</t>
    <phoneticPr fontId="3"/>
  </si>
  <si>
    <t>1病棟</t>
  </si>
  <si>
    <t>慢性期機能</t>
  </si>
  <si>
    <t>2病棟</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</si>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</sst>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6731857b449c407203749ae32dd0e7d64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1049</v>
      </c>
      <c r="N89" s="262" t="s">
        <v>1050</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121</v>
      </c>
      <c r="K99" s="237" t="str">
        <f>IF(OR(COUNTIF(L99:N99,"未確認")&gt;0,COUNTIF(L99:N99,"~*")&gt;0),"※","")</f>
        <v/>
      </c>
      <c r="L99" s="258">
        <v>43</v>
      </c>
      <c r="M99" s="258">
        <v>34</v>
      </c>
      <c r="N99" s="258">
        <v>44</v>
      </c>
    </row>
    <row r="100" spans="1:22" s="83" customFormat="1" ht="34.5" customHeight="1">
      <c r="A100" s="244" t="s">
        <v>611</v>
      </c>
      <c r="B100" s="84"/>
      <c r="C100" s="396"/>
      <c r="D100" s="397"/>
      <c r="E100" s="409"/>
      <c r="F100" s="410"/>
      <c r="G100" s="415" t="s">
        <v>44</v>
      </c>
      <c r="H100" s="417"/>
      <c r="I100" s="420"/>
      <c r="J100" s="256">
        <f t="shared" si="0"/>
        <v>121</v>
      </c>
      <c r="K100" s="237" t="str">
        <f>IF(OR(COUNTIF(L100:N100,"未確認")&gt;0,COUNTIF(L100:N100,"~*")&gt;0),"※","")</f>
        <v/>
      </c>
      <c r="L100" s="258">
        <v>43</v>
      </c>
      <c r="M100" s="258">
        <v>34</v>
      </c>
      <c r="N100" s="258">
        <v>44</v>
      </c>
    </row>
    <row r="101" spans="1:22" s="83" customFormat="1" ht="34.5" customHeight="1">
      <c r="A101" s="244" t="s">
        <v>610</v>
      </c>
      <c r="B101" s="84"/>
      <c r="C101" s="396"/>
      <c r="D101" s="397"/>
      <c r="E101" s="320" t="s">
        <v>45</v>
      </c>
      <c r="F101" s="321"/>
      <c r="G101" s="321"/>
      <c r="H101" s="322"/>
      <c r="I101" s="420"/>
      <c r="J101" s="256">
        <f t="shared" si="0"/>
        <v>121</v>
      </c>
      <c r="K101" s="237" t="str">
        <f>IF(OR(COUNTIF(L101:N101,"未確認")&gt;0,COUNTIF(L101:N101,"~*")&gt;0),"※","")</f>
        <v/>
      </c>
      <c r="L101" s="258">
        <v>43</v>
      </c>
      <c r="M101" s="258">
        <v>34</v>
      </c>
      <c r="N101" s="258">
        <v>44</v>
      </c>
    </row>
    <row r="102" spans="1:22" s="83" customFormat="1" ht="34.5" customHeight="1">
      <c r="A102" s="244" t="s">
        <v>610</v>
      </c>
      <c r="B102" s="84"/>
      <c r="C102" s="377"/>
      <c r="D102" s="379"/>
      <c r="E102" s="317" t="s">
        <v>612</v>
      </c>
      <c r="F102" s="318"/>
      <c r="G102" s="318"/>
      <c r="H102" s="319"/>
      <c r="I102" s="420"/>
      <c r="J102" s="256">
        <f t="shared" si="0"/>
        <v>121</v>
      </c>
      <c r="K102" s="237" t="str">
        <f t="shared" ref="K102:K111" si="1">IF(OR(COUNTIF(L101:N101,"未確認")&gt;0,COUNTIF(L101:N101,"~*")&gt;0),"※","")</f>
        <v/>
      </c>
      <c r="L102" s="258">
        <v>43</v>
      </c>
      <c r="M102" s="258">
        <v>34</v>
      </c>
      <c r="N102" s="258">
        <v>44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534</v>
      </c>
      <c r="M122" s="98" t="s">
        <v>534</v>
      </c>
      <c r="N122" s="98" t="s">
        <v>534</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row>
    <row r="132" spans="1:22" s="83" customFormat="1" ht="34.5" customHeight="1">
      <c r="A132" s="244" t="s">
        <v>621</v>
      </c>
      <c r="B132" s="84"/>
      <c r="C132" s="295"/>
      <c r="D132" s="297"/>
      <c r="E132" s="320" t="s">
        <v>58</v>
      </c>
      <c r="F132" s="321"/>
      <c r="G132" s="321"/>
      <c r="H132" s="322"/>
      <c r="I132" s="389"/>
      <c r="J132" s="101"/>
      <c r="K132" s="102"/>
      <c r="L132" s="82">
        <v>43</v>
      </c>
      <c r="M132" s="82">
        <v>34</v>
      </c>
      <c r="N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117</v>
      </c>
      <c r="K166" s="264" t="str">
        <f t="shared" si="3"/>
        <v/>
      </c>
      <c r="L166" s="117">
        <v>43</v>
      </c>
      <c r="M166" s="117">
        <v>34</v>
      </c>
      <c r="N166" s="117">
        <v>40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3.59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73</v>
      </c>
      <c r="K269" s="81" t="str">
        <f t="shared" si="8"/>
        <v/>
      </c>
      <c r="L269" s="147">
        <v>15</v>
      </c>
      <c r="M269" s="147">
        <v>25</v>
      </c>
      <c r="N269" s="147">
        <v>33</v>
      </c>
    </row>
    <row r="270" spans="1:22" s="83" customFormat="1" ht="34.5" customHeight="1">
      <c r="A270" s="249" t="s">
        <v>725</v>
      </c>
      <c r="B270" s="120"/>
      <c r="C270" s="371"/>
      <c r="D270" s="371"/>
      <c r="E270" s="371"/>
      <c r="F270" s="371"/>
      <c r="G270" s="371" t="s">
        <v>148</v>
      </c>
      <c r="H270" s="371"/>
      <c r="I270" s="404"/>
      <c r="J270" s="266">
        <f t="shared" si="9"/>
        <v>1.05</v>
      </c>
      <c r="K270" s="81" t="str">
        <f t="shared" si="8"/>
        <v/>
      </c>
      <c r="L270" s="148">
        <v>0.53</v>
      </c>
      <c r="M270" s="148">
        <v>0.52</v>
      </c>
      <c r="N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1</v>
      </c>
      <c r="N271" s="147">
        <v>2</v>
      </c>
    </row>
    <row r="272" spans="1:22" s="83" customFormat="1" ht="34.5" customHeight="1">
      <c r="A272" s="249" t="s">
        <v>726</v>
      </c>
      <c r="B272" s="120"/>
      <c r="C272" s="372"/>
      <c r="D272" s="372"/>
      <c r="E272" s="372"/>
      <c r="F272" s="372"/>
      <c r="G272" s="371" t="s">
        <v>148</v>
      </c>
      <c r="H272" s="371"/>
      <c r="I272" s="404"/>
      <c r="J272" s="266">
        <f t="shared" si="9"/>
        <v>1.32</v>
      </c>
      <c r="K272" s="81" t="str">
        <f t="shared" si="8"/>
        <v/>
      </c>
      <c r="L272" s="148">
        <v>0.66</v>
      </c>
      <c r="M272" s="148">
        <v>0</v>
      </c>
      <c r="N272" s="148">
        <v>0.66</v>
      </c>
    </row>
    <row r="273" spans="1:14" s="83" customFormat="1" ht="34.5" customHeight="1">
      <c r="A273" s="249" t="s">
        <v>727</v>
      </c>
      <c r="B273" s="120"/>
      <c r="C273" s="371" t="s">
        <v>152</v>
      </c>
      <c r="D273" s="372"/>
      <c r="E273" s="372"/>
      <c r="F273" s="372"/>
      <c r="G273" s="371" t="s">
        <v>146</v>
      </c>
      <c r="H273" s="371"/>
      <c r="I273" s="404"/>
      <c r="J273" s="266">
        <f t="shared" si="9"/>
        <v>41</v>
      </c>
      <c r="K273" s="81" t="str">
        <f t="shared" si="8"/>
        <v/>
      </c>
      <c r="L273" s="147">
        <v>18</v>
      </c>
      <c r="M273" s="147">
        <v>13</v>
      </c>
      <c r="N273" s="147">
        <v>10</v>
      </c>
    </row>
    <row r="274" spans="1:14" s="83" customFormat="1" ht="34.5" customHeight="1">
      <c r="A274" s="249" t="s">
        <v>727</v>
      </c>
      <c r="B274" s="120"/>
      <c r="C274" s="372"/>
      <c r="D274" s="372"/>
      <c r="E274" s="372"/>
      <c r="F274" s="372"/>
      <c r="G274" s="371" t="s">
        <v>148</v>
      </c>
      <c r="H274" s="371"/>
      <c r="I274" s="404"/>
      <c r="J274" s="266">
        <f t="shared" si="9"/>
        <v>2.4900000000000002</v>
      </c>
      <c r="K274" s="81" t="str">
        <f t="shared" si="8"/>
        <v/>
      </c>
      <c r="L274" s="148">
        <v>2.4900000000000002</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1</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1</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62</v>
      </c>
      <c r="K392" s="81" t="str">
        <f t="shared" ref="K392:K397" si="12">IF(OR(COUNTIF(L392:N392,"未確認")&gt;0,COUNTIF(L392:N392,"~*")&gt;0),"※","")</f>
        <v/>
      </c>
      <c r="L392" s="147">
        <v>2</v>
      </c>
      <c r="M392" s="147">
        <v>26</v>
      </c>
      <c r="N392" s="147">
        <v>34</v>
      </c>
    </row>
    <row r="393" spans="1:22" s="83" customFormat="1" ht="34.5" customHeight="1">
      <c r="A393" s="249" t="s">
        <v>773</v>
      </c>
      <c r="B393" s="84"/>
      <c r="C393" s="370"/>
      <c r="D393" s="380"/>
      <c r="E393" s="320" t="s">
        <v>224</v>
      </c>
      <c r="F393" s="321"/>
      <c r="G393" s="321"/>
      <c r="H393" s="322"/>
      <c r="I393" s="343"/>
      <c r="J393" s="140">
        <f t="shared" si="11"/>
        <v>62</v>
      </c>
      <c r="K393" s="81" t="str">
        <f t="shared" si="12"/>
        <v/>
      </c>
      <c r="L393" s="147">
        <v>2</v>
      </c>
      <c r="M393" s="147">
        <v>26</v>
      </c>
      <c r="N393" s="147">
        <v>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42191</v>
      </c>
      <c r="K396" s="81" t="str">
        <f t="shared" si="12"/>
        <v/>
      </c>
      <c r="L396" s="147">
        <v>15685</v>
      </c>
      <c r="M396" s="147">
        <v>12327</v>
      </c>
      <c r="N396" s="147">
        <v>14179</v>
      </c>
    </row>
    <row r="397" spans="1:22" s="83" customFormat="1" ht="34.5" customHeight="1">
      <c r="A397" s="250" t="s">
        <v>777</v>
      </c>
      <c r="B397" s="119"/>
      <c r="C397" s="370"/>
      <c r="D397" s="320" t="s">
        <v>228</v>
      </c>
      <c r="E397" s="321"/>
      <c r="F397" s="321"/>
      <c r="G397" s="321"/>
      <c r="H397" s="322"/>
      <c r="I397" s="344"/>
      <c r="J397" s="140">
        <f t="shared" si="11"/>
        <v>64</v>
      </c>
      <c r="K397" s="81" t="str">
        <f t="shared" si="12"/>
        <v/>
      </c>
      <c r="L397" s="147">
        <v>2</v>
      </c>
      <c r="M397" s="147">
        <v>26</v>
      </c>
      <c r="N397" s="147">
        <v>36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62</v>
      </c>
      <c r="K405" s="81" t="str">
        <f t="shared" ref="K405:K422" si="14">IF(OR(COUNTIF(L405:N405,"未確認")&gt;0,COUNTIF(L405:N405,"~*")&gt;0),"※","")</f>
        <v/>
      </c>
      <c r="L405" s="147">
        <v>2</v>
      </c>
      <c r="M405" s="147">
        <v>26</v>
      </c>
      <c r="N405" s="147">
        <v>34</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c r="N406" s="147">
        <v>0</v>
      </c>
    </row>
    <row r="407" spans="1:22" s="83" customFormat="1" ht="34.5" customHeight="1">
      <c r="A407" s="251" t="s">
        <v>780</v>
      </c>
      <c r="B407" s="119"/>
      <c r="C407" s="369"/>
      <c r="D407" s="369"/>
      <c r="E407" s="320" t="s">
        <v>235</v>
      </c>
      <c r="F407" s="321"/>
      <c r="G407" s="321"/>
      <c r="H407" s="322"/>
      <c r="I407" s="361"/>
      <c r="J407" s="140">
        <f t="shared" si="13"/>
        <v>44</v>
      </c>
      <c r="K407" s="81" t="str">
        <f t="shared" si="14"/>
        <v/>
      </c>
      <c r="L407" s="147">
        <v>0</v>
      </c>
      <c r="M407" s="147">
        <v>22</v>
      </c>
      <c r="N407" s="147">
        <v>22</v>
      </c>
    </row>
    <row r="408" spans="1:22" s="83" customFormat="1" ht="34.5" customHeight="1">
      <c r="A408" s="251" t="s">
        <v>781</v>
      </c>
      <c r="B408" s="119"/>
      <c r="C408" s="369"/>
      <c r="D408" s="369"/>
      <c r="E408" s="320" t="s">
        <v>236</v>
      </c>
      <c r="F408" s="321"/>
      <c r="G408" s="321"/>
      <c r="H408" s="322"/>
      <c r="I408" s="361"/>
      <c r="J408" s="140">
        <f t="shared" si="13"/>
        <v>16</v>
      </c>
      <c r="K408" s="81" t="str">
        <f t="shared" si="14"/>
        <v/>
      </c>
      <c r="L408" s="147">
        <v>2</v>
      </c>
      <c r="M408" s="147">
        <v>3</v>
      </c>
      <c r="N408" s="147">
        <v>11</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0</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61</v>
      </c>
      <c r="K413" s="81" t="str">
        <f t="shared" si="14"/>
        <v/>
      </c>
      <c r="L413" s="147">
        <v>0</v>
      </c>
      <c r="M413" s="147">
        <v>26</v>
      </c>
      <c r="N413" s="147">
        <v>35</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0</v>
      </c>
      <c r="N414" s="147">
        <v>1</v>
      </c>
    </row>
    <row r="415" spans="1:22" s="83" customFormat="1" ht="34.5" customHeight="1">
      <c r="A415" s="251" t="s">
        <v>788</v>
      </c>
      <c r="B415" s="119"/>
      <c r="C415" s="369"/>
      <c r="D415" s="369"/>
      <c r="E415" s="320" t="s">
        <v>242</v>
      </c>
      <c r="F415" s="321"/>
      <c r="G415" s="321"/>
      <c r="H415" s="322"/>
      <c r="I415" s="361"/>
      <c r="J415" s="140">
        <f t="shared" si="13"/>
        <v>43</v>
      </c>
      <c r="K415" s="81" t="str">
        <f t="shared" si="14"/>
        <v/>
      </c>
      <c r="L415" s="147">
        <v>0</v>
      </c>
      <c r="M415" s="147">
        <v>20</v>
      </c>
      <c r="N415" s="147">
        <v>23</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0</v>
      </c>
      <c r="M416" s="147">
        <v>5</v>
      </c>
      <c r="N416" s="147">
        <v>8</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0</v>
      </c>
      <c r="M421" s="147">
        <v>1</v>
      </c>
      <c r="N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60</v>
      </c>
      <c r="K430" s="193" t="str">
        <f>IF(OR(COUNTIF(L430:N430,"未確認")&gt;0,COUNTIF(L430:N430,"~*")&gt;0),"※","")</f>
        <v/>
      </c>
      <c r="L430" s="147">
        <v>0</v>
      </c>
      <c r="M430" s="147">
        <v>26</v>
      </c>
      <c r="N430" s="147">
        <v>34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11</v>
      </c>
      <c r="K431" s="193" t="str">
        <f>IF(OR(COUNTIF(L431:N431,"未確認")&gt;0,COUNTIF(L431:N431,"~*")&gt;0),"※","")</f>
        <v/>
      </c>
      <c r="L431" s="147">
        <v>0</v>
      </c>
      <c r="M431" s="147">
        <v>3</v>
      </c>
      <c r="N431" s="147">
        <v>8</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25</v>
      </c>
      <c r="K432" s="193" t="str">
        <f>IF(OR(COUNTIF(L432:N432,"未確認")&gt;0,COUNTIF(L432:N432,"~*")&gt;0),"※","")</f>
        <v/>
      </c>
      <c r="L432" s="147">
        <v>0</v>
      </c>
      <c r="M432" s="147">
        <v>10</v>
      </c>
      <c r="N432" s="147">
        <v>15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23</v>
      </c>
      <c r="K433" s="193" t="str">
        <f>IF(OR(COUNTIF(L433:N433,"未確認")&gt;0,COUNTIF(L433:N433,"~*")&gt;0),"※","")</f>
        <v/>
      </c>
      <c r="L433" s="147">
        <v>0</v>
      </c>
      <c r="M433" s="147">
        <v>13</v>
      </c>
      <c r="N433" s="147">
        <v>10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0</v>
      </c>
      <c r="M434" s="147">
        <v>0</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25</v>
      </c>
      <c r="K636" s="201" t="str">
        <f t="shared" si="31"/>
        <v>※</v>
      </c>
      <c r="L636" s="117">
        <v>0</v>
      </c>
      <c r="M636" s="117" t="s">
        <v>541</v>
      </c>
      <c r="N636" s="117">
        <v>25</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44</v>
      </c>
      <c r="K638" s="201" t="str">
        <f t="shared" si="31"/>
        <v>※</v>
      </c>
      <c r="L638" s="117" t="s">
        <v>541</v>
      </c>
      <c r="M638" s="117">
        <v>13</v>
      </c>
      <c r="N638" s="117">
        <v>31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114</v>
      </c>
      <c r="K646" s="201" t="str">
        <f t="shared" ref="K646:K660" si="33">IF(OR(COUNTIF(L646:N646,"未確認")&gt;0,COUNTIF(L646:N646,"*")&gt;0),"※","")</f>
        <v/>
      </c>
      <c r="L646" s="117">
        <v>42</v>
      </c>
      <c r="M646" s="117">
        <v>33</v>
      </c>
      <c r="N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113</v>
      </c>
      <c r="K648" s="201" t="str">
        <f t="shared" si="33"/>
        <v/>
      </c>
      <c r="L648" s="117">
        <v>42</v>
      </c>
      <c r="M648" s="117">
        <v>32</v>
      </c>
      <c r="N648" s="117">
        <v>39</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t="str">
        <f t="shared" si="32"/>
        <v>*</v>
      </c>
      <c r="K652" s="201" t="str">
        <f t="shared" si="33"/>
        <v>※</v>
      </c>
      <c r="L652" s="117">
        <v>0</v>
      </c>
      <c r="M652" s="117" t="s">
        <v>541</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71</v>
      </c>
      <c r="K658" s="201" t="str">
        <f t="shared" si="33"/>
        <v/>
      </c>
      <c r="L658" s="117">
        <v>19</v>
      </c>
      <c r="M658" s="117">
        <v>26</v>
      </c>
      <c r="N658" s="117">
        <v>26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116</v>
      </c>
      <c r="K694" s="201" t="str">
        <f>IF(OR(COUNTIF(L694:N694,"未確認")&gt;0,COUNTIF(L694:N694,"*")&gt;0),"※","")</f>
        <v/>
      </c>
      <c r="L694" s="117">
        <v>43</v>
      </c>
      <c r="M694" s="117">
        <v>34</v>
      </c>
      <c r="N694" s="117">
        <v>39</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48</v>
      </c>
      <c r="K695" s="201" t="str">
        <f>IF(OR(COUNTIF(L695:N695,"未確認")&gt;0,COUNTIF(L695:N695,"*")&gt;0),"※","")</f>
        <v/>
      </c>
      <c r="L695" s="117">
        <v>0</v>
      </c>
      <c r="M695" s="117">
        <v>12</v>
      </c>
      <c r="N695" s="117">
        <v>36</v>
      </c>
    </row>
    <row r="696" spans="1:22" s="118" customFormat="1" ht="56.15" customHeight="1">
      <c r="A696" s="246" t="s">
        <v>966</v>
      </c>
      <c r="B696" s="119"/>
      <c r="C696" s="320" t="s">
        <v>509</v>
      </c>
      <c r="D696" s="321"/>
      <c r="E696" s="321"/>
      <c r="F696" s="321"/>
      <c r="G696" s="321"/>
      <c r="H696" s="322"/>
      <c r="I696" s="122" t="s">
        <v>510</v>
      </c>
      <c r="J696" s="116" t="str">
        <f>IF(SUM(L696:N696)=0,IF(COUNTIF(L696:N696,"未確認")&gt;0,"未確認",IF(COUNTIF(L696:N696,"~*")&gt;0,"*",SUM(L696:N696))),SUM(L696:N696))</f>
        <v>*</v>
      </c>
      <c r="K696" s="201" t="str">
        <f>IF(OR(COUNTIF(L696:N696,"未確認")&gt;0,COUNTIF(L696:N696,"*")&gt;0),"※","")</f>
        <v>※</v>
      </c>
      <c r="L696" s="117">
        <v>0</v>
      </c>
      <c r="M696" s="117" t="s">
        <v>541</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B8543CD-AE2D-4967-8A9A-D5CFD24D17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2019-12-23T02:02:43Z</dcterms:modified>
</cp:coreProperties>
</file>