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43_球磨村〇\03_質問票回答\"/>
    </mc:Choice>
  </mc:AlternateContent>
  <xr:revisionPtr revIDLastSave="0" documentId="13_ncr:1_{BB76ED02-6A35-41C6-BB1E-51D499518AE8}" xr6:coauthVersionLast="47" xr6:coauthVersionMax="47" xr10:uidLastSave="{00000000-0000-0000-0000-000000000000}"/>
  <bookViews>
    <workbookView xWindow="-120" yWindow="-120" windowWidth="29040" windowHeight="15720" tabRatio="78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BE36" i="10"/>
  <c r="AM36" i="10"/>
  <c r="C36" i="10"/>
  <c r="CO35" i="10"/>
  <c r="BW35" i="10"/>
  <c r="BE35" i="10"/>
  <c r="AM35" i="10"/>
  <c r="C35" i="10"/>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<sst xmlns="http://schemas.openxmlformats.org/spreadsheetml/2006/main" count="1090" uniqueCount="556">
  <si>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</si>
  <si>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</si>
  <si>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</si>
  <si>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</si>
  <si>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</si>
  <si>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</si>
  <si>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</si>
  <si>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</si>
  <si>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</si>
  <si>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</si>
  <si>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</si>
  <si>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</si>
  <si>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</si>
  <si>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</si>
  <si>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</si>
  <si>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</si>
  <si>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</si>
  <si>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</si>
  <si>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</si>
  <si>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</si>
  <si>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</si>
  <si>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</si>
  <si>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</si>
  <si>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</si>
  <si>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</si>
  <si>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</si>
  <si>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</si>
  <si>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</si>
  <si>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</si>
  <si>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</si>
  <si>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</si>
  <si>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</si>
  <si>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</si>
  <si>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</si>
  <si>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</si>
  <si>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</si>
  <si>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</si>
  <si>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</si>
  <si>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</si>
  <si>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</si>
  <si>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</si>
  <si>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</si>
  <si>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</si>
  <si>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</si>
  <si>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</si>
  <si>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</si>
  <si>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</si>
  <si>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</si>
  <si>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</si>
  <si>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</si>
  <si>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</si>
  <si>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</si>
  <si>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</si>
  <si>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</si>
  <si>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</si>
  <si>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</si>
  <si>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</si>
  <si>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</si>
  <si>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</si>
  <si>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</si>
  <si>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</si>
  <si>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</si>
  <si>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</si>
  <si>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</si>
  <si>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</si>
  <si>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</si>
  <si>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</si>
  <si>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</si>
  <si>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</si>
  <si>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</si>
  <si>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</si>
  <si>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</si>
  <si>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</si>
  <si>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</si>
  <si>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</si>
  <si>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</si>
  <si>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</si>
  <si>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</si>
  <si>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</si>
  <si>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</si>
  <si>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</si>
  <si>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</si>
  <si>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</si>
  <si>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</si>
  <si>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</si>
  <si>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</si>
  <si>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</si>
  <si>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</si>
  <si>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</si>
  <si>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</si>
  <si>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</si>
  <si>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</si>
  <si>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</si>
  <si>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</si>
  <si>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</si>
  <si>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</si>
  <si>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</si>
  <si>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</si>
  <si>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</si>
  <si>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</si>
  <si>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</si>
  <si>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</si>
  <si>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</si>
  <si>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</si>
  <si>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</si>
  <si>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</si>
  <si>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</si>
  <si>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</si>
  <si>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</si>
  <si>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</si>
  <si>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</si>
  <si>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</si>
  <si>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</si>
  <si>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</si>
  <si>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</si>
  <si>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</si>
  <si>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</si>
  <si>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</si>
  <si>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</si>
  <si>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</si>
  <si>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</si>
  <si>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</si>
  <si>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</si>
  <si>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</si>
  <si>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</si>
  <si>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</si>
  <si>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</si>
  <si>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</si>
  <si>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</si>
  <si>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</si>
  <si>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</si>
  <si>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</si>
  <si>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</si>
  <si>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</si>
  <si>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</si>
  <si>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</si>
  <si>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</si>
  <si>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</si>
  <si>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</si>
  <si>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</si>
  <si>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</si>
  <si>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-5.0</t>
    <phoneticPr fontId="5"/>
  </si>
  <si>
    <t>基準財政需要額</t>
    <phoneticPr fontId="25"/>
  </si>
  <si>
    <t>うち日本人(％)</t>
    <phoneticPr fontId="5"/>
  </si>
  <si>
    <t>-4.9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</si>
  <si>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</si>
  <si>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</si>
  <si>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</si>
  <si>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</si>
  <si>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</si>
  <si>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</si>
  <si>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</si>
  <si>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</si>
  <si>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</si>
  <si>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</si>
  <si>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</si>
  <si>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</si>
  <si>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</si>
  <si>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</si>
  <si>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</si>
  <si>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</si>
  <si>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</si>
  <si>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</si>
  <si>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</si>
  <si>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</si>
  <si>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</si>
  <si>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</si>
  <si>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</si>
  <si>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</si>
  <si>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</si>
  <si>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</si>
  <si>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</si>
  <si>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</si>
  <si>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</si>
  <si>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</si>
  <si>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</si>
  <si>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</si>
  <si>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</si>
  <si>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</si>
  <si>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</si>
  <si>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</si>
  <si>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</si>
  <si>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</si>
  <si>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</si>
  <si>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</si>
  <si>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</si>
  <si>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</si>
  <si>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</si>
  <si>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</si>
  <si>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</si>
  <si>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</si>
  <si>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</si>
  <si>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</si>
  <si>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</si>
  <si>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</si>
  <si>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</si>
  <si>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</si>
  <si>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</si>
  <si>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</si>
  <si>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</si>
  <si>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</si>
  <si>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</si>
  <si>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</si>
  <si>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熊本県球磨村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</si>
  <si>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</si>
  <si>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</si>
  <si>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</si>
  <si>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</si>
  <si>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</si>
  <si>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</si>
  <si>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</si>
  <si>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</si>
  <si>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</si>
  <si>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</si>
  <si>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</si>
  <si>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</si>
  <si>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</si>
  <si>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</si>
  <si>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</si>
  <si>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</si>
  <si>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</si>
  <si>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</si>
  <si>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</si>
  <si>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</si>
  <si>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</si>
  <si>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</si>
  <si>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</si>
  <si>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</si>
  <si>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</si>
  <si>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</si>
  <si>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</si>
  <si>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</si>
  <si>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</si>
  <si>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</si>
  <si>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</si>
  <si>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</si>
  <si>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</si>
  <si>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</si>
  <si>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</si>
  <si>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</si>
  <si>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</si>
  <si>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</si>
  <si>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</si>
  <si>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</si>
  <si>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</si>
  <si>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</si>
  <si>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</si>
  <si>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</si>
  <si>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</si>
  <si>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</si>
  <si>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</si>
  <si>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</si>
  <si>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</si>
  <si>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</si>
  <si>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</si>
  <si>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</si>
  <si>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</si>
  <si>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</si>
  <si>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</si>
  <si>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</si>
  <si>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</si>
  <si>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</si>
  <si>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</si>
  <si>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</si>
  <si>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</si>
  <si>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</si>
  <si>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</si>
  <si>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</si>
  <si>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</si>
  <si>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</si>
  <si>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</si>
  <si>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</si>
  <si>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</si>
  <si>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</si>
  <si>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</si>
  <si>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</si>
  <si>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</si>
  <si>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</si>
  <si>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</si>
  <si>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</si>
  <si>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</si>
  <si>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</si>
  <si>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</si>
  <si>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</si>
  <si>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</si>
  <si>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</si>
  <si>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</si>
  <si>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</si>
  <si>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</si>
  <si>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</si>
  <si>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</si>
  <si>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</si>
  <si>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</si>
  <si>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</si>
  <si>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</si>
  <si>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</si>
  <si>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</si>
  <si>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</si>
  <si>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</si>
  <si>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</si>
  <si>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</si>
  <si>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</si>
  <si>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</si>
  <si>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</si>
  <si>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</si>
  <si>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</si>
  <si>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</si>
  <si>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</si>
  <si>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</si>
  <si>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</si>
  <si>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</si>
  <si>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</si>
  <si>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</si>
  <si>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</si>
  <si>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</si>
  <si>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</si>
  <si>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</si>
  <si>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</si>
  <si>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</si>
  <si>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</si>
  <si>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</si>
  <si>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</si>
  <si>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</si>
  <si>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</si>
  <si>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</si>
  <si>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</si>
  <si>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</si>
  <si>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</si>
  <si>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</si>
  <si>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</si>
  <si>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</si>
  <si>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</si>
  <si>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</si>
  <si>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</si>
  <si>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</si>
  <si>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</si>
  <si>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</si>
  <si>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</si>
  <si>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</si>
  <si>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</si>
  <si>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</si>
  <si>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</si>
  <si>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</si>
  <si>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</si>
  <si>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</si>
  <si>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</si>
  <si>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</si>
  <si>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</si>
  <si>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</si>
  <si>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</si>
  <si>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</si>
  <si>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</si>
  <si>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</si>
  <si>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</si>
  <si>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熊本県球磨村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</si>
  <si>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</si>
  <si>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</si>
  <si>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</si>
  <si>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</si>
  <si>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</si>
  <si>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</si>
  <si>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</si>
  <si>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</si>
  <si>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</si>
  <si>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</si>
  <si>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</si>
  <si>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</si>
  <si>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</si>
  <si>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</si>
  <si>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</si>
  <si>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</si>
  <si>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</si>
  <si>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</si>
  <si>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</si>
  <si>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</si>
  <si>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</si>
  <si>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</si>
  <si>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</si>
  <si>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</si>
  <si>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</si>
  <si>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</si>
  <si>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</si>
  <si>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</si>
  <si>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</si>
  <si>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</si>
  <si>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</si>
  <si>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</si>
  <si>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</si>
  <si>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</si>
  <si>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</si>
  <si>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</si>
  <si>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</si>
  <si>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</si>
  <si>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</si>
  <si>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</si>
  <si>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</si>
  <si>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</si>
  <si>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</si>
  <si>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</si>
  <si>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</si>
  <si>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</si>
  <si>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</si>
  <si>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</si>
  <si>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</si>
  <si>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</si>
  <si>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</si>
  <si>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</si>
  <si>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</si>
  <si>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</si>
  <si>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</si>
  <si>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</si>
  <si>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</si>
  <si>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</si>
  <si>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</si>
  <si>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</si>
  <si>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</si>
  <si>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</si>
  <si>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</si>
  <si>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</si>
  <si>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</si>
  <si>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</si>
  <si>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</si>
  <si>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</si>
  <si>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</si>
  <si>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</si>
  <si>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</si>
  <si>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</si>
  <si>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</si>
  <si>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</si>
  <si>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</si>
  <si>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</si>
  <si>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</si>
  <si>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</si>
  <si>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</si>
  <si>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</si>
  <si>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</si>
  <si>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</si>
  <si>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</si>
  <si>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</si>
  <si>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</si>
  <si>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</si>
  <si>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</si>
  <si>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</si>
  <si>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</si>
  <si>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</si>
  <si>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</si>
  <si>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</si>
  <si>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</si>
  <si>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</si>
  <si>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</si>
  <si>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</si>
  <si>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</si>
  <si>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</si>
  <si>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</si>
  <si>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</si>
  <si>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</si>
  <si>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</si>
  <si>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</si>
  <si>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</si>
  <si>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</si>
  <si>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</si>
  <si>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</si>
  <si>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</si>
  <si>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</si>
  <si>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</si>
  <si>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</si>
  <si>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</si>
  <si>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</si>
  <si>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</si>
  <si>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</si>
  <si>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</si>
  <si>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</si>
  <si>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</si>
  <si>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</si>
  <si>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</si>
  <si>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</si>
  <si>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</si>
  <si>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</si>
  <si>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</si>
  <si>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</si>
  <si>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</si>
  <si>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</si>
  <si>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</si>
  <si>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</si>
  <si>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</si>
  <si>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</si>
  <si>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</si>
  <si>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</si>
  <si>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</si>
  <si>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</si>
  <si>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</si>
  <si>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</si>
  <si>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</si>
  <si>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</si>
  <si>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</si>
  <si>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</si>
  <si>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</si>
  <si>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</si>
  <si>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</si>
  <si>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</si>
  <si>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</si>
  <si>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</si>
  <si>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</si>
  <si>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</si>
  <si>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</si>
  <si>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</si>
  <si>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</si>
  <si>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</si>
  <si>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</si>
  <si>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</si>
  <si>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</si>
  <si>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</si>
  <si>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</si>
  <si>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</si>
  <si>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</si>
  <si>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</si>
  <si>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</si>
  <si>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</si>
  <si>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</si>
  <si>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</si>
  <si>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</si>
  <si>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</si>
  <si>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</si>
  <si>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</si>
  <si>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</si>
  <si>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</si>
  <si>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</si>
  <si>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</si>
  <si>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0.79</t>
  </si>
  <si>
    <t>▲ 6.48</t>
  </si>
  <si>
    <t>▲ 10.83</t>
  </si>
  <si>
    <t>一般会計</t>
  </si>
  <si>
    <t>介護保険特別会計</t>
  </si>
  <si>
    <t>国民健康保険特別会計</t>
  </si>
  <si>
    <t>簡易水道特別会計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</si>
  <si>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</si>
  <si>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</si>
  <si>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</si>
  <si>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</si>
  <si>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</si>
  <si>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</si>
  <si>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</si>
  <si>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</si>
  <si>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くま川鉄道（株）</t>
    <rPh sb="2" eb="3">
      <t>ガワ</t>
    </rPh>
    <rPh sb="3" eb="5">
      <t>テツドウ</t>
    </rPh>
    <rPh sb="6" eb="7">
      <t>カブ</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</si>
  <si>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</si>
  <si>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</si>
  <si>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</si>
  <si>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</si>
  <si>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</si>
  <si>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村有施設整備基金</t>
    <rPh sb="0" eb="2">
      <t>ソンユウ</t>
    </rPh>
    <rPh sb="2" eb="4">
      <t>シセツ</t>
    </rPh>
    <rPh sb="4" eb="6">
      <t>セイビ</t>
    </rPh>
    <rPh sb="6" eb="8">
      <t>キキン</t>
    </rPh>
    <phoneticPr fontId="5"/>
  </si>
  <si>
    <t>災害復興基金</t>
    <rPh sb="0" eb="2">
      <t>サイガイ</t>
    </rPh>
    <rPh sb="2" eb="4">
      <t>フッコウ</t>
    </rPh>
    <rPh sb="4" eb="6">
      <t>キキン</t>
    </rPh>
    <phoneticPr fontId="5"/>
  </si>
  <si>
    <t>ふるさと応援基金</t>
    <rPh sb="4" eb="6">
      <t>オウエン</t>
    </rPh>
    <rPh sb="6" eb="8">
      <t>キキン</t>
    </rPh>
    <phoneticPr fontId="5"/>
  </si>
  <si>
    <t>公営住宅維持管理基金</t>
    <rPh sb="0" eb="2">
      <t>コウエイ</t>
    </rPh>
    <rPh sb="2" eb="4">
      <t>ジュウタク</t>
    </rPh>
    <rPh sb="4" eb="6">
      <t>イジ</t>
    </rPh>
    <rPh sb="6" eb="8">
      <t>カンリ</t>
    </rPh>
    <rPh sb="8" eb="10">
      <t>キキン</t>
    </rPh>
    <phoneticPr fontId="5"/>
  </si>
  <si>
    <t>水資源活用基金</t>
    <rPh sb="0" eb="1">
      <t>ミズ</t>
    </rPh>
    <rPh sb="1" eb="3">
      <t>シゲン</t>
    </rPh>
    <rPh sb="3" eb="5">
      <t>カツヨウ</t>
    </rPh>
    <rPh sb="5" eb="7">
      <t>キキン</t>
    </rPh>
    <phoneticPr fontId="5"/>
  </si>
  <si>
    <t>-</t>
    <phoneticPr fontId="2"/>
  </si>
  <si>
    <t>▲98</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</si>
</sst>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6937-4334-AF7B-A7D42FCA8D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274348</c:v>
                </c:pt>
                <c:pt idx="1">
                  <c:v>493824</c:v>
                </c:pt>
                <c:pt idx="2">
                  <c:v>176480</c:v>
                </c:pt>
                <c:pt idx="3">
                  <c:v>1166499</c:v>
                </c:pt>
                <c:pt idx="4">
                  <c:v>666082</c:v>
                </c:pt>
              </c:numCache>
            </c:numRef>
          </c:val>
          <c:smooth val="0"/>
          <c:extLst>
            <c:ext xmlns:c16="http://schemas.microsoft.com/office/drawing/2014/chart" uri="{C3380CC4-5D6E-409C-BE32-E72D297353CC}">
              <c16:uniqueId val="{00000001-6937-4334-AF7B-A7D42FCA8D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10.07</c:v>
                </c:pt>
                <c:pt idx="1">
                  <c:v>34.67</c:v>
                </c:pt>
                <c:pt idx="2">
                  <c:v>33.39</c:v>
                </c:pt>
                <c:pt idx="3">
                  <c:v>23.08</c:v>
                </c:pt>
                <c:pt idx="4">
                  <c:v>11.69</c:v>
                </c:pt>
              </c:numCache>
            </c:numRef>
          </c:val>
          <c:extLst>
            <c:ext xmlns:c16="http://schemas.microsoft.com/office/drawing/2014/chart" uri="{C3380CC4-5D6E-409C-BE32-E72D297353CC}">
              <c16:uniqueId val="{00000000-D723-4D48-A537-611C4B7C5A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48.39</c:v>
                </c:pt>
                <c:pt idx="1">
                  <c:v>42.38</c:v>
                </c:pt>
                <c:pt idx="2">
                  <c:v>46.51</c:v>
                </c:pt>
                <c:pt idx="3">
                  <c:v>51.37</c:v>
                </c:pt>
                <c:pt idx="4">
                  <c:v>51.3</c:v>
                </c:pt>
              </c:numCache>
            </c:numRef>
          </c:val>
          <c:extLst>
            <c:ext xmlns:c16="http://schemas.microsoft.com/office/drawing/2014/chart" uri="{C3380CC4-5D6E-409C-BE32-E72D297353CC}">
              <c16:uniqueId val="{00000001-D723-4D48-A537-611C4B7C5A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c:v>
                </c:pt>
                <c:pt idx="1">
                  <c:v>23.77</c:v>
                </c:pt>
                <c:pt idx="2">
                  <c:v>-0.79</c:v>
                </c:pt>
                <c:pt idx="3">
                  <c:v>-6.48</c:v>
                </c:pt>
                <c:pt idx="4">
                  <c:v>-10.83</c:v>
                </c:pt>
              </c:numCache>
            </c:numRef>
          </c:val>
          <c:smooth val="0"/>
          <c:extLst>
            <c:ext xmlns:c16="http://schemas.microsoft.com/office/drawing/2014/chart" uri="{C3380CC4-5D6E-409C-BE32-E72D297353CC}">
              <c16:uniqueId val="{00000002-D723-4D48-A537-611C4B7C5A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2F-4831-BB70-D65E55C59D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2F-4831-BB70-D65E55C59D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2F-4831-BB70-D65E55C59D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2F-4831-BB70-D65E55C59D3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22F-4831-BB70-D65E55C59D3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22F-4831-BB70-D65E55C59D39}"/>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0.75</c:v>
                </c:pt>
                <c:pt idx="4">
                  <c:v>#N/A</c:v>
                </c:pt>
                <c:pt idx="5">
                  <c:v>1.48</c:v>
                </c:pt>
                <c:pt idx="6">
                  <c:v>#N/A</c:v>
                </c:pt>
                <c:pt idx="7">
                  <c:v>1.1599999999999999</c:v>
                </c:pt>
                <c:pt idx="8">
                  <c:v>#N/A</c:v>
                </c:pt>
                <c:pt idx="9">
                  <c:v>1.82</c:v>
                </c:pt>
              </c:numCache>
            </c:numRef>
          </c:val>
          <c:extLst>
            <c:ext xmlns:c16="http://schemas.microsoft.com/office/drawing/2014/chart" uri="{C3380CC4-5D6E-409C-BE32-E72D297353CC}">
              <c16:uniqueId val="{00000006-722F-4831-BB70-D65E55C59D3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c:v>
                </c:pt>
                <c:pt idx="2">
                  <c:v>#N/A</c:v>
                </c:pt>
                <c:pt idx="3">
                  <c:v>2.4</c:v>
                </c:pt>
                <c:pt idx="4">
                  <c:v>#N/A</c:v>
                </c:pt>
                <c:pt idx="5">
                  <c:v>3.14</c:v>
                </c:pt>
                <c:pt idx="6">
                  <c:v>#N/A</c:v>
                </c:pt>
                <c:pt idx="7">
                  <c:v>2.83</c:v>
                </c:pt>
                <c:pt idx="8">
                  <c:v>#N/A</c:v>
                </c:pt>
                <c:pt idx="9">
                  <c:v>3.01</c:v>
                </c:pt>
              </c:numCache>
            </c:numRef>
          </c:val>
          <c:extLst>
            <c:ext xmlns:c16="http://schemas.microsoft.com/office/drawing/2014/chart" uri="{C3380CC4-5D6E-409C-BE32-E72D297353CC}">
              <c16:uniqueId val="{00000007-722F-4831-BB70-D65E55C59D3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1.66</c:v>
                </c:pt>
                <c:pt idx="4">
                  <c:v>#N/A</c:v>
                </c:pt>
                <c:pt idx="5">
                  <c:v>2.4500000000000002</c:v>
                </c:pt>
                <c:pt idx="6">
                  <c:v>#N/A</c:v>
                </c:pt>
                <c:pt idx="7">
                  <c:v>5.03</c:v>
                </c:pt>
                <c:pt idx="8">
                  <c:v>#N/A</c:v>
                </c:pt>
                <c:pt idx="9">
                  <c:v>5.33</c:v>
                </c:pt>
              </c:numCache>
            </c:numRef>
          </c:val>
          <c:extLst>
            <c:ext xmlns:c16="http://schemas.microsoft.com/office/drawing/2014/chart" uri="{C3380CC4-5D6E-409C-BE32-E72D297353CC}">
              <c16:uniqueId val="{00000008-722F-4831-BB70-D65E55C59D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10.07</c:v>
                </c:pt>
                <c:pt idx="2">
                  <c:v>#N/A</c:v>
                </c:pt>
                <c:pt idx="3">
                  <c:v>34.67</c:v>
                </c:pt>
                <c:pt idx="4">
                  <c:v>#N/A</c:v>
                </c:pt>
                <c:pt idx="5">
                  <c:v>33.380000000000003</c:v>
                </c:pt>
                <c:pt idx="6">
                  <c:v>#N/A</c:v>
                </c:pt>
                <c:pt idx="7">
                  <c:v>23.08</c:v>
                </c:pt>
                <c:pt idx="8">
                  <c:v>#N/A</c:v>
                </c:pt>
                <c:pt idx="9">
                  <c:v>11.69</c:v>
                </c:pt>
              </c:numCache>
            </c:numRef>
          </c:val>
          <c:extLst>
            <c:ext xmlns:c16="http://schemas.microsoft.com/office/drawing/2014/chart" uri="{C3380CC4-5D6E-409C-BE32-E72D297353CC}">
              <c16:uniqueId val="{00000009-722F-4831-BB70-D65E55C59D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292</c:v>
                </c:pt>
                <c:pt idx="5">
                  <c:v>304</c:v>
                </c:pt>
                <c:pt idx="8">
                  <c:v>302</c:v>
                </c:pt>
                <c:pt idx="11">
                  <c:v>304</c:v>
                </c:pt>
                <c:pt idx="14">
                  <c:v>290</c:v>
                </c:pt>
              </c:numCache>
            </c:numRef>
          </c:val>
          <c:extLst>
            <c:ext xmlns:c16="http://schemas.microsoft.com/office/drawing/2014/chart" uri="{C3380CC4-5D6E-409C-BE32-E72D297353CC}">
              <c16:uniqueId val="{00000000-6048-4D58-9124-6A99E488EE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48-4D58-9124-6A99E488EE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6048-4D58-9124-6A99E488EE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16</c:v>
                </c:pt>
                <c:pt idx="6">
                  <c:v>6</c:v>
                </c:pt>
                <c:pt idx="9">
                  <c:v>10</c:v>
                </c:pt>
                <c:pt idx="12">
                  <c:v>9</c:v>
                </c:pt>
              </c:numCache>
            </c:numRef>
          </c:val>
          <c:extLst>
            <c:ext xmlns:c16="http://schemas.microsoft.com/office/drawing/2014/chart" uri="{C3380CC4-5D6E-409C-BE32-E72D297353CC}">
              <c16:uniqueId val="{00000003-6048-4D58-9124-6A99E488EE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c:v>
                </c:pt>
                <c:pt idx="3">
                  <c:v>24</c:v>
                </c:pt>
                <c:pt idx="6">
                  <c:v>25</c:v>
                </c:pt>
                <c:pt idx="9">
                  <c:v>20</c:v>
                </c:pt>
                <c:pt idx="12">
                  <c:v>22</c:v>
                </c:pt>
              </c:numCache>
            </c:numRef>
          </c:val>
          <c:extLst>
            <c:ext xmlns:c16="http://schemas.microsoft.com/office/drawing/2014/chart" uri="{C3380CC4-5D6E-409C-BE32-E72D297353CC}">
              <c16:uniqueId val="{00000004-6048-4D58-9124-6A99E488EE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8-4D58-9124-6A99E488EE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48-4D58-9124-6A99E488EE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364</c:v>
                </c:pt>
                <c:pt idx="3">
                  <c:v>397</c:v>
                </c:pt>
                <c:pt idx="6">
                  <c:v>419</c:v>
                </c:pt>
                <c:pt idx="9">
                  <c:v>439</c:v>
                </c:pt>
                <c:pt idx="12">
                  <c:v>419</c:v>
                </c:pt>
              </c:numCache>
            </c:numRef>
          </c:val>
          <c:extLst>
            <c:ext xmlns:c16="http://schemas.microsoft.com/office/drawing/2014/chart" uri="{C3380CC4-5D6E-409C-BE32-E72D297353CC}">
              <c16:uniqueId val="{00000007-6048-4D58-9124-6A99E488EE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104</c:v>
                </c:pt>
                <c:pt idx="2">
                  <c:v>#N/A</c:v>
                </c:pt>
                <c:pt idx="3">
                  <c:v>#N/A</c:v>
                </c:pt>
                <c:pt idx="4">
                  <c:v>133</c:v>
                </c:pt>
                <c:pt idx="5">
                  <c:v>#N/A</c:v>
                </c:pt>
                <c:pt idx="6">
                  <c:v>#N/A</c:v>
                </c:pt>
                <c:pt idx="7">
                  <c:v>148</c:v>
                </c:pt>
                <c:pt idx="8">
                  <c:v>#N/A</c:v>
                </c:pt>
                <c:pt idx="9">
                  <c:v>#N/A</c:v>
                </c:pt>
                <c:pt idx="10">
                  <c:v>165</c:v>
                </c:pt>
                <c:pt idx="11">
                  <c:v>#N/A</c:v>
                </c:pt>
                <c:pt idx="12">
                  <c:v>#N/A</c:v>
                </c:pt>
                <c:pt idx="13">
                  <c:v>161</c:v>
                </c:pt>
                <c:pt idx="14">
                  <c:v>#N/A</c:v>
                </c:pt>
              </c:numCache>
            </c:numRef>
          </c:val>
          <c:smooth val="0"/>
          <c:extLst>
            <c:ext xmlns:c16="http://schemas.microsoft.com/office/drawing/2014/chart" uri="{C3380CC4-5D6E-409C-BE32-E72D297353CC}">
              <c16:uniqueId val="{00000008-6048-4D58-9124-6A99E488EE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3045</c:v>
                </c:pt>
                <c:pt idx="5">
                  <c:v>4204</c:v>
                </c:pt>
                <c:pt idx="8">
                  <c:v>5688</c:v>
                </c:pt>
                <c:pt idx="11">
                  <c:v>4292</c:v>
                </c:pt>
                <c:pt idx="14">
                  <c:v>4917</c:v>
                </c:pt>
              </c:numCache>
            </c:numRef>
          </c:val>
          <c:extLst>
            <c:ext xmlns:c16="http://schemas.microsoft.com/office/drawing/2014/chart" uri="{C3380CC4-5D6E-409C-BE32-E72D297353CC}">
              <c16:uniqueId val="{00000000-9E2C-4C86-82FC-6ABE22452D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12</c:v>
                </c:pt>
                <c:pt idx="8">
                  <c:v>11</c:v>
                </c:pt>
                <c:pt idx="11">
                  <c:v>9</c:v>
                </c:pt>
                <c:pt idx="14">
                  <c:v>8</c:v>
                </c:pt>
              </c:numCache>
            </c:numRef>
          </c:val>
          <c:extLst>
            <c:ext xmlns:c16="http://schemas.microsoft.com/office/drawing/2014/chart" uri="{C3380CC4-5D6E-409C-BE32-E72D297353CC}">
              <c16:uniqueId val="{00000001-9E2C-4C86-82FC-6ABE22452D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2743</c:v>
                </c:pt>
                <c:pt idx="5">
                  <c:v>3266</c:v>
                </c:pt>
                <c:pt idx="8">
                  <c:v>4522</c:v>
                </c:pt>
                <c:pt idx="11">
                  <c:v>5313</c:v>
                </c:pt>
                <c:pt idx="14">
                  <c:v>5659</c:v>
                </c:pt>
              </c:numCache>
            </c:numRef>
          </c:val>
          <c:extLst>
            <c:ext xmlns:c16="http://schemas.microsoft.com/office/drawing/2014/chart" uri="{C3380CC4-5D6E-409C-BE32-E72D297353CC}">
              <c16:uniqueId val="{00000002-9E2C-4C86-82FC-6ABE22452D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C-4C86-82FC-6ABE22452D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C-4C86-82FC-6ABE22452D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C-4C86-82FC-6ABE22452D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534</c:v>
                </c:pt>
                <c:pt idx="3">
                  <c:v>494</c:v>
                </c:pt>
                <c:pt idx="6">
                  <c:v>522</c:v>
                </c:pt>
                <c:pt idx="9">
                  <c:v>414</c:v>
                </c:pt>
                <c:pt idx="12">
                  <c:v>413</c:v>
                </c:pt>
              </c:numCache>
            </c:numRef>
          </c:val>
          <c:extLst>
            <c:ext xmlns:c16="http://schemas.microsoft.com/office/drawing/2014/chart" uri="{C3380CC4-5D6E-409C-BE32-E72D297353CC}">
              <c16:uniqueId val="{00000006-9E2C-4C86-82FC-6ABE22452D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c:v>
                </c:pt>
                <c:pt idx="3">
                  <c:v>20</c:v>
                </c:pt>
                <c:pt idx="6">
                  <c:v>94</c:v>
                </c:pt>
                <c:pt idx="9">
                  <c:v>200</c:v>
                </c:pt>
                <c:pt idx="12">
                  <c:v>212</c:v>
                </c:pt>
              </c:numCache>
            </c:numRef>
          </c:val>
          <c:extLst>
            <c:ext xmlns:c16="http://schemas.microsoft.com/office/drawing/2014/chart" uri="{C3380CC4-5D6E-409C-BE32-E72D297353CC}">
              <c16:uniqueId val="{00000007-9E2C-4C86-82FC-6ABE22452D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c:v>
                </c:pt>
                <c:pt idx="3">
                  <c:v>87</c:v>
                </c:pt>
                <c:pt idx="6">
                  <c:v>83</c:v>
                </c:pt>
                <c:pt idx="9">
                  <c:v>78</c:v>
                </c:pt>
                <c:pt idx="12">
                  <c:v>118</c:v>
                </c:pt>
              </c:numCache>
            </c:numRef>
          </c:val>
          <c:extLst>
            <c:ext xmlns:c16="http://schemas.microsoft.com/office/drawing/2014/chart" uri="{C3380CC4-5D6E-409C-BE32-E72D297353CC}">
              <c16:uniqueId val="{00000008-9E2C-4C86-82FC-6ABE22452D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4</c:v>
                </c:pt>
                <c:pt idx="6">
                  <c:v>4</c:v>
                </c:pt>
                <c:pt idx="9">
                  <c:v>3</c:v>
                </c:pt>
                <c:pt idx="12">
                  <c:v>3</c:v>
                </c:pt>
              </c:numCache>
            </c:numRef>
          </c:val>
          <c:extLst>
            <c:ext xmlns:c16="http://schemas.microsoft.com/office/drawing/2014/chart" uri="{C3380CC4-5D6E-409C-BE32-E72D297353CC}">
              <c16:uniqueId val="{00000009-9E2C-4C86-82FC-6ABE22452D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4280</c:v>
                </c:pt>
                <c:pt idx="3">
                  <c:v>5786</c:v>
                </c:pt>
                <c:pt idx="6">
                  <c:v>5527</c:v>
                </c:pt>
                <c:pt idx="9">
                  <c:v>6023</c:v>
                </c:pt>
                <c:pt idx="12">
                  <c:v>6041</c:v>
                </c:pt>
              </c:numCache>
            </c:numRef>
          </c:val>
          <c:extLst>
            <c:ext xmlns:c16="http://schemas.microsoft.com/office/drawing/2014/chart" uri="{C3380CC4-5D6E-409C-BE32-E72D297353CC}">
              <c16:uniqueId val="{0000000A-9E2C-4C86-82FC-6ABE22452D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2C-4C86-82FC-6ABE22452D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1123</c:v>
                </c:pt>
                <c:pt idx="1">
                  <c:v>1225</c:v>
                </c:pt>
                <c:pt idx="2">
                  <c:v>1221</c:v>
                </c:pt>
              </c:numCache>
            </c:numRef>
          </c:val>
          <c:extLst>
            <c:ext xmlns:c16="http://schemas.microsoft.com/office/drawing/2014/chart" uri="{C3380CC4-5D6E-409C-BE32-E72D297353CC}">
              <c16:uniqueId val="{00000000-848F-4381-9D74-E88686A1EA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1328</c:v>
                </c:pt>
                <c:pt idx="1">
                  <c:v>1895</c:v>
                </c:pt>
                <c:pt idx="2">
                  <c:v>2163</c:v>
                </c:pt>
              </c:numCache>
            </c:numRef>
          </c:val>
          <c:extLst>
            <c:ext xmlns:c16="http://schemas.microsoft.com/office/drawing/2014/chart" uri="{C3380CC4-5D6E-409C-BE32-E72D297353CC}">
              <c16:uniqueId val="{00000001-848F-4381-9D74-E88686A1EA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1939</c:v>
                </c:pt>
                <c:pt idx="1">
                  <c:v>2051</c:v>
                </c:pt>
                <c:pt idx="2">
                  <c:v>2133</c:v>
                </c:pt>
              </c:numCache>
            </c:numRef>
          </c:val>
          <c:extLst>
            <c:ext xmlns:c16="http://schemas.microsoft.com/office/drawing/2014/chart" uri="{C3380CC4-5D6E-409C-BE32-E72D297353CC}">
              <c16:uniqueId val="{00000002-848F-4381-9D74-E88686A1EA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元利償還金が減少した主な要因は、臨時財政対策債の償還額が前年度比で</a:t>
          </a:r>
          <a:r>
            <a:rPr kumimoji="1" lang="en-US" altLang="ja-JP" sz="1400">
              <a:latin typeface="ＭＳ ゴシック" pitchFamily="49" charset="-128"/>
              <a:ea typeface="ＭＳ ゴシック" pitchFamily="49" charset="-128"/>
            </a:rPr>
            <a:t>19,560</a:t>
          </a:r>
          <a:r>
            <a:rPr kumimoji="1" lang="ja-JP" altLang="en-US" sz="1400">
              <a:latin typeface="ＭＳ ゴシック" pitchFamily="49" charset="-128"/>
              <a:ea typeface="ＭＳ ゴシック" pitchFamily="49" charset="-128"/>
            </a:rPr>
            <a:t>千円減少したことによるものである。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月豪雨災害の復旧・復興事業の財源として地方債の発行を予定していることから、将来的な地方債残高の累計及び公債費負担の増加を注視する必要がある。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満期一括償還地方債の償還の財源として積み立てた減債基金は該当なし。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月豪雨災害に伴う復旧・復興事業の財源に地方債を活用したことから、一般会計等に係る地方債現在高が増加し、将来負担額も増加した。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一方で、歳入総額の実績から充当可能基金への積立てを行ったほか、地方債の償還に関する基準財政需要額算入見込額が増加したことに伴い、充当可能財源も増加した。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この結果、将来負担比率の分子は▲</a:t>
          </a:r>
          <a:r>
            <a:rPr kumimoji="1" lang="en-US" altLang="ja-JP" sz="1400">
              <a:latin typeface="ＭＳ ゴシック" pitchFamily="49" charset="-128"/>
              <a:ea typeface="ＭＳ ゴシック" pitchFamily="49" charset="-128"/>
            </a:rPr>
            <a:t>3,797</a:t>
          </a:r>
          <a:r>
            <a:rPr kumimoji="1" lang="ja-JP" altLang="en-US" sz="1400">
              <a:latin typeface="ＭＳ ゴシック" pitchFamily="49" charset="-128"/>
              <a:ea typeface="ＭＳ ゴシック" pitchFamily="49" charset="-128"/>
            </a:rPr>
            <a:t>百万円となったが、今後も復旧・復興事業に伴う地方債残高の増加が見込まれるため、引き続き充当可能財源の確保に努めていく。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預金利子とともに、年度末の歳入実績から財政調整基金、減債基金等へ積立てを行った。水資源活用基金については、村有林の伐採した樹木を売却した売上金から、木材搬出等に要した経費を差し引いた額を積立てた。また、公営住宅維持管理基金については、公営住宅及び共同施設の整備、修繕及び改良等に活用していくため、国庫補助金等の歳入実績から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として基金を活用する見込みであり、財政調整基金及び特定目的基金の残高が減少する可能性がある。取崩しを行った基金については、年度末の歳入実績や今後の復旧・復興事業をはじめとした各事業の計画を勘案し、計画的な積立て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村有施設整備基金：村有施設の整備に要する経費の財源として活用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月豪雨災害からの早期の復興及び復旧を目的とした事業の財源として活用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ふるさと応援基金：寄付者の意向に沿った各事業の財源として活用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公営住宅維持管理基金：公営住宅及び共同施設の整備、修繕及び改良等に要する経費の財源として活用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水資源活用基金：森林の豊かな恵みを地域住民の生活安定のために役立てるとともに、水資源の保全と活用に要する経費の財源として活用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月豪雨災害の復旧・復興事業の財源として取崩す一方、受領した災害復興寄附金の実績額を積立てた。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ふるさと応援基金：寄付者の意向に沿った事業の財源として取崩す一方、ふるさと寄附の実績額を積立てた。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公営住宅維持管理基金：国庫補助金等の実績に基づき、積立てを行った。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水資源活用基金：村有林から伐採した樹木の売却代金から、木材の搬出等に要した経費を差し引いた額等を積立てた。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月豪雨災害で滅失した村有施設の再建整備に活用するとともに、今後も村有施設の維持改修に要する財源として活用する。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災害復興基金：被災からの復興事業を推進するための財源として活用する。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ふるさと応援基金：寄付者の意向に沿った事業の財源として活用し、村の活性化を図る。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公営住宅維持管理基金：公営住宅及び共同施設の整備、修繕、改良等に要する財源として活用する。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水資源活用基金：簡易水道施設の更新や維持に活用する。また、施設の老朽化に伴う更新需要に対応するため、一定の基金残高を維持する。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年度末の歳入実績から積立てを行ったものの、令和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月豪雨災害の復旧・復興費用の繰入れを行ったこと等により財政調積金残高は減少した。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を進めるにあたり、国県補助金や地方債を活用する見込みであるが、補助対象外や起債対象外の事業、あるいは特定目的基金の対象外となる事業については、事業規模に応じて財政調整基金で対応せざるを得ないため、基金残高の減少が懸念される。今後は年度末の歳入実績を注視しつつ、計画的な積立て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月豪雨災害の復旧・復興事業の財源として地方債を活用する見込みであるため、今年度の償還に備えて年度末の実績から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百万円積立てを行った。一方で、公債費の財源として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百万円の繰入れを行った。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を中心に地方債を活用する見込みであり、将来的な公債費の増加が懸念される。これが住民サービスの低下につながらないよう、減債基金を適宜活用することで、後年度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村内事業所の少なさと人口減少の進行により、住民税等の自主財源が乏しい状況にある。そのため類似団体と比較しても数値は下回っている。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推移については、人口減少に伴う個人住民税の減少が懸念される。一方で、復旧・復興事業に関連して建設業等の法人住民税の一時的な収入増加が見込まれる。しかし、税収総額で見ると依然として規模は小さく、財政力指数の大幅な向上を期待するには至らない。したがって、当面は現状と同程度の数値で推移する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132927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132927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82127</xdr:rowOff>
    </xdr:from>
    <xdr:to>
      <xdr:col>19</xdr:col>
      <xdr:colOff>184150</xdr:colOff>
      <xdr:row>45</xdr:row>
      <xdr:rowOff>12277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168504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経常経費充当一般財源等（分子）は、前年度比で、経常一般人件費が</a:t>
          </a:r>
          <a:r>
            <a:rPr kumimoji="1" lang="en-US" altLang="ja-JP" sz="1100">
              <a:latin typeface="ＭＳ Ｐゴシック" panose="020B0600070205080204" pitchFamily="50" charset="-128"/>
              <a:ea typeface="ＭＳ Ｐゴシック" panose="020B0600070205080204" pitchFamily="50" charset="-128"/>
            </a:rPr>
            <a:t>84,892</a:t>
          </a:r>
          <a:r>
            <a:rPr kumimoji="1" lang="ja-JP" altLang="en-US" sz="1100">
              <a:latin typeface="ＭＳ Ｐゴシック" panose="020B0600070205080204" pitchFamily="50" charset="-128"/>
              <a:ea typeface="ＭＳ Ｐゴシック" panose="020B0600070205080204" pitchFamily="50" charset="-128"/>
            </a:rPr>
            <a:t>千円の増（退職手当組合負担金</a:t>
          </a:r>
          <a:r>
            <a:rPr kumimoji="1" lang="en-US" altLang="ja-JP" sz="1100">
              <a:latin typeface="ＭＳ Ｐゴシック" panose="020B0600070205080204" pitchFamily="50" charset="-128"/>
              <a:ea typeface="ＭＳ Ｐゴシック" panose="020B0600070205080204" pitchFamily="50" charset="-128"/>
            </a:rPr>
            <a:t>41,912</a:t>
          </a:r>
          <a:r>
            <a:rPr kumimoji="1" lang="ja-JP" altLang="en-US" sz="1100">
              <a:latin typeface="ＭＳ Ｐゴシック" panose="020B0600070205080204" pitchFamily="50" charset="-128"/>
              <a:ea typeface="ＭＳ Ｐゴシック" panose="020B0600070205080204" pitchFamily="50" charset="-128"/>
            </a:rPr>
            <a:t>千円増等）、経常一般物件費</a:t>
          </a:r>
          <a:r>
            <a:rPr kumimoji="1" lang="en-US" altLang="ja-JP" sz="1100">
              <a:latin typeface="ＭＳ Ｐゴシック" panose="020B0600070205080204" pitchFamily="50" charset="-128"/>
              <a:ea typeface="ＭＳ Ｐゴシック" panose="020B0600070205080204" pitchFamily="50" charset="-128"/>
            </a:rPr>
            <a:t>22,067</a:t>
          </a:r>
          <a:r>
            <a:rPr kumimoji="1" lang="ja-JP" altLang="en-US" sz="1100">
              <a:latin typeface="ＭＳ Ｐゴシック" panose="020B0600070205080204" pitchFamily="50" charset="-128"/>
              <a:ea typeface="ＭＳ Ｐゴシック" panose="020B0600070205080204" pitchFamily="50" charset="-128"/>
            </a:rPr>
            <a:t>千円の減（一勝地交流センター物件費</a:t>
          </a:r>
          <a:r>
            <a:rPr kumimoji="1" lang="en-US" altLang="ja-JP" sz="1100">
              <a:latin typeface="ＭＳ Ｐゴシック" panose="020B0600070205080204" pitchFamily="50" charset="-128"/>
              <a:ea typeface="ＭＳ Ｐゴシック" panose="020B0600070205080204" pitchFamily="50" charset="-128"/>
            </a:rPr>
            <a:t>12,741</a:t>
          </a:r>
          <a:r>
            <a:rPr kumimoji="1" lang="ja-JP" altLang="en-US" sz="1100">
              <a:latin typeface="ＭＳ Ｐゴシック" panose="020B0600070205080204" pitchFamily="50" charset="-128"/>
              <a:ea typeface="ＭＳ Ｐゴシック" panose="020B0600070205080204" pitchFamily="50" charset="-128"/>
            </a:rPr>
            <a:t>千円減等）など全体として</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964</a:t>
          </a:r>
          <a:r>
            <a:rPr kumimoji="1" lang="ja-JP" altLang="en-US" sz="1100">
              <a:latin typeface="ＭＳ Ｐゴシック" panose="020B0600070205080204" pitchFamily="50" charset="-128"/>
              <a:ea typeface="ＭＳ Ｐゴシック" panose="020B0600070205080204" pitchFamily="50" charset="-128"/>
            </a:rPr>
            <a:t>千円の増となった。今後は、システム標準化により、システム使用料等にかかる物件費等の増加が見込まれることから、経常収支比率の分子は増加すると見込まれる。経常一般財源等は（分母）は、前年度比で、財産収入が</a:t>
          </a:r>
          <a:r>
            <a:rPr kumimoji="1" lang="en-US" altLang="ja-JP" sz="1100">
              <a:latin typeface="ＭＳ Ｐゴシック" panose="020B0600070205080204" pitchFamily="50" charset="-128"/>
              <a:ea typeface="ＭＳ Ｐゴシック" panose="020B0600070205080204" pitchFamily="50" charset="-128"/>
            </a:rPr>
            <a:t>22,129</a:t>
          </a:r>
          <a:r>
            <a:rPr kumimoji="1" lang="ja-JP" altLang="en-US" sz="1100">
              <a:latin typeface="ＭＳ Ｐゴシック" panose="020B0600070205080204" pitchFamily="50" charset="-128"/>
              <a:ea typeface="ＭＳ Ｐゴシック" panose="020B0600070205080204" pitchFamily="50" charset="-128"/>
            </a:rPr>
            <a:t>千円増、普通交付税</a:t>
          </a:r>
          <a:r>
            <a:rPr kumimoji="1" lang="en-US" altLang="ja-JP" sz="1100">
              <a:latin typeface="ＭＳ Ｐゴシック" panose="020B0600070205080204" pitchFamily="50" charset="-128"/>
              <a:ea typeface="ＭＳ Ｐゴシック" panose="020B0600070205080204" pitchFamily="50" charset="-128"/>
            </a:rPr>
            <a:t>27,608</a:t>
          </a:r>
          <a:r>
            <a:rPr kumimoji="1" lang="ja-JP" altLang="en-US" sz="1100">
              <a:latin typeface="ＭＳ Ｐゴシック" panose="020B0600070205080204" pitchFamily="50" charset="-128"/>
              <a:ea typeface="ＭＳ Ｐゴシック" panose="020B0600070205080204" pitchFamily="50" charset="-128"/>
            </a:rPr>
            <a:t>千円等、全体として</a:t>
          </a:r>
          <a:r>
            <a:rPr kumimoji="1" lang="en-US" altLang="ja-JP" sz="1100">
              <a:latin typeface="ＭＳ Ｐゴシック" panose="020B0600070205080204" pitchFamily="50" charset="-128"/>
              <a:ea typeface="ＭＳ Ｐゴシック" panose="020B0600070205080204" pitchFamily="50" charset="-128"/>
            </a:rPr>
            <a:t>17,246</a:t>
          </a:r>
          <a:r>
            <a:rPr kumimoji="1" lang="ja-JP" altLang="en-US" sz="1100">
              <a:latin typeface="ＭＳ Ｐゴシック" panose="020B0600070205080204" pitchFamily="50" charset="-128"/>
              <a:ea typeface="ＭＳ Ｐゴシック" panose="020B0600070205080204" pitchFamily="50" charset="-128"/>
            </a:rPr>
            <a:t>千円の増となった。今後は人口減少が進むことから、普通交付税の基準財政需要額が減額し、経常収支比率の分母は減少すると見込まれる。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15494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9230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133858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282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544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62</xdr:row>
      <xdr:rowOff>54102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54488"/>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28465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物件費は、指定管理委託していた一勝地交流センターかわせみを村の直営に移行し、温泉のみの営業としたことなどで減少した。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定年引上げに伴う特例措置が適用されない年度（定年退職者の発生）にあたるため退職手当組合負担金が増加した。加えて、給与改定により常勤職員等の人件費も増加している。なお、復旧復興業務に係る人員は今後縮小する見込みだが、引き続き適正な人事配置及び人員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19563</xdr:rowOff>
    </xdr:from>
    <xdr:to>
      <xdr:col>23</xdr:col>
      <xdr:colOff>133350</xdr:colOff>
      <xdr:row>83</xdr:row>
      <xdr:rowOff>29730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9913"/>
          <a:ext cx="8382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1144</xdr:rowOff>
    </xdr:from>
    <xdr:to>
      <xdr:col>19</xdr:col>
      <xdr:colOff>133350</xdr:colOff>
      <xdr:row>83</xdr:row>
      <xdr:rowOff>19563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31494"/>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1144</xdr:rowOff>
    </xdr:from>
    <xdr:to>
      <xdr:col>15</xdr:col>
      <xdr:colOff>82550</xdr:colOff>
      <xdr:row>85</xdr:row>
      <xdr:rowOff>77195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31494"/>
          <a:ext cx="889000" cy="4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117680</xdr:rowOff>
    </xdr:from>
    <xdr:to>
      <xdr:col>11</xdr:col>
      <xdr:colOff>31750</xdr:colOff>
      <xdr:row>85</xdr:row>
      <xdr:rowOff>77195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48030"/>
          <a:ext cx="889000" cy="30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150380</xdr:rowOff>
    </xdr:from>
    <xdr:to>
      <xdr:col>23</xdr:col>
      <xdr:colOff>184150</xdr:colOff>
      <xdr:row>83</xdr:row>
      <xdr:rowOff>80530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122457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8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140213</xdr:rowOff>
    </xdr:from>
    <xdr:to>
      <xdr:col>19</xdr:col>
      <xdr:colOff>184150</xdr:colOff>
      <xdr:row>83</xdr:row>
      <xdr:rowOff>70363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55140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8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121794</xdr:rowOff>
    </xdr:from>
    <xdr:to>
      <xdr:col>15</xdr:col>
      <xdr:colOff>133350</xdr:colOff>
      <xdr:row>83</xdr:row>
      <xdr:rowOff>51944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36721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6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26395</xdr:rowOff>
    </xdr:from>
    <xdr:to>
      <xdr:col>11</xdr:col>
      <xdr:colOff>82550</xdr:colOff>
      <xdr:row>85</xdr:row>
      <xdr:rowOff>127995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112772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8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66880</xdr:rowOff>
    </xdr:from>
    <xdr:to>
      <xdr:col>7</xdr:col>
      <xdr:colOff>31750</xdr:colOff>
      <xdr:row>83</xdr:row>
      <xdr:rowOff>168480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153257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国に準じた給料の改定を行ったものの、災害に伴い任用している任期付職員については、適用する給料表の性質上、経験年数に対して平均給与が低くなるため、全体的に指数が低下している。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同様の傾向は、任期付職員の任期が終了する令和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年度までは続く見込みである。今後も人事院勧等に基づき、適正な給与水準を維持できるよう努めていく。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50095</xdr:rowOff>
    </xdr:from>
    <xdr:to>
      <xdr:col>81</xdr:col>
      <xdr:colOff>44450</xdr:colOff>
      <xdr:row>82</xdr:row>
      <xdr:rowOff>63500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089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95955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22400"/>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計画的な定員管理を推進しているが、令和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月豪雨からの復旧・復興に伴う人員増に加え、人口減少の影響もあり、数値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は高い水準で推移している。今後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年程度は復旧・復興事業に伴う雇用が継続されるが、人口減少の進行により数値は高止まりする見通しである。あわせて、令和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年度より開始された定年延長制度を考慮し、業務量に応じた適正な定員管理に努める。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71321</xdr:rowOff>
    </xdr:from>
    <xdr:to>
      <xdr:col>81</xdr:col>
      <xdr:colOff>44450</xdr:colOff>
      <xdr:row>61</xdr:row>
      <xdr:rowOff>80772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529771"/>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76147</xdr:rowOff>
    </xdr:from>
    <xdr:to>
      <xdr:col>77</xdr:col>
      <xdr:colOff>44450</xdr:colOff>
      <xdr:row>61</xdr:row>
      <xdr:rowOff>80772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4597"/>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25675</xdr:rowOff>
    </xdr:from>
    <xdr:to>
      <xdr:col>72</xdr:col>
      <xdr:colOff>203200</xdr:colOff>
      <xdr:row>61</xdr:row>
      <xdr:rowOff>76147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84125"/>
          <a:ext cx="889000" cy="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3958</xdr:rowOff>
    </xdr:from>
    <xdr:to>
      <xdr:col>68</xdr:col>
      <xdr:colOff>152400</xdr:colOff>
      <xdr:row>61</xdr:row>
      <xdr:rowOff>25675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6240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20521</xdr:rowOff>
    </xdr:from>
    <xdr:to>
      <xdr:col>81</xdr:col>
      <xdr:colOff>95250</xdr:colOff>
      <xdr:row>61</xdr:row>
      <xdr:rowOff>122121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164048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5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29972</xdr:rowOff>
    </xdr:from>
    <xdr:to>
      <xdr:col>77</xdr:col>
      <xdr:colOff>95250</xdr:colOff>
      <xdr:row>61</xdr:row>
      <xdr:rowOff>131572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116349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7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25347</xdr:rowOff>
    </xdr:from>
    <xdr:to>
      <xdr:col>73</xdr:col>
      <xdr:colOff>44450</xdr:colOff>
      <xdr:row>61</xdr:row>
      <xdr:rowOff>126947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111724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146325</xdr:rowOff>
    </xdr:from>
    <xdr:to>
      <xdr:col>68</xdr:col>
      <xdr:colOff>203200</xdr:colOff>
      <xdr:row>61</xdr:row>
      <xdr:rowOff>76475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61252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124608</xdr:rowOff>
    </xdr:from>
    <xdr:to>
      <xdr:col>64</xdr:col>
      <xdr:colOff>152400</xdr:colOff>
      <xdr:row>61</xdr:row>
      <xdr:rowOff>54758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39535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9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の実質公債費比率を算定する際の分子にあたる数値が前年度と比較し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千円減少し、分母にあたる数値が前年度と比較し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14,732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の実質公債費率が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となったものの、３ヵ年平均をとる実質公債費比率は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分子の減少は、元利償還金の額のうち、臨時財政対策債が前年度と比較し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千円減少したことが主な要因であり、分母の増加は標準財政規模から差し引く元利償還金に係る基準財政需要算入額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臨時財政対策債償還費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13,316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千円など</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が減少したことが主な要因である。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85634</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4363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85634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815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23585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0220"/>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139881</xdr:rowOff>
    </xdr:from>
    <xdr:to>
      <xdr:col>68</xdr:col>
      <xdr:colOff>152400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264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34834</xdr:rowOff>
    </xdr:from>
    <xdr:to>
      <xdr:col>77</xdr:col>
      <xdr:colOff>95250</xdr:colOff>
      <xdr:row>40</xdr:row>
      <xdr:rowOff>136434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121211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7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89081</xdr:rowOff>
    </xdr:from>
    <xdr:to>
      <xdr:col>64</xdr:col>
      <xdr:colOff>152400</xdr:colOff>
      <xdr:row>40</xdr:row>
      <xdr:rowOff>19231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29408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4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地方債借入額は前年度比で</a:t>
          </a:r>
          <a:r>
            <a:rPr kumimoji="1" lang="en-US" altLang="ja-JP" sz="1100">
              <a:latin typeface="ＭＳ Ｐゴシック" panose="020B0600070205080204" pitchFamily="50" charset="-128"/>
              <a:ea typeface="ＭＳ Ｐゴシック" panose="020B0600070205080204" pitchFamily="50" charset="-128"/>
            </a:rPr>
            <a:t>506,204</a:t>
          </a:r>
          <a:r>
            <a:rPr kumimoji="1" lang="ja-JP" altLang="en-US" sz="1100">
              <a:latin typeface="ＭＳ Ｐゴシック" panose="020B0600070205080204" pitchFamily="50" charset="-128"/>
              <a:ea typeface="ＭＳ Ｐゴシック" panose="020B0600070205080204" pitchFamily="50" charset="-128"/>
            </a:rPr>
            <a:t>千円減少しているものの、令和２年７月豪雨災害の復旧・復興事業に伴い災害前と比較すると依然として高い水準で推移している。また、各基金の積立額も前年度比で</a:t>
          </a:r>
          <a:r>
            <a:rPr kumimoji="1" lang="en-US" altLang="ja-JP" sz="1100">
              <a:latin typeface="ＭＳ Ｐゴシック" panose="020B0600070205080204" pitchFamily="50" charset="-128"/>
              <a:ea typeface="ＭＳ Ｐゴシック" panose="020B0600070205080204" pitchFamily="50" charset="-128"/>
            </a:rPr>
            <a:t>775,699</a:t>
          </a:r>
          <a:r>
            <a:rPr kumimoji="1" lang="ja-JP" altLang="en-US" sz="1100">
              <a:latin typeface="ＭＳ Ｐゴシック" panose="020B0600070205080204" pitchFamily="50" charset="-128"/>
              <a:ea typeface="ＭＳ Ｐゴシック" panose="020B0600070205080204" pitchFamily="50" charset="-128"/>
            </a:rPr>
            <a:t>千円の減少となった。しかし、積立総額が地方債借入額を上回っていることから、将来負担比率は算定されない状況が継続している。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復旧・復興事業が継続されるため、多額の事業費を要する事業の実施が見込まれる。それに伴い、地方債の借入額も増大することが予想される。将来的な財政負担に備えるため、適切な基金積立ても併せて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は、定年引上げに伴う特例措置が適用されない年度（定年退職者の発生）にあたるため退職手当組合負担金が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加えて、給与改定により常勤職員等の人件費も増加している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。今後も通常業務及び復興業務にかかる適切な人員配置及び人員の確保に努めていく。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運営していた一勝地交流センター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かわせみ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直営に移行し、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営業形態を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温泉のみ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に縮小したことで、指定管理委託料が減少した。また、前年度に実施した令和２年７月豪雨の被災施設である「旧渡小学校」の校舎等解体工事が完了したことも、令和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年度の物件費の減少に起因している。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一方で、今後はシステムの標準化に伴い、システム使用料等のランニングコストが増加する見通しであり、注視が必要である。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147574</xdr:rowOff>
    </xdr:from>
    <xdr:to>
      <xdr:col>73</xdr:col>
      <xdr:colOff>180975</xdr:colOff>
      <xdr:row>14</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764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147574</xdr:rowOff>
    </xdr:from>
    <xdr:to>
      <xdr:col>69</xdr:col>
      <xdr:colOff>92075</xdr:colOff>
      <xdr:row>14</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764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96774</xdr:rowOff>
    </xdr:from>
    <xdr:to>
      <xdr:col>69</xdr:col>
      <xdr:colOff>142875</xdr:colOff>
      <xdr:row>14</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37101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出生児の減少に伴い保育所運営費が減少した。また、子ども医療費について過疎対策事業債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ソフト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を充当しており、臨時的経費の取り扱いとなったため減少した。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今後は、少子高齢化に加え、高齢者も高止まりが続く見込みであるため、扶助費は緩やかに減少していくことが予想される。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59</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10093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002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88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60</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88822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87630</xdr:rowOff>
    </xdr:from>
    <xdr:to>
      <xdr:col>20</xdr:col>
      <xdr:colOff>38100</xdr:colOff>
      <xdr:row>60</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99060</xdr:rowOff>
    </xdr:from>
    <xdr:to>
      <xdr:col>6</xdr:col>
      <xdr:colOff>171450</xdr:colOff>
      <xdr:row>61</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13987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繰出金（全体）が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ポイント減少した要因は、後期高齢者特別会計の療養給付費負担金、及び介護保険特別会計繰出金（事務費）が減少したことである。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簡易水道事業については、配水管の耐震化工事に加え、新集落での配水管敷設工事により繰出金が増加している。国県補助金を最大限活用するとともに、後年度の交付税措置が有利な起債を充当することで、一般会計からの繰出金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153670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42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7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6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年度は、森林環境整備事業補助金や人吉下球磨消防組合負担金、社会福祉協議会助成金等の歳出が増加した。これに伴い、指標は前年度比で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吉球磨広域行政組合負担金（ごみ処理費）については、次期ごみ処理施設の建設事業に伴う負担額の仮計算が提示されている。今後、財政に与える影響が極めて大きいと予想されるため、状況を厳しく注視し、中長期財政の見通しへの反映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53848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52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52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臨時財政対策債の元金償還金が前年度比</a:t>
          </a:r>
          <a:r>
            <a:rPr kumimoji="1" lang="en-US" altLang="ja-JP" sz="1300">
              <a:latin typeface="ＭＳ Ｐゴシック" panose="020B0600070205080204" pitchFamily="50" charset="-128"/>
              <a:ea typeface="ＭＳ Ｐゴシック" panose="020B0600070205080204" pitchFamily="50" charset="-128"/>
            </a:rPr>
            <a:t>19,560</a:t>
          </a:r>
          <a:r>
            <a:rPr kumimoji="1" lang="ja-JP" altLang="en-US" sz="1300">
              <a:latin typeface="ＭＳ Ｐゴシック" panose="020B0600070205080204" pitchFamily="50" charset="-128"/>
              <a:ea typeface="ＭＳ Ｐゴシック" panose="020B0600070205080204" pitchFamily="50" charset="-128"/>
            </a:rPr>
            <a:t>千円減少したことに伴い、経常一般公債費が減少した。今後は、令和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月豪雨災害復旧・復興関連の元利償還金の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据置期間が</a:t>
          </a:r>
          <a:r>
            <a:rPr kumimoji="1" lang="ja-JP" altLang="en-US" sz="1300">
              <a:latin typeface="ＭＳ Ｐゴシック" panose="020B0600070205080204" pitchFamily="50" charset="-128"/>
              <a:ea typeface="ＭＳ Ｐゴシック" panose="020B0600070205080204" pitchFamily="50" charset="-128"/>
            </a:rPr>
            <a:t>終了した起債により公債費が増加する見込みであるため、基金残高や中長期財政の見通しを踏まえつつ、交付税措置率が有利な地方債を優先するなど計画的な公債費管理に努める。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49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経常収支比率は、前年度から</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ポイント上昇した。これは、分母の経常一般財源等の伸びを、分子の経常経費充当一般財源等（</a:t>
          </a:r>
          <a:r>
            <a:rPr kumimoji="1" lang="en-US" altLang="ja-JP" sz="1100">
              <a:latin typeface="ＭＳ Ｐゴシック" panose="020B0600070205080204" pitchFamily="50" charset="-128"/>
              <a:ea typeface="ＭＳ Ｐゴシック" panose="020B0600070205080204" pitchFamily="50" charset="-128"/>
            </a:rPr>
            <a:t>42,851</a:t>
          </a:r>
          <a:r>
            <a:rPr kumimoji="1" lang="ja-JP" altLang="en-US" sz="1100">
              <a:latin typeface="ＭＳ Ｐゴシック" panose="020B0600070205080204" pitchFamily="50" charset="-128"/>
              <a:ea typeface="ＭＳ Ｐゴシック" panose="020B0600070205080204" pitchFamily="50" charset="-128"/>
            </a:rPr>
            <a:t>千円）が大きく上回ったことが要因である。主な理由は、人件費の大幅な増にある。具体的には、定年引上げの経過措置期間外となり、退職者の発生で、退職手当組合負担金が急増した。加えて、給与改定により常勤職員等の人件費も底上げされた。これらの要因により義務的経費が膨らんだものの、公債費を除いた比率は</a:t>
          </a:r>
          <a:r>
            <a:rPr kumimoji="1" lang="en-US" altLang="ja-JP" sz="1100">
              <a:latin typeface="ＭＳ Ｐゴシック" panose="020B0600070205080204" pitchFamily="50" charset="-128"/>
              <a:ea typeface="ＭＳ Ｐゴシック" panose="020B0600070205080204" pitchFamily="50" charset="-128"/>
            </a:rPr>
            <a:t>65.1</a:t>
          </a:r>
          <a:r>
            <a:rPr kumimoji="1" lang="ja-JP" altLang="en-US" sz="1100">
              <a:latin typeface="ＭＳ Ｐゴシック" panose="020B0600070205080204" pitchFamily="50" charset="-128"/>
              <a:ea typeface="ＭＳ Ｐゴシック" panose="020B0600070205080204" pitchFamily="50" charset="-128"/>
            </a:rPr>
            <a:t>ポイントに留まっており、財政の弾力性は一定程度確保されている状況である。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74422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80061"/>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0794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65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65176"/>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41673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114368</xdr:rowOff>
    </xdr:from>
    <xdr:to>
      <xdr:col>29</xdr:col>
      <xdr:colOff>127000</xdr:colOff>
      <xdr:row>17</xdr:row>
      <xdr:rowOff>3409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5193"/>
          <a:ext cx="647700" cy="60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143756</xdr:rowOff>
    </xdr:from>
    <xdr:to>
      <xdr:col>26</xdr:col>
      <xdr:colOff>50800</xdr:colOff>
      <xdr:row>17</xdr:row>
      <xdr:rowOff>3409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934581"/>
          <a:ext cx="698500" cy="3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143756</xdr:rowOff>
    </xdr:from>
    <xdr:to>
      <xdr:col>22</xdr:col>
      <xdr:colOff>114300</xdr:colOff>
      <xdr:row>16</xdr:row>
      <xdr:rowOff>145549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34581"/>
          <a:ext cx="698500" cy="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145549</xdr:rowOff>
    </xdr:from>
    <xdr:to>
      <xdr:col>18</xdr:col>
      <xdr:colOff>177800</xdr:colOff>
      <xdr:row>17</xdr:row>
      <xdr:rowOff>110291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36374"/>
          <a:ext cx="698500" cy="13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63568</xdr:rowOff>
    </xdr:from>
    <xdr:to>
      <xdr:col>29</xdr:col>
      <xdr:colOff>177800</xdr:colOff>
      <xdr:row>16</xdr:row>
      <xdr:rowOff>165168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80095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124059</xdr:rowOff>
    </xdr:from>
    <xdr:to>
      <xdr:col>26</xdr:col>
      <xdr:colOff>101600</xdr:colOff>
      <xdr:row>17</xdr:row>
      <xdr:rowOff>54209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64386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8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92956</xdr:rowOff>
    </xdr:from>
    <xdr:to>
      <xdr:col>22</xdr:col>
      <xdr:colOff>165100</xdr:colOff>
      <xdr:row>17</xdr:row>
      <xdr:rowOff>23106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8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33283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94749</xdr:rowOff>
    </xdr:from>
    <xdr:to>
      <xdr:col>19</xdr:col>
      <xdr:colOff>38100</xdr:colOff>
      <xdr:row>17</xdr:row>
      <xdr:rowOff>24899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8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35076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5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59491</xdr:rowOff>
    </xdr:from>
    <xdr:to>
      <xdr:col>15</xdr:col>
      <xdr:colOff>101600</xdr:colOff>
      <xdr:row>17</xdr:row>
      <xdr:rowOff>161091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1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171268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9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65667</xdr:rowOff>
    </xdr:from>
    <xdr:to>
      <xdr:col>29</xdr:col>
      <xdr:colOff>127000</xdr:colOff>
      <xdr:row>36</xdr:row>
      <xdr:rowOff>74547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18917"/>
          <a:ext cx="647700" cy="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74547</xdr:rowOff>
    </xdr:from>
    <xdr:to>
      <xdr:col>26</xdr:col>
      <xdr:colOff>50800</xdr:colOff>
      <xdr:row>36</xdr:row>
      <xdr:rowOff>123496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27797"/>
          <a:ext cx="6985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123496</xdr:rowOff>
    </xdr:from>
    <xdr:to>
      <xdr:col>22</xdr:col>
      <xdr:colOff>114300</xdr:colOff>
      <xdr:row>37</xdr:row>
      <xdr:rowOff>5356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76746"/>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5356</xdr:rowOff>
    </xdr:from>
    <xdr:to>
      <xdr:col>18</xdr:col>
      <xdr:colOff>177800</xdr:colOff>
      <xdr:row>37</xdr:row>
      <xdr:rowOff>64958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30056"/>
          <a:ext cx="6985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14867</xdr:rowOff>
    </xdr:from>
    <xdr:to>
      <xdr:col>29</xdr:col>
      <xdr:colOff>177800</xdr:colOff>
      <xdr:row>36</xdr:row>
      <xdr:rowOff>116467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6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202844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1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23747</xdr:rowOff>
    </xdr:from>
    <xdr:to>
      <xdr:col>26</xdr:col>
      <xdr:colOff>101600</xdr:colOff>
      <xdr:row>36</xdr:row>
      <xdr:rowOff>125347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135524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4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72696</xdr:rowOff>
    </xdr:from>
    <xdr:to>
      <xdr:col>22</xdr:col>
      <xdr:colOff>165100</xdr:colOff>
      <xdr:row>37</xdr:row>
      <xdr:rowOff>2846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2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184473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126006</xdr:rowOff>
    </xdr:from>
    <xdr:to>
      <xdr:col>19</xdr:col>
      <xdr:colOff>38100</xdr:colOff>
      <xdr:row>37</xdr:row>
      <xdr:rowOff>56156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7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237783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4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14158</xdr:rowOff>
    </xdr:from>
    <xdr:to>
      <xdr:col>15</xdr:col>
      <xdr:colOff>101600</xdr:colOff>
      <xdr:row>37</xdr:row>
      <xdr:rowOff>115758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3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100535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2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7620</xdr:rowOff>
    </xdr:from>
    <xdr:to>
      <xdr:col>24</xdr:col>
      <xdr:colOff>63500</xdr:colOff>
      <xdr:row>36</xdr:row>
      <xdr:rowOff>76481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79820"/>
          <a:ext cx="838200" cy="6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17887</xdr:rowOff>
    </xdr:from>
    <xdr:to>
      <xdr:col>19</xdr:col>
      <xdr:colOff>177800</xdr:colOff>
      <xdr:row>36</xdr:row>
      <xdr:rowOff>76481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190087"/>
          <a:ext cx="889000" cy="5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17887</xdr:rowOff>
    </xdr:from>
    <xdr:to>
      <xdr:col>15</xdr:col>
      <xdr:colOff>50800</xdr:colOff>
      <xdr:row>36</xdr:row>
      <xdr:rowOff>37325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90087"/>
          <a:ext cx="889000" cy="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37325</xdr:rowOff>
    </xdr:from>
    <xdr:to>
      <xdr:col>10</xdr:col>
      <xdr:colOff>114300</xdr:colOff>
      <xdr:row>36</xdr:row>
      <xdr:rowOff>150048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9525"/>
          <a:ext cx="889000" cy="1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151147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25681</xdr:rowOff>
    </xdr:from>
    <xdr:to>
      <xdr:col>20</xdr:col>
      <xdr:colOff>38100</xdr:colOff>
      <xdr:row>36</xdr:row>
      <xdr:rowOff>127281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143808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138537</xdr:rowOff>
    </xdr:from>
    <xdr:to>
      <xdr:col>15</xdr:col>
      <xdr:colOff>101600</xdr:colOff>
      <xdr:row>36</xdr:row>
      <xdr:rowOff>68687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85214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1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157975</xdr:rowOff>
    </xdr:from>
    <xdr:to>
      <xdr:col>10</xdr:col>
      <xdr:colOff>165100</xdr:colOff>
      <xdr:row>36</xdr:row>
      <xdr:rowOff>88125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104652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99248</xdr:rowOff>
    </xdr:from>
    <xdr:to>
      <xdr:col>6</xdr:col>
      <xdr:colOff>38100</xdr:colOff>
      <xdr:row>37</xdr:row>
      <xdr:rowOff>29398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45925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144956</xdr:rowOff>
    </xdr:from>
    <xdr:to>
      <xdr:col>24</xdr:col>
      <xdr:colOff>63500</xdr:colOff>
      <xdr:row>56</xdr:row>
      <xdr:rowOff>161262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46156"/>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144956</xdr:rowOff>
    </xdr:from>
    <xdr:to>
      <xdr:col>19</xdr:col>
      <xdr:colOff>177800</xdr:colOff>
      <xdr:row>57</xdr:row>
      <xdr:rowOff>40759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6156"/>
          <a:ext cx="889000" cy="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45034</xdr:rowOff>
    </xdr:from>
    <xdr:to>
      <xdr:col>15</xdr:col>
      <xdr:colOff>50800</xdr:colOff>
      <xdr:row>57</xdr:row>
      <xdr:rowOff>40759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960434"/>
          <a:ext cx="889000" cy="85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45034</xdr:rowOff>
    </xdr:from>
    <xdr:to>
      <xdr:col>10</xdr:col>
      <xdr:colOff>114300</xdr:colOff>
      <xdr:row>55</xdr:row>
      <xdr:rowOff>31722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960434"/>
          <a:ext cx="889000" cy="50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110462</xdr:rowOff>
    </xdr:from>
    <xdr:to>
      <xdr:col>24</xdr:col>
      <xdr:colOff>114300</xdr:colOff>
      <xdr:row>57</xdr:row>
      <xdr:rowOff>40612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133339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94156</xdr:rowOff>
    </xdr:from>
    <xdr:to>
      <xdr:col>20</xdr:col>
      <xdr:colOff>38100</xdr:colOff>
      <xdr:row>57</xdr:row>
      <xdr:rowOff>24306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40833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161409</xdr:rowOff>
    </xdr:from>
    <xdr:to>
      <xdr:col>15</xdr:col>
      <xdr:colOff>101600</xdr:colOff>
      <xdr:row>57</xdr:row>
      <xdr:rowOff>91559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108086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165684</xdr:rowOff>
    </xdr:from>
    <xdr:to>
      <xdr:col>10</xdr:col>
      <xdr:colOff>165100</xdr:colOff>
      <xdr:row>52</xdr:row>
      <xdr:rowOff>95834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112361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6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152372</xdr:rowOff>
    </xdr:from>
    <xdr:to>
      <xdr:col>6</xdr:col>
      <xdr:colOff>38100</xdr:colOff>
      <xdr:row>55</xdr:row>
      <xdr:rowOff>82522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99049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18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54725</xdr:rowOff>
    </xdr:from>
    <xdr:to>
      <xdr:col>24</xdr:col>
      <xdr:colOff>63500</xdr:colOff>
      <xdr:row>78</xdr:row>
      <xdr:rowOff>56124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7825"/>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54725</xdr:rowOff>
    </xdr:from>
    <xdr:to>
      <xdr:col>19</xdr:col>
      <xdr:colOff>177800</xdr:colOff>
      <xdr:row>78</xdr:row>
      <xdr:rowOff>57550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7825"/>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57550</xdr:rowOff>
    </xdr:from>
    <xdr:to>
      <xdr:col>15</xdr:col>
      <xdr:colOff>50800</xdr:colOff>
      <xdr:row>78</xdr:row>
      <xdr:rowOff>65441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0650"/>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65441</xdr:rowOff>
    </xdr:from>
    <xdr:to>
      <xdr:col>10</xdr:col>
      <xdr:colOff>114300</xdr:colOff>
      <xdr:row>78</xdr:row>
      <xdr:rowOff>72940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541"/>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5324</xdr:rowOff>
    </xdr:from>
    <xdr:to>
      <xdr:col>24</xdr:col>
      <xdr:colOff>114300</xdr:colOff>
      <xdr:row>78</xdr:row>
      <xdr:rowOff>106924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91701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3925</xdr:rowOff>
    </xdr:from>
    <xdr:to>
      <xdr:col>20</xdr:col>
      <xdr:colOff>38100</xdr:colOff>
      <xdr:row>78</xdr:row>
      <xdr:rowOff>105525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96652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6750</xdr:rowOff>
    </xdr:from>
    <xdr:to>
      <xdr:col>15</xdr:col>
      <xdr:colOff>101600</xdr:colOff>
      <xdr:row>78</xdr:row>
      <xdr:rowOff>108350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99477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14641</xdr:rowOff>
    </xdr:from>
    <xdr:to>
      <xdr:col>10</xdr:col>
      <xdr:colOff>165100</xdr:colOff>
      <xdr:row>78</xdr:row>
      <xdr:rowOff>116241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107368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22140</xdr:rowOff>
    </xdr:from>
    <xdr:to>
      <xdr:col>6</xdr:col>
      <xdr:colOff>38100</xdr:colOff>
      <xdr:row>78</xdr:row>
      <xdr:rowOff>123740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114867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151557</xdr:rowOff>
    </xdr:from>
    <xdr:to>
      <xdr:col>24</xdr:col>
      <xdr:colOff>62865</xdr:colOff>
      <xdr:row>97</xdr:row>
      <xdr:rowOff>146650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53507"/>
          <a:ext cx="1270" cy="1023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150477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146650</xdr:rowOff>
    </xdr:from>
    <xdr:to>
      <xdr:col>24</xdr:col>
      <xdr:colOff>152400</xdr:colOff>
      <xdr:row>97</xdr:row>
      <xdr:rowOff>146650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7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98234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2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151557</xdr:rowOff>
    </xdr:from>
    <xdr:to>
      <xdr:col>24</xdr:col>
      <xdr:colOff>152400</xdr:colOff>
      <xdr:row>91</xdr:row>
      <xdr:rowOff>151557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5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73261</xdr:rowOff>
    </xdr:from>
    <xdr:to>
      <xdr:col>24</xdr:col>
      <xdr:colOff>63500</xdr:colOff>
      <xdr:row>92</xdr:row>
      <xdr:rowOff>122501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46661"/>
          <a:ext cx="838200" cy="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136851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53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158424</xdr:rowOff>
    </xdr:from>
    <xdr:to>
      <xdr:col>24</xdr:col>
      <xdr:colOff>114300</xdr:colOff>
      <xdr:row>95</xdr:row>
      <xdr:rowOff>88574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7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71318</xdr:rowOff>
    </xdr:from>
    <xdr:to>
      <xdr:col>19</xdr:col>
      <xdr:colOff>177800</xdr:colOff>
      <xdr:row>92</xdr:row>
      <xdr:rowOff>122501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844718"/>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135</xdr:rowOff>
    </xdr:from>
    <xdr:to>
      <xdr:col>20</xdr:col>
      <xdr:colOff>38100</xdr:colOff>
      <xdr:row>95</xdr:row>
      <xdr:rowOff>101735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8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92862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39497</xdr:rowOff>
    </xdr:from>
    <xdr:to>
      <xdr:col>15</xdr:col>
      <xdr:colOff>50800</xdr:colOff>
      <xdr:row>92</xdr:row>
      <xdr:rowOff>71318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469997"/>
          <a:ext cx="889000" cy="3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76105</xdr:rowOff>
    </xdr:from>
    <xdr:to>
      <xdr:col>15</xdr:col>
      <xdr:colOff>101600</xdr:colOff>
      <xdr:row>96</xdr:row>
      <xdr:rowOff>6255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168832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39497</xdr:rowOff>
    </xdr:from>
    <xdr:to>
      <xdr:col>10</xdr:col>
      <xdr:colOff>114300</xdr:colOff>
      <xdr:row>92</xdr:row>
      <xdr:rowOff>62342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469997"/>
          <a:ext cx="889000" cy="3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11801</xdr:rowOff>
    </xdr:from>
    <xdr:to>
      <xdr:col>10</xdr:col>
      <xdr:colOff>165100</xdr:colOff>
      <xdr:row>95</xdr:row>
      <xdr:rowOff>113401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22461</xdr:rowOff>
    </xdr:from>
    <xdr:to>
      <xdr:col>24</xdr:col>
      <xdr:colOff>114300</xdr:colOff>
      <xdr:row>92</xdr:row>
      <xdr:rowOff>124061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108838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1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71701</xdr:rowOff>
    </xdr:from>
    <xdr:to>
      <xdr:col>20</xdr:col>
      <xdr:colOff>38100</xdr:colOff>
      <xdr:row>93</xdr:row>
      <xdr:rowOff>1851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18378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2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20518</xdr:rowOff>
    </xdr:from>
    <xdr:to>
      <xdr:col>15</xdr:col>
      <xdr:colOff>101600</xdr:colOff>
      <xdr:row>92</xdr:row>
      <xdr:rowOff>122118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138645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6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160147</xdr:rowOff>
    </xdr:from>
    <xdr:to>
      <xdr:col>10</xdr:col>
      <xdr:colOff>165100</xdr:colOff>
      <xdr:row>90</xdr:row>
      <xdr:rowOff>90297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4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106824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11542</xdr:rowOff>
    </xdr:from>
    <xdr:to>
      <xdr:col>6</xdr:col>
      <xdr:colOff>38100</xdr:colOff>
      <xdr:row>92</xdr:row>
      <xdr:rowOff>113142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7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129669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5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97471</xdr:rowOff>
    </xdr:from>
    <xdr:to>
      <xdr:col>55</xdr:col>
      <xdr:colOff>0</xdr:colOff>
      <xdr:row>36</xdr:row>
      <xdr:rowOff>100866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69671"/>
          <a:ext cx="8382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23699</xdr:rowOff>
    </xdr:from>
    <xdr:to>
      <xdr:col>50</xdr:col>
      <xdr:colOff>114300</xdr:colOff>
      <xdr:row>36</xdr:row>
      <xdr:rowOff>97471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95899"/>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137757</xdr:rowOff>
    </xdr:from>
    <xdr:to>
      <xdr:col>45</xdr:col>
      <xdr:colOff>177800</xdr:colOff>
      <xdr:row>36</xdr:row>
      <xdr:rowOff>23699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38507"/>
          <a:ext cx="8890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36656</xdr:rowOff>
    </xdr:from>
    <xdr:to>
      <xdr:col>41</xdr:col>
      <xdr:colOff>50800</xdr:colOff>
      <xdr:row>35</xdr:row>
      <xdr:rowOff>137757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037406"/>
          <a:ext cx="889000" cy="10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50066</xdr:rowOff>
    </xdr:from>
    <xdr:to>
      <xdr:col>55</xdr:col>
      <xdr:colOff>50800</xdr:colOff>
      <xdr:row>36</xdr:row>
      <xdr:rowOff>151666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28493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0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46671</xdr:rowOff>
    </xdr:from>
    <xdr:to>
      <xdr:col>50</xdr:col>
      <xdr:colOff>165100</xdr:colOff>
      <xdr:row>36</xdr:row>
      <xdr:rowOff>148271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139398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144349</xdr:rowOff>
    </xdr:from>
    <xdr:to>
      <xdr:col>46</xdr:col>
      <xdr:colOff>38100</xdr:colOff>
      <xdr:row>36</xdr:row>
      <xdr:rowOff>74499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91026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2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86957</xdr:rowOff>
    </xdr:from>
    <xdr:to>
      <xdr:col>41</xdr:col>
      <xdr:colOff>101600</xdr:colOff>
      <xdr:row>36</xdr:row>
      <xdr:rowOff>17107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33634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6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157306</xdr:rowOff>
    </xdr:from>
    <xdr:to>
      <xdr:col>36</xdr:col>
      <xdr:colOff>165100</xdr:colOff>
      <xdr:row>35</xdr:row>
      <xdr:rowOff>87456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78583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7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114364</xdr:rowOff>
    </xdr:from>
    <xdr:to>
      <xdr:col>55</xdr:col>
      <xdr:colOff>0</xdr:colOff>
      <xdr:row>57</xdr:row>
      <xdr:rowOff>133572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715564"/>
          <a:ext cx="838200" cy="19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114364</xdr:rowOff>
    </xdr:from>
    <xdr:to>
      <xdr:col>50</xdr:col>
      <xdr:colOff>114300</xdr:colOff>
      <xdr:row>58</xdr:row>
      <xdr:rowOff>148661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15564"/>
          <a:ext cx="889000" cy="3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27753</xdr:rowOff>
    </xdr:from>
    <xdr:to>
      <xdr:col>45</xdr:col>
      <xdr:colOff>177800</xdr:colOff>
      <xdr:row>58</xdr:row>
      <xdr:rowOff>148661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71853"/>
          <a:ext cx="889000" cy="1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27753</xdr:rowOff>
    </xdr:from>
    <xdr:to>
      <xdr:col>41</xdr:col>
      <xdr:colOff>50800</xdr:colOff>
      <xdr:row>58</xdr:row>
      <xdr:rowOff>111373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71853"/>
          <a:ext cx="889000" cy="8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82772</xdr:rowOff>
    </xdr:from>
    <xdr:to>
      <xdr:col>55</xdr:col>
      <xdr:colOff>50800</xdr:colOff>
      <xdr:row>58</xdr:row>
      <xdr:rowOff>12922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105649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0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63564</xdr:rowOff>
    </xdr:from>
    <xdr:to>
      <xdr:col>50</xdr:col>
      <xdr:colOff>165100</xdr:colOff>
      <xdr:row>56</xdr:row>
      <xdr:rowOff>165164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10241</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9439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97861</xdr:rowOff>
    </xdr:from>
    <xdr:to>
      <xdr:col>46</xdr:col>
      <xdr:colOff>38100</xdr:colOff>
      <xdr:row>59</xdr:row>
      <xdr:rowOff>28011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19138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3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148403</xdr:rowOff>
    </xdr:from>
    <xdr:to>
      <xdr:col>41</xdr:col>
      <xdr:colOff>101600</xdr:colOff>
      <xdr:row>58</xdr:row>
      <xdr:rowOff>78553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95080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60573</xdr:rowOff>
    </xdr:from>
    <xdr:to>
      <xdr:col>36</xdr:col>
      <xdr:colOff>165100</xdr:colOff>
      <xdr:row>58</xdr:row>
      <xdr:rowOff>162173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7250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7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69665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414065"/>
          <a:ext cx="1270" cy="117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16342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69665</xdr:rowOff>
    </xdr:from>
    <xdr:to>
      <xdr:col>55</xdr:col>
      <xdr:colOff>88900</xdr:colOff>
      <xdr:row>72</xdr:row>
      <xdr:rowOff>69665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41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49344</xdr:rowOff>
    </xdr:from>
    <xdr:to>
      <xdr:col>55</xdr:col>
      <xdr:colOff>0</xdr:colOff>
      <xdr:row>76</xdr:row>
      <xdr:rowOff>46210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222294"/>
          <a:ext cx="838200" cy="85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154692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4815</xdr:rowOff>
    </xdr:from>
    <xdr:to>
      <xdr:col>55</xdr:col>
      <xdr:colOff>50800</xdr:colOff>
      <xdr:row>78</xdr:row>
      <xdr:rowOff>106415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49344</xdr:rowOff>
    </xdr:from>
    <xdr:to>
      <xdr:col>50</xdr:col>
      <xdr:colOff>114300</xdr:colOff>
      <xdr:row>78</xdr:row>
      <xdr:rowOff>61238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222294"/>
          <a:ext cx="889000" cy="12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144642</xdr:rowOff>
    </xdr:from>
    <xdr:to>
      <xdr:col>50</xdr:col>
      <xdr:colOff>165100</xdr:colOff>
      <xdr:row>78</xdr:row>
      <xdr:rowOff>74792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65919</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131032</xdr:rowOff>
    </xdr:from>
    <xdr:to>
      <xdr:col>45</xdr:col>
      <xdr:colOff>177800</xdr:colOff>
      <xdr:row>78</xdr:row>
      <xdr:rowOff>61238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18332"/>
          <a:ext cx="889000" cy="6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127781</xdr:rowOff>
    </xdr:from>
    <xdr:to>
      <xdr:col>46</xdr:col>
      <xdr:colOff>38100</xdr:colOff>
      <xdr:row>78</xdr:row>
      <xdr:rowOff>57931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74458</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131032</xdr:rowOff>
    </xdr:from>
    <xdr:to>
      <xdr:col>41</xdr:col>
      <xdr:colOff>50800</xdr:colOff>
      <xdr:row>77</xdr:row>
      <xdr:rowOff>15532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18332"/>
          <a:ext cx="889000" cy="39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106457</xdr:rowOff>
    </xdr:from>
    <xdr:to>
      <xdr:col>41</xdr:col>
      <xdr:colOff>101600</xdr:colOff>
      <xdr:row>78</xdr:row>
      <xdr:rowOff>36607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27734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20227</xdr:rowOff>
    </xdr:from>
    <xdr:to>
      <xdr:col>36</xdr:col>
      <xdr:colOff>165100</xdr:colOff>
      <xdr:row>78</xdr:row>
      <xdr:rowOff>121827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112954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166860</xdr:rowOff>
    </xdr:from>
    <xdr:to>
      <xdr:col>55</xdr:col>
      <xdr:colOff>50800</xdr:colOff>
      <xdr:row>76</xdr:row>
      <xdr:rowOff>97010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18287</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7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169994</xdr:rowOff>
    </xdr:from>
    <xdr:to>
      <xdr:col>50</xdr:col>
      <xdr:colOff>165100</xdr:colOff>
      <xdr:row>71</xdr:row>
      <xdr:rowOff>100144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1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116671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19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10438</xdr:rowOff>
    </xdr:from>
    <xdr:to>
      <xdr:col>46</xdr:col>
      <xdr:colOff>38100</xdr:colOff>
      <xdr:row>78</xdr:row>
      <xdr:rowOff>112038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103165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80232</xdr:rowOff>
    </xdr:from>
    <xdr:to>
      <xdr:col>41</xdr:col>
      <xdr:colOff>101600</xdr:colOff>
      <xdr:row>75</xdr:row>
      <xdr:rowOff>10382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7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26909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54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136182</xdr:rowOff>
    </xdr:from>
    <xdr:to>
      <xdr:col>36</xdr:col>
      <xdr:colOff>165100</xdr:colOff>
      <xdr:row>77</xdr:row>
      <xdr:rowOff>66332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82859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94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1756</xdr:rowOff>
    </xdr:from>
    <xdr:to>
      <xdr:col>55</xdr:col>
      <xdr:colOff>0</xdr:colOff>
      <xdr:row>97</xdr:row>
      <xdr:rowOff>11311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32406"/>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1756</xdr:rowOff>
    </xdr:from>
    <xdr:to>
      <xdr:col>50</xdr:col>
      <xdr:colOff>114300</xdr:colOff>
      <xdr:row>97</xdr:row>
      <xdr:rowOff>132449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32406"/>
          <a:ext cx="889000" cy="1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132449</xdr:rowOff>
    </xdr:from>
    <xdr:to>
      <xdr:col>45</xdr:col>
      <xdr:colOff>177800</xdr:colOff>
      <xdr:row>97</xdr:row>
      <xdr:rowOff>153772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3099"/>
          <a:ext cx="889000" cy="2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153772</xdr:rowOff>
    </xdr:from>
    <xdr:to>
      <xdr:col>41</xdr:col>
      <xdr:colOff>50800</xdr:colOff>
      <xdr:row>97</xdr:row>
      <xdr:rowOff>165948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84422"/>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131961</xdr:rowOff>
    </xdr:from>
    <xdr:to>
      <xdr:col>55</xdr:col>
      <xdr:colOff>50800</xdr:colOff>
      <xdr:row>97</xdr:row>
      <xdr:rowOff>62111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110388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122406</xdr:rowOff>
    </xdr:from>
    <xdr:to>
      <xdr:col>50</xdr:col>
      <xdr:colOff>165100</xdr:colOff>
      <xdr:row>97</xdr:row>
      <xdr:rowOff>52556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8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43683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67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81649</xdr:rowOff>
    </xdr:from>
    <xdr:to>
      <xdr:col>46</xdr:col>
      <xdr:colOff>38100</xdr:colOff>
      <xdr:row>98</xdr:row>
      <xdr:rowOff>11799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102972</xdr:rowOff>
    </xdr:from>
    <xdr:to>
      <xdr:col>41</xdr:col>
      <xdr:colOff>101600</xdr:colOff>
      <xdr:row>98</xdr:row>
      <xdr:rowOff>33122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24249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115148</xdr:rowOff>
    </xdr:from>
    <xdr:to>
      <xdr:col>36</xdr:col>
      <xdr:colOff>165100</xdr:colOff>
      <xdr:row>98</xdr:row>
      <xdr:rowOff>45298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39626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697476"/>
          <a:ext cx="1269" cy="957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157753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47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39626</xdr:rowOff>
    </xdr:from>
    <xdr:to>
      <xdr:col>86</xdr:col>
      <xdr:colOff>25400</xdr:colOff>
      <xdr:row>33</xdr:row>
      <xdr:rowOff>39626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6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156196</xdr:rowOff>
    </xdr:from>
    <xdr:to>
      <xdr:col>85</xdr:col>
      <xdr:colOff>127000</xdr:colOff>
      <xdr:row>33</xdr:row>
      <xdr:rowOff>39626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5642596"/>
          <a:ext cx="838200" cy="5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164580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0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14703</xdr:rowOff>
    </xdr:from>
    <xdr:to>
      <xdr:col>85</xdr:col>
      <xdr:colOff>177800</xdr:colOff>
      <xdr:row>38</xdr:row>
      <xdr:rowOff>116303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2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156196</xdr:rowOff>
    </xdr:from>
    <xdr:to>
      <xdr:col>81</xdr:col>
      <xdr:colOff>50800</xdr:colOff>
      <xdr:row>33</xdr:row>
      <xdr:rowOff>54473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642596"/>
          <a:ext cx="8890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1049</xdr:rowOff>
    </xdr:from>
    <xdr:to>
      <xdr:col>81</xdr:col>
      <xdr:colOff>101600</xdr:colOff>
      <xdr:row>38</xdr:row>
      <xdr:rowOff>102649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93776</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169075</xdr:rowOff>
    </xdr:from>
    <xdr:to>
      <xdr:col>76</xdr:col>
      <xdr:colOff>114300</xdr:colOff>
      <xdr:row>33</xdr:row>
      <xdr:rowOff>54473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484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13888</xdr:rowOff>
    </xdr:from>
    <xdr:to>
      <xdr:col>76</xdr:col>
      <xdr:colOff>165100</xdr:colOff>
      <xdr:row>38</xdr:row>
      <xdr:rowOff>115488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2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106615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169075</xdr:rowOff>
    </xdr:from>
    <xdr:to>
      <xdr:col>71</xdr:col>
      <xdr:colOff>177800</xdr:colOff>
      <xdr:row>34</xdr:row>
      <xdr:rowOff>58353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484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14621</xdr:rowOff>
    </xdr:from>
    <xdr:to>
      <xdr:col>72</xdr:col>
      <xdr:colOff>38100</xdr:colOff>
      <xdr:row>38</xdr:row>
      <xdr:rowOff>116221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107348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16456</xdr:rowOff>
    </xdr:from>
    <xdr:to>
      <xdr:col>67</xdr:col>
      <xdr:colOff>101600</xdr:colOff>
      <xdr:row>38</xdr:row>
      <xdr:rowOff>118056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109183</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160276</xdr:rowOff>
    </xdr:from>
    <xdr:to>
      <xdr:col>85</xdr:col>
      <xdr:colOff>177800</xdr:colOff>
      <xdr:row>33</xdr:row>
      <xdr:rowOff>90426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56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113303</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5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105396</xdr:rowOff>
    </xdr:from>
    <xdr:to>
      <xdr:col>81</xdr:col>
      <xdr:colOff>101600</xdr:colOff>
      <xdr:row>33</xdr:row>
      <xdr:rowOff>35546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52073</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536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3673</xdr:rowOff>
    </xdr:from>
    <xdr:to>
      <xdr:col>76</xdr:col>
      <xdr:colOff>165100</xdr:colOff>
      <xdr:row>33</xdr:row>
      <xdr:rowOff>105273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56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121800</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43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118275</xdr:rowOff>
    </xdr:from>
    <xdr:to>
      <xdr:col>72</xdr:col>
      <xdr:colOff>38100</xdr:colOff>
      <xdr:row>32</xdr:row>
      <xdr:rowOff>48425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4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64952</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2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7553</xdr:rowOff>
    </xdr:from>
    <xdr:to>
      <xdr:col>67</xdr:col>
      <xdr:colOff>101600</xdr:colOff>
      <xdr:row>34</xdr:row>
      <xdr:rowOff>109153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58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125680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6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120864</xdr:rowOff>
    </xdr:from>
    <xdr:to>
      <xdr:col>85</xdr:col>
      <xdr:colOff>127000</xdr:colOff>
      <xdr:row>76</xdr:row>
      <xdr:rowOff>122041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151064"/>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122041</xdr:rowOff>
    </xdr:from>
    <xdr:to>
      <xdr:col>81</xdr:col>
      <xdr:colOff>50800</xdr:colOff>
      <xdr:row>76</xdr:row>
      <xdr:rowOff>158955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152241"/>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158955</xdr:rowOff>
    </xdr:from>
    <xdr:to>
      <xdr:col>76</xdr:col>
      <xdr:colOff>114300</xdr:colOff>
      <xdr:row>77</xdr:row>
      <xdr:rowOff>29204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189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29204</xdr:rowOff>
    </xdr:from>
    <xdr:to>
      <xdr:col>71</xdr:col>
      <xdr:colOff>177800</xdr:colOff>
      <xdr:row>77</xdr:row>
      <xdr:rowOff>63858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30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70064</xdr:rowOff>
    </xdr:from>
    <xdr:to>
      <xdr:col>85</xdr:col>
      <xdr:colOff>177800</xdr:colOff>
      <xdr:row>77</xdr:row>
      <xdr:rowOff>214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1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92940</xdr:rowOff>
    </xdr:from>
    <xdr:ext cx="599010"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95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71241</xdr:rowOff>
    </xdr:from>
    <xdr:to>
      <xdr:col>81</xdr:col>
      <xdr:colOff>101600</xdr:colOff>
      <xdr:row>77</xdr:row>
      <xdr:rowOff>1391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17918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108155</xdr:rowOff>
    </xdr:from>
    <xdr:to>
      <xdr:col>76</xdr:col>
      <xdr:colOff>165100</xdr:colOff>
      <xdr:row>77</xdr:row>
      <xdr:rowOff>38305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54832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9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149854</xdr:rowOff>
    </xdr:from>
    <xdr:to>
      <xdr:col>72</xdr:col>
      <xdr:colOff>38100</xdr:colOff>
      <xdr:row>77</xdr:row>
      <xdr:rowOff>80004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71131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13058</xdr:rowOff>
    </xdr:from>
    <xdr:to>
      <xdr:col>67</xdr:col>
      <xdr:colOff>101600</xdr:colOff>
      <xdr:row>77</xdr:row>
      <xdr:rowOff>114658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105785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3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105668</xdr:rowOff>
    </xdr:from>
    <xdr:to>
      <xdr:col>85</xdr:col>
      <xdr:colOff>127000</xdr:colOff>
      <xdr:row>95</xdr:row>
      <xdr:rowOff>25203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5707618"/>
          <a:ext cx="838200" cy="60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27718</xdr:rowOff>
    </xdr:from>
    <xdr:to>
      <xdr:col>81</xdr:col>
      <xdr:colOff>50800</xdr:colOff>
      <xdr:row>91</xdr:row>
      <xdr:rowOff>105668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5629668"/>
          <a:ext cx="889000" cy="7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27718</xdr:rowOff>
    </xdr:from>
    <xdr:to>
      <xdr:col>76</xdr:col>
      <xdr:colOff>114300</xdr:colOff>
      <xdr:row>93</xdr:row>
      <xdr:rowOff>171064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5629668"/>
          <a:ext cx="889000" cy="4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171064</xdr:rowOff>
    </xdr:from>
    <xdr:to>
      <xdr:col>71</xdr:col>
      <xdr:colOff>177800</xdr:colOff>
      <xdr:row>94</xdr:row>
      <xdr:rowOff>22971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115914"/>
          <a:ext cx="88900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145853</xdr:rowOff>
    </xdr:from>
    <xdr:to>
      <xdr:col>85</xdr:col>
      <xdr:colOff>177800</xdr:colOff>
      <xdr:row>95</xdr:row>
      <xdr:rowOff>76003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2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168730</xdr:rowOff>
    </xdr:from>
    <xdr:ext cx="599010"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1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54868</xdr:rowOff>
    </xdr:from>
    <xdr:to>
      <xdr:col>81</xdr:col>
      <xdr:colOff>101600</xdr:colOff>
      <xdr:row>91</xdr:row>
      <xdr:rowOff>156468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5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1545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181795" y="15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148368</xdr:rowOff>
    </xdr:from>
    <xdr:to>
      <xdr:col>76</xdr:col>
      <xdr:colOff>165100</xdr:colOff>
      <xdr:row>91</xdr:row>
      <xdr:rowOff>78518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55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95045</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292795" y="1535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120264</xdr:rowOff>
    </xdr:from>
    <xdr:to>
      <xdr:col>72</xdr:col>
      <xdr:colOff>38100</xdr:colOff>
      <xdr:row>94</xdr:row>
      <xdr:rowOff>50414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0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66941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584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143621</xdr:rowOff>
    </xdr:from>
    <xdr:to>
      <xdr:col>67</xdr:col>
      <xdr:colOff>101600</xdr:colOff>
      <xdr:row>94</xdr:row>
      <xdr:rowOff>73771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0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90298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14795" y="158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147038</xdr:rowOff>
    </xdr:from>
    <xdr:to>
      <xdr:col>116</xdr:col>
      <xdr:colOff>63500</xdr:colOff>
      <xdr:row>58</xdr:row>
      <xdr:rowOff>55598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91968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147038</xdr:rowOff>
    </xdr:from>
    <xdr:to>
      <xdr:col>111</xdr:col>
      <xdr:colOff>177800</xdr:colOff>
      <xdr:row>57</xdr:row>
      <xdr:rowOff>156594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91968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156594</xdr:rowOff>
    </xdr:from>
    <xdr:to>
      <xdr:col>107</xdr:col>
      <xdr:colOff>50800</xdr:colOff>
      <xdr:row>57</xdr:row>
      <xdr:rowOff>169121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92924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85819</xdr:rowOff>
    </xdr:from>
    <xdr:to>
      <xdr:col>102</xdr:col>
      <xdr:colOff>114300</xdr:colOff>
      <xdr:row>57</xdr:row>
      <xdr:rowOff>169121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858469"/>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4798</xdr:rowOff>
    </xdr:from>
    <xdr:to>
      <xdr:col>116</xdr:col>
      <xdr:colOff>114300</xdr:colOff>
      <xdr:row>58</xdr:row>
      <xdr:rowOff>106398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91175</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86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96238</xdr:rowOff>
    </xdr:from>
    <xdr:to>
      <xdr:col>112</xdr:col>
      <xdr:colOff>38100</xdr:colOff>
      <xdr:row>58</xdr:row>
      <xdr:rowOff>26388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17515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6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105794</xdr:rowOff>
    </xdr:from>
    <xdr:to>
      <xdr:col>107</xdr:col>
      <xdr:colOff>101600</xdr:colOff>
      <xdr:row>58</xdr:row>
      <xdr:rowOff>35944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8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52471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118321</xdr:rowOff>
    </xdr:from>
    <xdr:to>
      <xdr:col>102</xdr:col>
      <xdr:colOff>165100</xdr:colOff>
      <xdr:row>58</xdr:row>
      <xdr:rowOff>48471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39598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35019</xdr:rowOff>
    </xdr:from>
    <xdr:to>
      <xdr:col>98</xdr:col>
      <xdr:colOff>38100</xdr:colOff>
      <xdr:row>57</xdr:row>
      <xdr:rowOff>136619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153146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15266</xdr:rowOff>
    </xdr:from>
    <xdr:to>
      <xdr:col>116</xdr:col>
      <xdr:colOff>63500</xdr:colOff>
      <xdr:row>72</xdr:row>
      <xdr:rowOff>7917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188216"/>
          <a:ext cx="838200" cy="16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7917</xdr:rowOff>
    </xdr:from>
    <xdr:to>
      <xdr:col>111</xdr:col>
      <xdr:colOff>177800</xdr:colOff>
      <xdr:row>72</xdr:row>
      <xdr:rowOff>9441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352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9441</xdr:rowOff>
    </xdr:from>
    <xdr:to>
      <xdr:col>107</xdr:col>
      <xdr:colOff>50800</xdr:colOff>
      <xdr:row>73</xdr:row>
      <xdr:rowOff>51156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353841"/>
          <a:ext cx="889000" cy="21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143434</xdr:rowOff>
    </xdr:from>
    <xdr:to>
      <xdr:col>102</xdr:col>
      <xdr:colOff>114300</xdr:colOff>
      <xdr:row>73</xdr:row>
      <xdr:rowOff>51156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316384"/>
          <a:ext cx="889000" cy="2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135916</xdr:rowOff>
    </xdr:from>
    <xdr:to>
      <xdr:col>116</xdr:col>
      <xdr:colOff>114300</xdr:colOff>
      <xdr:row>71</xdr:row>
      <xdr:rowOff>66066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1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50843</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05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128567</xdr:rowOff>
    </xdr:from>
    <xdr:to>
      <xdr:col>112</xdr:col>
      <xdr:colOff>38100</xdr:colOff>
      <xdr:row>72</xdr:row>
      <xdr:rowOff>58717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75244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07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130091</xdr:rowOff>
    </xdr:from>
    <xdr:to>
      <xdr:col>107</xdr:col>
      <xdr:colOff>101600</xdr:colOff>
      <xdr:row>72</xdr:row>
      <xdr:rowOff>60241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3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76768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0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356</xdr:rowOff>
    </xdr:from>
    <xdr:to>
      <xdr:col>102</xdr:col>
      <xdr:colOff>165100</xdr:colOff>
      <xdr:row>73</xdr:row>
      <xdr:rowOff>101956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5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93083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92634</xdr:rowOff>
    </xdr:from>
    <xdr:to>
      <xdr:col>98</xdr:col>
      <xdr:colOff>38100</xdr:colOff>
      <xdr:row>72</xdr:row>
      <xdr:rowOff>22784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2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39311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0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定年引上げの経過措置期間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が終了し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、退職者の発生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急増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給与改定により常勤職員等の人件費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底上げされた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物件費の減少は、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これまで指定管理者が運営していた一勝地交流センター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かわせみ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を村の直営に移行し、営業形態を温泉のみに縮小したことで、指定管理委託料が減少した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扶助費については、少子化に伴う保育所運営費の減少により歳出総額では前年度を下回ったものの、人口減少の影響により一人当たりのコストは増加している。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減少は、昨年度の災害公営住宅購入（渡・一勝地地区）に伴う反動減である。今後は復興事業の本格化により、普通建設事業が多額となり、住民一人当たりのコストも高い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の減少は、令和２年７月豪雨に伴う連年災としての特別交付税措置が終了したことが主な要因である。今後は、復旧・復興事業の財源として地方債の活用が見込まれることから、基金残高の推移を注視し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11341</xdr:rowOff>
    </xdr:from>
    <xdr:to>
      <xdr:col>24</xdr:col>
      <xdr:colOff>63500</xdr:colOff>
      <xdr:row>36</xdr:row>
      <xdr:rowOff>54227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83541"/>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54135</xdr:rowOff>
    </xdr:from>
    <xdr:to>
      <xdr:col>19</xdr:col>
      <xdr:colOff>177800</xdr:colOff>
      <xdr:row>36</xdr:row>
      <xdr:rowOff>54227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22633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54135</xdr:rowOff>
    </xdr:from>
    <xdr:to>
      <xdr:col>15</xdr:col>
      <xdr:colOff>50800</xdr:colOff>
      <xdr:row>36</xdr:row>
      <xdr:rowOff>91831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26335"/>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91831</xdr:rowOff>
    </xdr:from>
    <xdr:to>
      <xdr:col>10</xdr:col>
      <xdr:colOff>114300</xdr:colOff>
      <xdr:row>36</xdr:row>
      <xdr:rowOff>97683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64031"/>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131991</xdr:rowOff>
    </xdr:from>
    <xdr:to>
      <xdr:col>24</xdr:col>
      <xdr:colOff>114300</xdr:colOff>
      <xdr:row>36</xdr:row>
      <xdr:rowOff>62141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154868</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3427</xdr:rowOff>
    </xdr:from>
    <xdr:to>
      <xdr:col>20</xdr:col>
      <xdr:colOff>38100</xdr:colOff>
      <xdr:row>36</xdr:row>
      <xdr:rowOff>105027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121554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3335</xdr:rowOff>
    </xdr:from>
    <xdr:to>
      <xdr:col>15</xdr:col>
      <xdr:colOff>101600</xdr:colOff>
      <xdr:row>36</xdr:row>
      <xdr:rowOff>104935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121462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41031</xdr:rowOff>
    </xdr:from>
    <xdr:to>
      <xdr:col>10</xdr:col>
      <xdr:colOff>165100</xdr:colOff>
      <xdr:row>36</xdr:row>
      <xdr:rowOff>142631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159158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46883</xdr:rowOff>
    </xdr:from>
    <xdr:to>
      <xdr:col>6</xdr:col>
      <xdr:colOff>38100</xdr:colOff>
      <xdr:row>36</xdr:row>
      <xdr:rowOff>148483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165010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53828</xdr:rowOff>
    </xdr:from>
    <xdr:to>
      <xdr:col>24</xdr:col>
      <xdr:colOff>63500</xdr:colOff>
      <xdr:row>53</xdr:row>
      <xdr:rowOff>140944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140678"/>
          <a:ext cx="838200" cy="8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53828</xdr:rowOff>
    </xdr:from>
    <xdr:to>
      <xdr:col>19</xdr:col>
      <xdr:colOff>177800</xdr:colOff>
      <xdr:row>54</xdr:row>
      <xdr:rowOff>64639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140678"/>
          <a:ext cx="889000" cy="18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64639</xdr:rowOff>
    </xdr:from>
    <xdr:to>
      <xdr:col>15</xdr:col>
      <xdr:colOff>50800</xdr:colOff>
      <xdr:row>55</xdr:row>
      <xdr:rowOff>147069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322939"/>
          <a:ext cx="889000" cy="25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58663</xdr:rowOff>
    </xdr:from>
    <xdr:to>
      <xdr:col>10</xdr:col>
      <xdr:colOff>114300</xdr:colOff>
      <xdr:row>55</xdr:row>
      <xdr:rowOff>147069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88413"/>
          <a:ext cx="889000" cy="8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90144</xdr:rowOff>
    </xdr:from>
    <xdr:to>
      <xdr:col>24</xdr:col>
      <xdr:colOff>114300</xdr:colOff>
      <xdr:row>54</xdr:row>
      <xdr:rowOff>20294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1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113021</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28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3028</xdr:rowOff>
    </xdr:from>
    <xdr:to>
      <xdr:col>20</xdr:col>
      <xdr:colOff>38100</xdr:colOff>
      <xdr:row>53</xdr:row>
      <xdr:rowOff>104628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0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121155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8865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13839</xdr:rowOff>
    </xdr:from>
    <xdr:to>
      <xdr:col>15</xdr:col>
      <xdr:colOff>101600</xdr:colOff>
      <xdr:row>54</xdr:row>
      <xdr:rowOff>115439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131966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0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96269</xdr:rowOff>
    </xdr:from>
    <xdr:to>
      <xdr:col>10</xdr:col>
      <xdr:colOff>165100</xdr:colOff>
      <xdr:row>56</xdr:row>
      <xdr:rowOff>26419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2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42946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0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7863</xdr:rowOff>
    </xdr:from>
    <xdr:to>
      <xdr:col>6</xdr:col>
      <xdr:colOff>38100</xdr:colOff>
      <xdr:row>55</xdr:row>
      <xdr:rowOff>109463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3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125990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134156</xdr:rowOff>
    </xdr:from>
    <xdr:to>
      <xdr:col>24</xdr:col>
      <xdr:colOff>63500</xdr:colOff>
      <xdr:row>74</xdr:row>
      <xdr:rowOff>40836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50006"/>
          <a:ext cx="8382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22514</xdr:rowOff>
    </xdr:from>
    <xdr:to>
      <xdr:col>19</xdr:col>
      <xdr:colOff>177800</xdr:colOff>
      <xdr:row>74</xdr:row>
      <xdr:rowOff>40836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09814"/>
          <a:ext cx="889000" cy="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102158</xdr:rowOff>
    </xdr:from>
    <xdr:to>
      <xdr:col>15</xdr:col>
      <xdr:colOff>50800</xdr:colOff>
      <xdr:row>74</xdr:row>
      <xdr:rowOff>22514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446558"/>
          <a:ext cx="889000" cy="2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102158</xdr:rowOff>
    </xdr:from>
    <xdr:to>
      <xdr:col>10</xdr:col>
      <xdr:colOff>114300</xdr:colOff>
      <xdr:row>73</xdr:row>
      <xdr:rowOff>155073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446558"/>
          <a:ext cx="889000" cy="2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83356</xdr:rowOff>
    </xdr:from>
    <xdr:to>
      <xdr:col>24</xdr:col>
      <xdr:colOff>114300</xdr:colOff>
      <xdr:row>74</xdr:row>
      <xdr:rowOff>13506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106233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5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161486</xdr:rowOff>
    </xdr:from>
    <xdr:to>
      <xdr:col>20</xdr:col>
      <xdr:colOff>38100</xdr:colOff>
      <xdr:row>74</xdr:row>
      <xdr:rowOff>91636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108163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45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143164</xdr:rowOff>
    </xdr:from>
    <xdr:to>
      <xdr:col>15</xdr:col>
      <xdr:colOff>101600</xdr:colOff>
      <xdr:row>74</xdr:row>
      <xdr:rowOff>73314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89841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3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51358</xdr:rowOff>
    </xdr:from>
    <xdr:to>
      <xdr:col>10</xdr:col>
      <xdr:colOff>165100</xdr:colOff>
      <xdr:row>72</xdr:row>
      <xdr:rowOff>152958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3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169485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17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104273</xdr:rowOff>
    </xdr:from>
    <xdr:to>
      <xdr:col>6</xdr:col>
      <xdr:colOff>38100</xdr:colOff>
      <xdr:row>74</xdr:row>
      <xdr:rowOff>34423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50950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39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60195</xdr:rowOff>
    </xdr:from>
    <xdr:to>
      <xdr:col>24</xdr:col>
      <xdr:colOff>62865</xdr:colOff>
      <xdr:row>98</xdr:row>
      <xdr:rowOff>115457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6176495"/>
          <a:ext cx="1270" cy="74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119284</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115457</xdr:rowOff>
    </xdr:from>
    <xdr:to>
      <xdr:col>24</xdr:col>
      <xdr:colOff>152400</xdr:colOff>
      <xdr:row>98</xdr:row>
      <xdr:rowOff>115457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1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6872</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95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60195</xdr:rowOff>
    </xdr:from>
    <xdr:to>
      <xdr:col>24</xdr:col>
      <xdr:colOff>152400</xdr:colOff>
      <xdr:row>94</xdr:row>
      <xdr:rowOff>60195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176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64773</xdr:rowOff>
    </xdr:from>
    <xdr:to>
      <xdr:col>24</xdr:col>
      <xdr:colOff>63500</xdr:colOff>
      <xdr:row>98</xdr:row>
      <xdr:rowOff>93481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66873"/>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139309</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98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116432</xdr:rowOff>
    </xdr:from>
    <xdr:to>
      <xdr:col>24</xdr:col>
      <xdr:colOff>114300</xdr:colOff>
      <xdr:row>98</xdr:row>
      <xdr:rowOff>46582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16211</xdr:rowOff>
    </xdr:from>
    <xdr:to>
      <xdr:col>19</xdr:col>
      <xdr:colOff>177800</xdr:colOff>
      <xdr:row>98</xdr:row>
      <xdr:rowOff>93481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18311"/>
          <a:ext cx="889000" cy="7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100037</xdr:rowOff>
    </xdr:from>
    <xdr:to>
      <xdr:col>20</xdr:col>
      <xdr:colOff>38100</xdr:colOff>
      <xdr:row>98</xdr:row>
      <xdr:rowOff>30187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73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46714</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5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120664</xdr:rowOff>
    </xdr:from>
    <xdr:to>
      <xdr:col>15</xdr:col>
      <xdr:colOff>50800</xdr:colOff>
      <xdr:row>98</xdr:row>
      <xdr:rowOff>16211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379714"/>
          <a:ext cx="889000" cy="14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133824</xdr:rowOff>
    </xdr:from>
    <xdr:to>
      <xdr:col>15</xdr:col>
      <xdr:colOff>101600</xdr:colOff>
      <xdr:row>98</xdr:row>
      <xdr:rowOff>63974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76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80501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5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120664</xdr:rowOff>
    </xdr:from>
    <xdr:to>
      <xdr:col>10</xdr:col>
      <xdr:colOff>114300</xdr:colOff>
      <xdr:row>95</xdr:row>
      <xdr:rowOff>87553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379714"/>
          <a:ext cx="889000" cy="99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92694</xdr:rowOff>
    </xdr:from>
    <xdr:to>
      <xdr:col>10</xdr:col>
      <xdr:colOff>165100</xdr:colOff>
      <xdr:row>98</xdr:row>
      <xdr:rowOff>22844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13971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81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13973</xdr:rowOff>
    </xdr:from>
    <xdr:to>
      <xdr:col>24</xdr:col>
      <xdr:colOff>114300</xdr:colOff>
      <xdr:row>98</xdr:row>
      <xdr:rowOff>115573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100350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42681</xdr:rowOff>
    </xdr:from>
    <xdr:to>
      <xdr:col>20</xdr:col>
      <xdr:colOff>38100</xdr:colOff>
      <xdr:row>98</xdr:row>
      <xdr:rowOff>144281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135408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136861</xdr:rowOff>
    </xdr:from>
    <xdr:to>
      <xdr:col>15</xdr:col>
      <xdr:colOff>101600</xdr:colOff>
      <xdr:row>98</xdr:row>
      <xdr:rowOff>67011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58138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86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69864</xdr:rowOff>
    </xdr:from>
    <xdr:to>
      <xdr:col>10</xdr:col>
      <xdr:colOff>165100</xdr:colOff>
      <xdr:row>90</xdr:row>
      <xdr:rowOff>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3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16541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10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36753</xdr:rowOff>
    </xdr:from>
    <xdr:to>
      <xdr:col>6</xdr:col>
      <xdr:colOff>38100</xdr:colOff>
      <xdr:row>95</xdr:row>
      <xdr:rowOff>138353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154880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0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144494</xdr:rowOff>
    </xdr:from>
    <xdr:to>
      <xdr:col>55</xdr:col>
      <xdr:colOff>0</xdr:colOff>
      <xdr:row>58</xdr:row>
      <xdr:rowOff>145411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88594"/>
          <a:ext cx="8382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145411</xdr:rowOff>
    </xdr:from>
    <xdr:to>
      <xdr:col>50</xdr:col>
      <xdr:colOff>114300</xdr:colOff>
      <xdr:row>58</xdr:row>
      <xdr:rowOff>162785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951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143354</xdr:rowOff>
    </xdr:from>
    <xdr:to>
      <xdr:col>45</xdr:col>
      <xdr:colOff>177800</xdr:colOff>
      <xdr:row>58</xdr:row>
      <xdr:rowOff>162785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745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143354</xdr:rowOff>
    </xdr:from>
    <xdr:to>
      <xdr:col>41</xdr:col>
      <xdr:colOff>50800</xdr:colOff>
      <xdr:row>59</xdr:row>
      <xdr:rowOff>4596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87454"/>
          <a:ext cx="889000" cy="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93694</xdr:rowOff>
    </xdr:from>
    <xdr:to>
      <xdr:col>55</xdr:col>
      <xdr:colOff>50800</xdr:colOff>
      <xdr:row>59</xdr:row>
      <xdr:rowOff>23844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53071</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94611</xdr:rowOff>
    </xdr:from>
    <xdr:to>
      <xdr:col>50</xdr:col>
      <xdr:colOff>165100</xdr:colOff>
      <xdr:row>59</xdr:row>
      <xdr:rowOff>24761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41288</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8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111985</xdr:rowOff>
    </xdr:from>
    <xdr:to>
      <xdr:col>46</xdr:col>
      <xdr:colOff>38100</xdr:colOff>
      <xdr:row>59</xdr:row>
      <xdr:rowOff>42135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58662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83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92554</xdr:rowOff>
    </xdr:from>
    <xdr:to>
      <xdr:col>41</xdr:col>
      <xdr:colOff>101600</xdr:colOff>
      <xdr:row>59</xdr:row>
      <xdr:rowOff>22704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39231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81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125246</xdr:rowOff>
    </xdr:from>
    <xdr:to>
      <xdr:col>36</xdr:col>
      <xdr:colOff>165100</xdr:colOff>
      <xdr:row>59</xdr:row>
      <xdr:rowOff>55396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46523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2795" y="101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10891</xdr:rowOff>
    </xdr:from>
    <xdr:to>
      <xdr:col>55</xdr:col>
      <xdr:colOff>0</xdr:colOff>
      <xdr:row>79</xdr:row>
      <xdr:rowOff>18154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55441"/>
          <a:ext cx="8382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130358</xdr:rowOff>
    </xdr:from>
    <xdr:to>
      <xdr:col>50</xdr:col>
      <xdr:colOff>114300</xdr:colOff>
      <xdr:row>79</xdr:row>
      <xdr:rowOff>10891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03458"/>
          <a:ext cx="889000" cy="5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68628</xdr:rowOff>
    </xdr:from>
    <xdr:to>
      <xdr:col>45</xdr:col>
      <xdr:colOff>177800</xdr:colOff>
      <xdr:row>78</xdr:row>
      <xdr:rowOff>130358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41728"/>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68628</xdr:rowOff>
    </xdr:from>
    <xdr:to>
      <xdr:col>41</xdr:col>
      <xdr:colOff>50800</xdr:colOff>
      <xdr:row>79</xdr:row>
      <xdr:rowOff>26626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1728"/>
          <a:ext cx="889000" cy="1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138804</xdr:rowOff>
    </xdr:from>
    <xdr:to>
      <xdr:col>55</xdr:col>
      <xdr:colOff>50800</xdr:colOff>
      <xdr:row>79</xdr:row>
      <xdr:rowOff>68954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53731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131541</xdr:rowOff>
    </xdr:from>
    <xdr:to>
      <xdr:col>50</xdr:col>
      <xdr:colOff>165100</xdr:colOff>
      <xdr:row>79</xdr:row>
      <xdr:rowOff>61691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52818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9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79558</xdr:rowOff>
    </xdr:from>
    <xdr:to>
      <xdr:col>46</xdr:col>
      <xdr:colOff>38100</xdr:colOff>
      <xdr:row>79</xdr:row>
      <xdr:rowOff>9708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17828</xdr:rowOff>
    </xdr:from>
    <xdr:to>
      <xdr:col>41</xdr:col>
      <xdr:colOff>101600</xdr:colOff>
      <xdr:row>78</xdr:row>
      <xdr:rowOff>119428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110555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147276</xdr:rowOff>
    </xdr:from>
    <xdr:to>
      <xdr:col>36</xdr:col>
      <xdr:colOff>165100</xdr:colOff>
      <xdr:row>79</xdr:row>
      <xdr:rowOff>77426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68553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1211</xdr:rowOff>
    </xdr:from>
    <xdr:to>
      <xdr:col>54</xdr:col>
      <xdr:colOff>189865</xdr:colOff>
      <xdr:row>98</xdr:row>
      <xdr:rowOff>121427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946061"/>
          <a:ext cx="1270" cy="97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125254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121427</xdr:rowOff>
    </xdr:from>
    <xdr:to>
      <xdr:col>55</xdr:col>
      <xdr:colOff>88900</xdr:colOff>
      <xdr:row>98</xdr:row>
      <xdr:rowOff>121427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2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119338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72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1211</xdr:rowOff>
    </xdr:from>
    <xdr:to>
      <xdr:col>55</xdr:col>
      <xdr:colOff>88900</xdr:colOff>
      <xdr:row>93</xdr:row>
      <xdr:rowOff>1211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94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134927</xdr:rowOff>
    </xdr:from>
    <xdr:to>
      <xdr:col>55</xdr:col>
      <xdr:colOff>0</xdr:colOff>
      <xdr:row>98</xdr:row>
      <xdr:rowOff>33615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565427"/>
          <a:ext cx="838200" cy="12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45674</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22797</xdr:rowOff>
    </xdr:from>
    <xdr:to>
      <xdr:col>55</xdr:col>
      <xdr:colOff>50800</xdr:colOff>
      <xdr:row>97</xdr:row>
      <xdr:rowOff>124397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134927</xdr:rowOff>
    </xdr:from>
    <xdr:to>
      <xdr:col>50</xdr:col>
      <xdr:colOff>114300</xdr:colOff>
      <xdr:row>98</xdr:row>
      <xdr:rowOff>96830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565427"/>
          <a:ext cx="889000" cy="1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39801</xdr:rowOff>
    </xdr:from>
    <xdr:to>
      <xdr:col>50</xdr:col>
      <xdr:colOff>165100</xdr:colOff>
      <xdr:row>97</xdr:row>
      <xdr:rowOff>141401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96830</xdr:rowOff>
    </xdr:from>
    <xdr:to>
      <xdr:col>45</xdr:col>
      <xdr:colOff>177800</xdr:colOff>
      <xdr:row>98</xdr:row>
      <xdr:rowOff>128412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98930"/>
          <a:ext cx="889000" cy="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39853</xdr:rowOff>
    </xdr:from>
    <xdr:to>
      <xdr:col>46</xdr:col>
      <xdr:colOff>38100</xdr:colOff>
      <xdr:row>97</xdr:row>
      <xdr:rowOff>141453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157980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128412</xdr:rowOff>
    </xdr:from>
    <xdr:to>
      <xdr:col>41</xdr:col>
      <xdr:colOff>50800</xdr:colOff>
      <xdr:row>98</xdr:row>
      <xdr:rowOff>133355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051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70879</xdr:rowOff>
    </xdr:from>
    <xdr:to>
      <xdr:col>41</xdr:col>
      <xdr:colOff>101600</xdr:colOff>
      <xdr:row>98</xdr:row>
      <xdr:rowOff>1029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17556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69977</xdr:rowOff>
    </xdr:from>
    <xdr:to>
      <xdr:col>36</xdr:col>
      <xdr:colOff>165100</xdr:colOff>
      <xdr:row>98</xdr:row>
      <xdr:rowOff>127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16654</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154265</xdr:rowOff>
    </xdr:from>
    <xdr:to>
      <xdr:col>55</xdr:col>
      <xdr:colOff>50800</xdr:colOff>
      <xdr:row>98</xdr:row>
      <xdr:rowOff>84415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69192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84127</xdr:rowOff>
    </xdr:from>
    <xdr:to>
      <xdr:col>50</xdr:col>
      <xdr:colOff>165100</xdr:colOff>
      <xdr:row>91</xdr:row>
      <xdr:rowOff>14277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5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30804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28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46030</xdr:rowOff>
    </xdr:from>
    <xdr:to>
      <xdr:col>46</xdr:col>
      <xdr:colOff>38100</xdr:colOff>
      <xdr:row>98</xdr:row>
      <xdr:rowOff>147630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138757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77612</xdr:rowOff>
    </xdr:from>
    <xdr:to>
      <xdr:col>41</xdr:col>
      <xdr:colOff>101600</xdr:colOff>
      <xdr:row>99</xdr:row>
      <xdr:rowOff>7762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170339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82555</xdr:rowOff>
    </xdr:from>
    <xdr:to>
      <xdr:col>36</xdr:col>
      <xdr:colOff>165100</xdr:colOff>
      <xdr:row>99</xdr:row>
      <xdr:rowOff>12705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135296</xdr:rowOff>
    </xdr:from>
    <xdr:to>
      <xdr:col>85</xdr:col>
      <xdr:colOff>127000</xdr:colOff>
      <xdr:row>37</xdr:row>
      <xdr:rowOff>3790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07496"/>
          <a:ext cx="838200" cy="3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3790</xdr:rowOff>
    </xdr:from>
    <xdr:to>
      <xdr:col>81</xdr:col>
      <xdr:colOff>50800</xdr:colOff>
      <xdr:row>37</xdr:row>
      <xdr:rowOff>27922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47440"/>
          <a:ext cx="8890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31747</xdr:rowOff>
    </xdr:from>
    <xdr:to>
      <xdr:col>76</xdr:col>
      <xdr:colOff>114300</xdr:colOff>
      <xdr:row>37</xdr:row>
      <xdr:rowOff>27922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32497"/>
          <a:ext cx="889000" cy="3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125306</xdr:rowOff>
    </xdr:from>
    <xdr:to>
      <xdr:col>71</xdr:col>
      <xdr:colOff>177800</xdr:colOff>
      <xdr:row>35</xdr:row>
      <xdr:rowOff>31747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611706"/>
          <a:ext cx="889000" cy="4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84496</xdr:rowOff>
    </xdr:from>
    <xdr:to>
      <xdr:col>85</xdr:col>
      <xdr:colOff>177800</xdr:colOff>
      <xdr:row>37</xdr:row>
      <xdr:rowOff>14646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62923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124440</xdr:rowOff>
    </xdr:from>
    <xdr:to>
      <xdr:col>81</xdr:col>
      <xdr:colOff>101600</xdr:colOff>
      <xdr:row>37</xdr:row>
      <xdr:rowOff>54590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45717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148572</xdr:rowOff>
    </xdr:from>
    <xdr:to>
      <xdr:col>76</xdr:col>
      <xdr:colOff>165100</xdr:colOff>
      <xdr:row>37</xdr:row>
      <xdr:rowOff>78722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69849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152397</xdr:rowOff>
    </xdr:from>
    <xdr:to>
      <xdr:col>72</xdr:col>
      <xdr:colOff>38100</xdr:colOff>
      <xdr:row>35</xdr:row>
      <xdr:rowOff>82547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99074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74506</xdr:rowOff>
    </xdr:from>
    <xdr:to>
      <xdr:col>67</xdr:col>
      <xdr:colOff>101600</xdr:colOff>
      <xdr:row>33</xdr:row>
      <xdr:rowOff>4656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21183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33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49746</xdr:rowOff>
    </xdr:from>
    <xdr:to>
      <xdr:col>85</xdr:col>
      <xdr:colOff>127000</xdr:colOff>
      <xdr:row>57</xdr:row>
      <xdr:rowOff>54850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2396"/>
          <a:ext cx="8382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49746</xdr:rowOff>
    </xdr:from>
    <xdr:to>
      <xdr:col>81</xdr:col>
      <xdr:colOff>50800</xdr:colOff>
      <xdr:row>58</xdr:row>
      <xdr:rowOff>26961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2396"/>
          <a:ext cx="889000" cy="1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61444</xdr:rowOff>
    </xdr:from>
    <xdr:to>
      <xdr:col>76</xdr:col>
      <xdr:colOff>114300</xdr:colOff>
      <xdr:row>58</xdr:row>
      <xdr:rowOff>26961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34094"/>
          <a:ext cx="889000" cy="1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61444</xdr:rowOff>
    </xdr:from>
    <xdr:to>
      <xdr:col>71</xdr:col>
      <xdr:colOff>177800</xdr:colOff>
      <xdr:row>58</xdr:row>
      <xdr:rowOff>11357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4094"/>
          <a:ext cx="889000" cy="1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4050</xdr:rowOff>
    </xdr:from>
    <xdr:to>
      <xdr:col>85</xdr:col>
      <xdr:colOff>177800</xdr:colOff>
      <xdr:row>57</xdr:row>
      <xdr:rowOff>105650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153927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170396</xdr:rowOff>
    </xdr:from>
    <xdr:to>
      <xdr:col>81</xdr:col>
      <xdr:colOff>101600</xdr:colOff>
      <xdr:row>57</xdr:row>
      <xdr:rowOff>100546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91673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6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147611</xdr:rowOff>
    </xdr:from>
    <xdr:to>
      <xdr:col>76</xdr:col>
      <xdr:colOff>165100</xdr:colOff>
      <xdr:row>58</xdr:row>
      <xdr:rowOff>77761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68888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10644</xdr:rowOff>
    </xdr:from>
    <xdr:to>
      <xdr:col>72</xdr:col>
      <xdr:colOff>38100</xdr:colOff>
      <xdr:row>57</xdr:row>
      <xdr:rowOff>112244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128771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132007</xdr:rowOff>
    </xdr:from>
    <xdr:to>
      <xdr:col>67</xdr:col>
      <xdr:colOff>101600</xdr:colOff>
      <xdr:row>58</xdr:row>
      <xdr:rowOff>62157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53284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9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37737</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553587"/>
          <a:ext cx="1269" cy="959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155864</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32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37737</xdr:rowOff>
    </xdr:from>
    <xdr:to>
      <xdr:col>86</xdr:col>
      <xdr:colOff>25400</xdr:colOff>
      <xdr:row>73</xdr:row>
      <xdr:rowOff>37737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55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156196</xdr:rowOff>
    </xdr:from>
    <xdr:to>
      <xdr:col>85</xdr:col>
      <xdr:colOff>127000</xdr:colOff>
      <xdr:row>73</xdr:row>
      <xdr:rowOff>37737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500596"/>
          <a:ext cx="838200" cy="5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164580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14703</xdr:rowOff>
    </xdr:from>
    <xdr:to>
      <xdr:col>85</xdr:col>
      <xdr:colOff>177800</xdr:colOff>
      <xdr:row>78</xdr:row>
      <xdr:rowOff>116303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156196</xdr:rowOff>
    </xdr:from>
    <xdr:to>
      <xdr:col>81</xdr:col>
      <xdr:colOff>50800</xdr:colOff>
      <xdr:row>73</xdr:row>
      <xdr:rowOff>54473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500596"/>
          <a:ext cx="8890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1050</xdr:rowOff>
    </xdr:from>
    <xdr:to>
      <xdr:col>81</xdr:col>
      <xdr:colOff>101600</xdr:colOff>
      <xdr:row>78</xdr:row>
      <xdr:rowOff>102650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93777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169075</xdr:rowOff>
    </xdr:from>
    <xdr:to>
      <xdr:col>76</xdr:col>
      <xdr:colOff>114300</xdr:colOff>
      <xdr:row>73</xdr:row>
      <xdr:rowOff>54473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342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13888</xdr:rowOff>
    </xdr:from>
    <xdr:to>
      <xdr:col>76</xdr:col>
      <xdr:colOff>165100</xdr:colOff>
      <xdr:row>78</xdr:row>
      <xdr:rowOff>115488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8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106615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169075</xdr:rowOff>
    </xdr:from>
    <xdr:to>
      <xdr:col>71</xdr:col>
      <xdr:colOff>177800</xdr:colOff>
      <xdr:row>74</xdr:row>
      <xdr:rowOff>58353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342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14621</xdr:rowOff>
    </xdr:from>
    <xdr:to>
      <xdr:col>72</xdr:col>
      <xdr:colOff>38100</xdr:colOff>
      <xdr:row>78</xdr:row>
      <xdr:rowOff>116221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107348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16456</xdr:rowOff>
    </xdr:from>
    <xdr:to>
      <xdr:col>67</xdr:col>
      <xdr:colOff>101600</xdr:colOff>
      <xdr:row>78</xdr:row>
      <xdr:rowOff>118056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109183</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158387</xdr:rowOff>
    </xdr:from>
    <xdr:to>
      <xdr:col>85</xdr:col>
      <xdr:colOff>177800</xdr:colOff>
      <xdr:row>73</xdr:row>
      <xdr:rowOff>88537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111414</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45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105396</xdr:rowOff>
    </xdr:from>
    <xdr:to>
      <xdr:col>81</xdr:col>
      <xdr:colOff>101600</xdr:colOff>
      <xdr:row>73</xdr:row>
      <xdr:rowOff>35546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4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52073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22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3673</xdr:rowOff>
    </xdr:from>
    <xdr:to>
      <xdr:col>76</xdr:col>
      <xdr:colOff>165100</xdr:colOff>
      <xdr:row>73</xdr:row>
      <xdr:rowOff>105273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5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121800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2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118275</xdr:rowOff>
    </xdr:from>
    <xdr:to>
      <xdr:col>72</xdr:col>
      <xdr:colOff>38100</xdr:colOff>
      <xdr:row>72</xdr:row>
      <xdr:rowOff>48425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2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64952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06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7553</xdr:rowOff>
    </xdr:from>
    <xdr:to>
      <xdr:col>67</xdr:col>
      <xdr:colOff>101600</xdr:colOff>
      <xdr:row>74</xdr:row>
      <xdr:rowOff>109153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6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125680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247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120864</xdr:rowOff>
    </xdr:from>
    <xdr:to>
      <xdr:col>85</xdr:col>
      <xdr:colOff>127000</xdr:colOff>
      <xdr:row>96</xdr:row>
      <xdr:rowOff>122041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0064"/>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122041</xdr:rowOff>
    </xdr:from>
    <xdr:to>
      <xdr:col>81</xdr:col>
      <xdr:colOff>50800</xdr:colOff>
      <xdr:row>96</xdr:row>
      <xdr:rowOff>158955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81241"/>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158955</xdr:rowOff>
    </xdr:from>
    <xdr:to>
      <xdr:col>76</xdr:col>
      <xdr:colOff>114300</xdr:colOff>
      <xdr:row>97</xdr:row>
      <xdr:rowOff>29204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8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29204</xdr:rowOff>
    </xdr:from>
    <xdr:to>
      <xdr:col>71</xdr:col>
      <xdr:colOff>177800</xdr:colOff>
      <xdr:row>97</xdr:row>
      <xdr:rowOff>63858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59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70064</xdr:rowOff>
    </xdr:from>
    <xdr:to>
      <xdr:col>85</xdr:col>
      <xdr:colOff>177800</xdr:colOff>
      <xdr:row>97</xdr:row>
      <xdr:rowOff>214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92941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71241</xdr:rowOff>
    </xdr:from>
    <xdr:to>
      <xdr:col>81</xdr:col>
      <xdr:colOff>101600</xdr:colOff>
      <xdr:row>97</xdr:row>
      <xdr:rowOff>1391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17918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0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108155</xdr:rowOff>
    </xdr:from>
    <xdr:to>
      <xdr:col>76</xdr:col>
      <xdr:colOff>165100</xdr:colOff>
      <xdr:row>97</xdr:row>
      <xdr:rowOff>38305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54832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149854</xdr:rowOff>
    </xdr:from>
    <xdr:to>
      <xdr:col>72</xdr:col>
      <xdr:colOff>38100</xdr:colOff>
      <xdr:row>97</xdr:row>
      <xdr:rowOff>80004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71131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0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13058</xdr:rowOff>
    </xdr:from>
    <xdr:to>
      <xdr:col>67</xdr:col>
      <xdr:colOff>101600</xdr:colOff>
      <xdr:row>97</xdr:row>
      <xdr:rowOff>114658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105785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議会費の増加は、議会のペーパーレス化を図るため、タブレット端末を購入したことによるものである。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総務費の減少は、令和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年度までの連年災により多額の基金積立を行えていたことに対し、本年度は連年災の終了に伴い、積立額が減少したことによるものである。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歳出総額では前年度を下回ったものの、人口減少の影響により一人当たりのコストは増加している。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衛生費の増加は、配水管耐震化工事及び新集落での配水管敷設工事による事業費増に伴い、簡易水道特別会計繰出金が増加したことによるものである。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土木費の減少は昨年度の災害公営住宅購入（渡・一勝地地区）に伴う反動減である。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月豪雨災害の復旧・復興事業への活用で一時低下したが、本年度は</a:t>
          </a:r>
          <a:r>
            <a:rPr kumimoji="1" lang="en-US" altLang="ja-JP" sz="1200">
              <a:latin typeface="ＭＳ ゴシック" pitchFamily="49" charset="-128"/>
              <a:ea typeface="ＭＳ ゴシック" pitchFamily="49" charset="-128"/>
            </a:rPr>
            <a:t>51.30</a:t>
          </a:r>
          <a:r>
            <a:rPr kumimoji="1" lang="ja-JP" altLang="en-US" sz="1200">
              <a:latin typeface="ＭＳ ゴシック" pitchFamily="49" charset="-128"/>
              <a:ea typeface="ＭＳ ゴシック" pitchFamily="49" charset="-128"/>
            </a:rPr>
            <a:t>％確保した。地方譲与税の増額はあったものの、普通交付税の減額等により標準財政規模が縮小した。この収支不足を基金で補填した結果、基金比率は前年度比</a:t>
          </a:r>
          <a:r>
            <a:rPr kumimoji="1" lang="en-US" altLang="ja-JP" sz="1200">
              <a:latin typeface="ＭＳ ゴシック" pitchFamily="49" charset="-128"/>
              <a:ea typeface="ＭＳ ゴシック" pitchFamily="49" charset="-128"/>
            </a:rPr>
            <a:t>0.07</a:t>
          </a:r>
          <a:r>
            <a:rPr kumimoji="1" lang="ja-JP" altLang="en-US" sz="1200">
              <a:latin typeface="ＭＳ ゴシック" pitchFamily="49" charset="-128"/>
              <a:ea typeface="ＭＳ ゴシック" pitchFamily="49" charset="-128"/>
            </a:rPr>
            <a:t>ポイントの微減となった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実質収支比率は</a:t>
          </a:r>
          <a:r>
            <a:rPr kumimoji="1" lang="en-US" altLang="ja-JP" sz="1200">
              <a:latin typeface="ＭＳ ゴシック" pitchFamily="49" charset="-128"/>
              <a:ea typeface="ＭＳ ゴシック" pitchFamily="49" charset="-128"/>
            </a:rPr>
            <a:t>11.69</a:t>
          </a:r>
          <a:r>
            <a:rPr kumimoji="1" lang="ja-JP" altLang="en-US" sz="1200">
              <a:latin typeface="ＭＳ ゴシック" pitchFamily="49" charset="-128"/>
              <a:ea typeface="ＭＳ ゴシック" pitchFamily="49" charset="-128"/>
            </a:rPr>
            <a:t>ポイントへ低下し、実質単年度収支比率は▲</a:t>
          </a:r>
          <a:r>
            <a:rPr kumimoji="1" lang="en-US" altLang="ja-JP" sz="1200">
              <a:latin typeface="ＭＳ ゴシック" pitchFamily="49" charset="-128"/>
              <a:ea typeface="ＭＳ ゴシック" pitchFamily="49" charset="-128"/>
            </a:rPr>
            <a:t>10.83</a:t>
          </a:r>
          <a:r>
            <a:rPr kumimoji="1" lang="ja-JP" altLang="en-US" sz="1200">
              <a:latin typeface="ＭＳ ゴシック" pitchFamily="49" charset="-128"/>
              <a:ea typeface="ＭＳ ゴシック" pitchFamily="49" charset="-128"/>
            </a:rPr>
            <a:t>％と赤字幅が拡大している。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今後は基金の計画的な運用とともに、単年度収支均衡が課題である。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標準財政規模に対する黒字比率は、一般会計以外において増加しており、連結の黒字比率は下降している。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特別会計においては、一般会計からの繰出しを受けて運営しているため、今後も各種保険料（税）、水道料などの財源の確保及び事務の効率化が必要である。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O38" sqref="AO38:BC38"/>
    </sheetView>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c r="B2" s="164" t="s">
        <v>77</v>
      </c>
      <c r="C2" s="164"/>
      <c r="D2" s="165"/>
    </row>
    <row r="3" spans="1:119" ht="18.75" customHeight="1" thickBot="1">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7338466</v>
      </c>
      <c r="BO4" s="372"/>
      <c r="BP4" s="372"/>
      <c r="BQ4" s="372"/>
      <c r="BR4" s="372"/>
      <c r="BS4" s="372"/>
      <c r="BT4" s="372"/>
      <c r="BU4" s="373"/>
      <c r="BV4" s="371">
        <v>10563057</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11.7</v>
      </c>
      <c r="CU4" s="378"/>
      <c r="CV4" s="378"/>
      <c r="CW4" s="378"/>
      <c r="CX4" s="378"/>
      <c r="CY4" s="378"/>
      <c r="CZ4" s="378"/>
      <c r="DA4" s="379"/>
      <c r="DB4" s="377">
        <v>23.1</v>
      </c>
      <c r="DC4" s="378"/>
      <c r="DD4" s="378"/>
      <c r="DE4" s="378"/>
      <c r="DF4" s="378"/>
      <c r="DG4" s="378"/>
      <c r="DH4" s="378"/>
      <c r="DI4" s="379"/>
    </row>
    <row r="5" spans="1:119" ht="18.75" customHeight="1">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6756427</v>
      </c>
      <c r="BO5" s="409"/>
      <c r="BP5" s="409"/>
      <c r="BQ5" s="409"/>
      <c r="BR5" s="409"/>
      <c r="BS5" s="409"/>
      <c r="BT5" s="409"/>
      <c r="BU5" s="410"/>
      <c r="BV5" s="408">
        <v>9187307</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81.900000000000006</v>
      </c>
      <c r="CU5" s="406"/>
      <c r="CV5" s="406"/>
      <c r="CW5" s="406"/>
      <c r="CX5" s="406"/>
      <c r="CY5" s="406"/>
      <c r="CZ5" s="406"/>
      <c r="DA5" s="407"/>
      <c r="DB5" s="405">
        <v>80.8</v>
      </c>
      <c r="DC5" s="406"/>
      <c r="DD5" s="406"/>
      <c r="DE5" s="406"/>
      <c r="DF5" s="406"/>
      <c r="DG5" s="406"/>
      <c r="DH5" s="406"/>
      <c r="DI5" s="407"/>
    </row>
    <row r="6" spans="1:119" ht="18.75" customHeight="1">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582039</v>
      </c>
      <c r="BO6" s="409"/>
      <c r="BP6" s="409"/>
      <c r="BQ6" s="409"/>
      <c r="BR6" s="409"/>
      <c r="BS6" s="409"/>
      <c r="BT6" s="409"/>
      <c r="BU6" s="410"/>
      <c r="BV6" s="408">
        <v>1375750</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82.1</v>
      </c>
      <c r="CU6" s="446"/>
      <c r="CV6" s="446"/>
      <c r="CW6" s="446"/>
      <c r="CX6" s="446"/>
      <c r="CY6" s="446"/>
      <c r="CZ6" s="446"/>
      <c r="DA6" s="447"/>
      <c r="DB6" s="445">
        <v>81.099999999999994</v>
      </c>
      <c r="DC6" s="446"/>
      <c r="DD6" s="446"/>
      <c r="DE6" s="446"/>
      <c r="DF6" s="446"/>
      <c r="DG6" s="446"/>
      <c r="DH6" s="446"/>
      <c r="DI6" s="447"/>
    </row>
    <row r="7" spans="1:119" ht="18.75" customHeight="1">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303730</v>
      </c>
      <c r="BO7" s="409"/>
      <c r="BP7" s="409"/>
      <c r="BQ7" s="409"/>
      <c r="BR7" s="409"/>
      <c r="BS7" s="409"/>
      <c r="BT7" s="409"/>
      <c r="BU7" s="410"/>
      <c r="BV7" s="408">
        <v>825404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2380698</v>
      </c>
      <c r="CU7" s="409"/>
      <c r="CV7" s="409"/>
      <c r="CW7" s="409"/>
      <c r="CX7" s="409"/>
      <c r="CY7" s="409"/>
      <c r="CZ7" s="409"/>
      <c r="DA7" s="410"/>
      <c r="DB7" s="408">
        <v>2384462</v>
      </c>
      <c r="DC7" s="409"/>
      <c r="DD7" s="409"/>
      <c r="DE7" s="409"/>
      <c r="DF7" s="409"/>
      <c r="DG7" s="409"/>
      <c r="DH7" s="409"/>
      <c r="DI7" s="410"/>
    </row>
    <row r="8" spans="1:119" ht="18.75" customHeight="1" thickBot="1">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278309</v>
      </c>
      <c r="BO8" s="409"/>
      <c r="BP8" s="409"/>
      <c r="BQ8" s="409"/>
      <c r="BR8" s="409"/>
      <c r="BS8" s="409"/>
      <c r="BT8" s="409"/>
      <c r="BU8" s="410"/>
      <c r="BV8" s="408">
        <v>550346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0.15</v>
      </c>
      <c r="CU8" s="449"/>
      <c r="CV8" s="449"/>
      <c r="CW8" s="449"/>
      <c r="CX8" s="449"/>
      <c r="CY8" s="449"/>
      <c r="CZ8" s="449"/>
      <c r="DA8" s="450"/>
      <c r="DB8" s="448">
        <v>0.14000000000000001</v>
      </c>
      <c r="DC8" s="449"/>
      <c r="DD8" s="449"/>
      <c r="DE8" s="449"/>
      <c r="DF8" s="449"/>
      <c r="DG8" s="449"/>
      <c r="DH8" s="449"/>
      <c r="DI8" s="450"/>
    </row>
    <row r="9" spans="1:119" ht="18.75" customHeight="1" thickBot="1">
      <c r="A9" s="163"/>
      <c r="B9" s="402" t="s">
        <v>106</v>
      </c>
      <c r="C9" s="403"/>
      <c r="D9" s="403"/>
      <c r="E9" s="403"/>
      <c r="F9" s="403"/>
      <c r="G9" s="403"/>
      <c r="H9" s="403"/>
      <c r="I9" s="403"/>
      <c r="J9" s="403"/>
      <c r="K9" s="451"/>
      <c r="L9" s="452" t="s">
        <v>107</v>
      </c>
      <c r="M9" s="453"/>
      <c r="N9" s="453"/>
      <c r="O9" s="453"/>
      <c r="P9" s="453"/>
      <c r="Q9" s="454"/>
      <c r="R9" s="455">
        <v>2433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-272037</v>
      </c>
      <c r="BO9" s="409"/>
      <c r="BP9" s="409"/>
      <c r="BQ9" s="409"/>
      <c r="BR9" s="409"/>
      <c r="BS9" s="409"/>
      <c r="BT9" s="409"/>
      <c r="BU9" s="410"/>
      <c r="BV9" s="408">
        <v>-256051</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10.3</v>
      </c>
      <c r="CU9" s="406"/>
      <c r="CV9" s="406"/>
      <c r="CW9" s="406"/>
      <c r="CX9" s="406"/>
      <c r="CY9" s="406"/>
      <c r="CZ9" s="406"/>
      <c r="DA9" s="407"/>
      <c r="DB9" s="405">
        <v>7.9</v>
      </c>
      <c r="DC9" s="406"/>
      <c r="DD9" s="406"/>
      <c r="DE9" s="406"/>
      <c r="DF9" s="406"/>
      <c r="DG9" s="406"/>
      <c r="DH9" s="406"/>
      <c r="DI9" s="407"/>
    </row>
    <row r="10" spans="1:119" ht="18.75" customHeight="1" thickBot="1">
      <c r="A10" s="163"/>
      <c r="B10" s="402"/>
      <c r="C10" s="403"/>
      <c r="D10" s="403"/>
      <c r="E10" s="403"/>
      <c r="F10" s="403"/>
      <c r="G10" s="403"/>
      <c r="H10" s="403"/>
      <c r="I10" s="403"/>
      <c r="J10" s="403"/>
      <c r="K10" s="451"/>
      <c r="L10" s="458" t="s">
        <v>112</v>
      </c>
      <c r="M10" s="438"/>
      <c r="N10" s="438"/>
      <c r="O10" s="438"/>
      <c r="P10" s="438"/>
      <c r="Q10" s="439"/>
      <c r="R10" s="459">
        <v>3698</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202283</v>
      </c>
      <c r="BO10" s="409"/>
      <c r="BP10" s="409"/>
      <c r="BQ10" s="409"/>
      <c r="BR10" s="409"/>
      <c r="BS10" s="409"/>
      <c r="BT10" s="409"/>
      <c r="BU10" s="410"/>
      <c r="BV10" s="408">
        <v>561509</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c r="A12" s="163"/>
      <c r="B12" s="468" t="s">
        <v>123</v>
      </c>
      <c r="C12" s="469"/>
      <c r="D12" s="469"/>
      <c r="E12" s="469"/>
      <c r="F12" s="469"/>
      <c r="G12" s="469"/>
      <c r="H12" s="469"/>
      <c r="I12" s="469"/>
      <c r="J12" s="469"/>
      <c r="K12" s="470"/>
      <c r="L12" s="477" t="s">
        <v>124</v>
      </c>
      <c r="M12" s="478"/>
      <c r="N12" s="478"/>
      <c r="O12" s="478"/>
      <c r="P12" s="478"/>
      <c r="Q12" s="479"/>
      <c r="R12" s="480">
        <v>2648</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188000</v>
      </c>
      <c r="BO12" s="409"/>
      <c r="BP12" s="409"/>
      <c r="BQ12" s="409"/>
      <c r="BR12" s="409"/>
      <c r="BS12" s="409"/>
      <c r="BT12" s="409"/>
      <c r="BU12" s="410"/>
      <c r="BV12" s="408">
        <v>460000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c r="A13" s="163"/>
      <c r="B13" s="471"/>
      <c r="C13" s="472"/>
      <c r="D13" s="472"/>
      <c r="E13" s="472"/>
      <c r="F13" s="472"/>
      <c r="G13" s="472"/>
      <c r="H13" s="472"/>
      <c r="I13" s="472"/>
      <c r="J13" s="472"/>
      <c r="K13" s="473"/>
      <c r="L13" s="172"/>
      <c r="M13" s="499" t="s">
        <v>130</v>
      </c>
      <c r="N13" s="500"/>
      <c r="O13" s="500"/>
      <c r="P13" s="500"/>
      <c r="Q13" s="501"/>
      <c r="R13" s="492">
        <v>2644</v>
      </c>
      <c r="S13" s="493"/>
      <c r="T13" s="493"/>
      <c r="U13" s="493"/>
      <c r="V13" s="494"/>
      <c r="W13" s="424" t="s">
        <v>131</v>
      </c>
      <c r="X13" s="425"/>
      <c r="Y13" s="425"/>
      <c r="Z13" s="425"/>
      <c r="AA13" s="425"/>
      <c r="AB13" s="415"/>
      <c r="AC13" s="459">
        <v>187</v>
      </c>
      <c r="AD13" s="460"/>
      <c r="AE13" s="460"/>
      <c r="AF13" s="460"/>
      <c r="AG13" s="502"/>
      <c r="AH13" s="459">
        <v>305</v>
      </c>
      <c r="AI13" s="460"/>
      <c r="AJ13" s="460"/>
      <c r="AK13" s="460"/>
      <c r="AL13" s="461"/>
      <c r="AM13" s="437" t="s">
        <v>132</v>
      </c>
      <c r="AN13" s="438"/>
      <c r="AO13" s="438"/>
      <c r="AP13" s="438"/>
      <c r="AQ13" s="438"/>
      <c r="AR13" s="438"/>
      <c r="AS13" s="438"/>
      <c r="AT13" s="439"/>
      <c r="AU13" s="440" t="s">
        <v>90</v>
      </c>
      <c r="AV13" s="441"/>
      <c r="AW13" s="441"/>
      <c r="AX13" s="441"/>
      <c r="AY13" s="442" t="s">
        <v>133</v>
      </c>
      <c r="AZ13" s="443"/>
      <c r="BA13" s="443"/>
      <c r="BB13" s="443"/>
      <c r="BC13" s="443"/>
      <c r="BD13" s="443"/>
      <c r="BE13" s="443"/>
      <c r="BF13" s="443"/>
      <c r="BG13" s="443"/>
      <c r="BH13" s="443"/>
      <c r="BI13" s="443"/>
      <c r="BJ13" s="443"/>
      <c r="BK13" s="443"/>
      <c r="BL13" s="443"/>
      <c r="BM13" s="444"/>
      <c r="BN13" s="408">
        <v>-257754</v>
      </c>
      <c r="BO13" s="409"/>
      <c r="BP13" s="409"/>
      <c r="BQ13" s="409"/>
      <c r="BR13" s="409"/>
      <c r="BS13" s="409"/>
      <c r="BT13" s="409"/>
      <c r="BU13" s="410"/>
      <c r="BV13" s="408">
        <v>-154542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7.5</v>
      </c>
      <c r="CU13" s="406"/>
      <c r="CV13" s="406"/>
      <c r="CW13" s="406"/>
      <c r="CX13" s="406"/>
      <c r="CY13" s="406"/>
      <c r="CZ13" s="406"/>
      <c r="DA13" s="407"/>
      <c r="DB13" s="405">
        <v>6.9</v>
      </c>
      <c r="DC13" s="406"/>
      <c r="DD13" s="406"/>
      <c r="DE13" s="406"/>
      <c r="DF13" s="406"/>
      <c r="DG13" s="406"/>
      <c r="DH13" s="406"/>
      <c r="DI13" s="407"/>
    </row>
    <row r="14" spans="1:119" ht="18.75" customHeight="1" thickBot="1">
      <c r="A14" s="163"/>
      <c r="B14" s="471"/>
      <c r="C14" s="472"/>
      <c r="D14" s="472"/>
      <c r="E14" s="472"/>
      <c r="F14" s="472"/>
      <c r="G14" s="472"/>
      <c r="H14" s="472"/>
      <c r="I14" s="472"/>
      <c r="J14" s="472"/>
      <c r="K14" s="473"/>
      <c r="L14" s="489" t="s">
        <v>135</v>
      </c>
      <c r="M14" s="490"/>
      <c r="N14" s="490"/>
      <c r="O14" s="490"/>
      <c r="P14" s="490"/>
      <c r="Q14" s="491"/>
      <c r="R14" s="492">
        <v>2786</v>
      </c>
      <c r="S14" s="493"/>
      <c r="T14" s="493"/>
      <c r="U14" s="493"/>
      <c r="V14" s="494"/>
      <c r="W14" s="398"/>
      <c r="X14" s="399"/>
      <c r="Y14" s="399"/>
      <c r="Z14" s="399"/>
      <c r="AA14" s="399"/>
      <c r="AB14" s="388"/>
      <c r="AC14" s="495">
        <v>19.2</v>
      </c>
      <c r="AD14" s="496"/>
      <c r="AE14" s="496"/>
      <c r="AF14" s="496"/>
      <c r="AG14" s="497"/>
      <c r="AH14" s="495">
        <v>18.100000000000001</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c r="A15" s="163"/>
      <c r="B15" s="471"/>
      <c r="C15" s="472"/>
      <c r="D15" s="472"/>
      <c r="E15" s="472"/>
      <c r="F15" s="472"/>
      <c r="G15" s="472"/>
      <c r="H15" s="472"/>
      <c r="I15" s="472"/>
      <c r="J15" s="472"/>
      <c r="K15" s="473"/>
      <c r="L15" s="172"/>
      <c r="M15" s="499" t="s">
        <v>130</v>
      </c>
      <c r="N15" s="500"/>
      <c r="O15" s="500"/>
      <c r="P15" s="500"/>
      <c r="Q15" s="501"/>
      <c r="R15" s="492">
        <v>2781</v>
      </c>
      <c r="S15" s="493"/>
      <c r="T15" s="493"/>
      <c r="U15" s="493"/>
      <c r="V15" s="494"/>
      <c r="W15" s="424" t="s">
        <v>137</v>
      </c>
      <c r="X15" s="425"/>
      <c r="Y15" s="425"/>
      <c r="Z15" s="425"/>
      <c r="AA15" s="425"/>
      <c r="AB15" s="415"/>
      <c r="AC15" s="459">
        <v>243</v>
      </c>
      <c r="AD15" s="460"/>
      <c r="AE15" s="460"/>
      <c r="AF15" s="460"/>
      <c r="AG15" s="502"/>
      <c r="AH15" s="459">
        <v>408</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366439</v>
      </c>
      <c r="BO15" s="372"/>
      <c r="BP15" s="372"/>
      <c r="BQ15" s="372"/>
      <c r="BR15" s="372"/>
      <c r="BS15" s="372"/>
      <c r="BT15" s="372"/>
      <c r="BU15" s="373"/>
      <c r="BV15" s="371">
        <v>339012</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24.9</v>
      </c>
      <c r="AD16" s="496"/>
      <c r="AE16" s="496"/>
      <c r="AF16" s="496"/>
      <c r="AG16" s="497"/>
      <c r="AH16" s="495">
        <v>24.2</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2309442</v>
      </c>
      <c r="BO16" s="409"/>
      <c r="BP16" s="409"/>
      <c r="BQ16" s="409"/>
      <c r="BR16" s="409"/>
      <c r="BS16" s="409"/>
      <c r="BT16" s="409"/>
      <c r="BU16" s="410"/>
      <c r="BV16" s="408">
        <v>2309624</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545</v>
      </c>
      <c r="AD17" s="460"/>
      <c r="AE17" s="460"/>
      <c r="AF17" s="460"/>
      <c r="AG17" s="502"/>
      <c r="AH17" s="459">
        <v>976</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433648</v>
      </c>
      <c r="BO17" s="409"/>
      <c r="BP17" s="409"/>
      <c r="BQ17" s="409"/>
      <c r="BR17" s="409"/>
      <c r="BS17" s="409"/>
      <c r="BT17" s="409"/>
      <c r="BU17" s="410"/>
      <c r="BV17" s="408">
        <v>405280</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c r="A18" s="163"/>
      <c r="B18" s="530" t="s">
        <v>147</v>
      </c>
      <c r="C18" s="451"/>
      <c r="D18" s="451"/>
      <c r="E18" s="531"/>
      <c r="F18" s="531"/>
      <c r="G18" s="531"/>
      <c r="H18" s="531"/>
      <c r="I18" s="531"/>
      <c r="J18" s="531"/>
      <c r="K18" s="531"/>
      <c r="L18" s="532">
        <v>207.58</v>
      </c>
      <c r="M18" s="532"/>
      <c r="N18" s="532"/>
      <c r="O18" s="532"/>
      <c r="P18" s="532"/>
      <c r="Q18" s="532"/>
      <c r="R18" s="533"/>
      <c r="S18" s="533"/>
      <c r="T18" s="533"/>
      <c r="U18" s="533"/>
      <c r="V18" s="534"/>
      <c r="W18" s="426"/>
      <c r="X18" s="427"/>
      <c r="Y18" s="427"/>
      <c r="Z18" s="427"/>
      <c r="AA18" s="427"/>
      <c r="AB18" s="418"/>
      <c r="AC18" s="535">
        <v>55.9</v>
      </c>
      <c r="AD18" s="536"/>
      <c r="AE18" s="536"/>
      <c r="AF18" s="536"/>
      <c r="AG18" s="537"/>
      <c r="AH18" s="535">
        <v>57.8</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2033505</v>
      </c>
      <c r="BO18" s="409"/>
      <c r="BP18" s="409"/>
      <c r="BQ18" s="409"/>
      <c r="BR18" s="409"/>
      <c r="BS18" s="409"/>
      <c r="BT18" s="409"/>
      <c r="BU18" s="410"/>
      <c r="BV18" s="408">
        <v>1990654</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c r="A19" s="163"/>
      <c r="B19" s="530" t="s">
        <v>149</v>
      </c>
      <c r="C19" s="451"/>
      <c r="D19" s="451"/>
      <c r="E19" s="531"/>
      <c r="F19" s="531"/>
      <c r="G19" s="531"/>
      <c r="H19" s="531"/>
      <c r="I19" s="531"/>
      <c r="J19" s="531"/>
      <c r="K19" s="531"/>
      <c r="L19" s="539">
        <v>12</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4038841</v>
      </c>
      <c r="BO19" s="409"/>
      <c r="BP19" s="409"/>
      <c r="BQ19" s="409"/>
      <c r="BR19" s="409"/>
      <c r="BS19" s="409"/>
      <c r="BT19" s="409"/>
      <c r="BU19" s="410"/>
      <c r="BV19" s="408">
        <v>5555585</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c r="A20" s="163"/>
      <c r="B20" s="530" t="s">
        <v>151</v>
      </c>
      <c r="C20" s="451"/>
      <c r="D20" s="451"/>
      <c r="E20" s="531"/>
      <c r="F20" s="531"/>
      <c r="G20" s="531"/>
      <c r="H20" s="531"/>
      <c r="I20" s="531"/>
      <c r="J20" s="531"/>
      <c r="K20" s="531"/>
      <c r="L20" s="539">
        <v>976</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6041131</v>
      </c>
      <c r="BO22" s="372"/>
      <c r="BP22" s="372"/>
      <c r="BQ22" s="372"/>
      <c r="BR22" s="372"/>
      <c r="BS22" s="372"/>
      <c r="BT22" s="372"/>
      <c r="BU22" s="373"/>
      <c r="BV22" s="371">
        <v>6022824</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5743552</v>
      </c>
      <c r="BO23" s="409"/>
      <c r="BP23" s="409"/>
      <c r="BQ23" s="409"/>
      <c r="BR23" s="409"/>
      <c r="BS23" s="409"/>
      <c r="BT23" s="409"/>
      <c r="BU23" s="410"/>
      <c r="BV23" s="408">
        <v>5687528</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c r="A24" s="163"/>
      <c r="B24" s="579"/>
      <c r="C24" s="555"/>
      <c r="D24" s="556"/>
      <c r="E24" s="458" t="s">
        <v>161</v>
      </c>
      <c r="F24" s="438"/>
      <c r="G24" s="438"/>
      <c r="H24" s="438"/>
      <c r="I24" s="438"/>
      <c r="J24" s="438"/>
      <c r="K24" s="439"/>
      <c r="L24" s="459">
        <v>1</v>
      </c>
      <c r="M24" s="460"/>
      <c r="N24" s="460"/>
      <c r="O24" s="460"/>
      <c r="P24" s="502"/>
      <c r="Q24" s="459">
        <v>7450</v>
      </c>
      <c r="R24" s="460"/>
      <c r="S24" s="460"/>
      <c r="T24" s="460"/>
      <c r="U24" s="460"/>
      <c r="V24" s="502"/>
      <c r="W24" s="554"/>
      <c r="X24" s="555"/>
      <c r="Y24" s="556"/>
      <c r="Z24" s="458" t="s">
        <v>162</v>
      </c>
      <c r="AA24" s="438"/>
      <c r="AB24" s="438"/>
      <c r="AC24" s="438"/>
      <c r="AD24" s="438"/>
      <c r="AE24" s="438"/>
      <c r="AF24" s="438"/>
      <c r="AG24" s="439"/>
      <c r="AH24" s="459">
        <v>71</v>
      </c>
      <c r="AI24" s="460"/>
      <c r="AJ24" s="460"/>
      <c r="AK24" s="460"/>
      <c r="AL24" s="502"/>
      <c r="AM24" s="459">
        <v>205332</v>
      </c>
      <c r="AN24" s="460"/>
      <c r="AO24" s="460"/>
      <c r="AP24" s="460"/>
      <c r="AQ24" s="460"/>
      <c r="AR24" s="502"/>
      <c r="AS24" s="459">
        <v>2892</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5142271</v>
      </c>
      <c r="BO24" s="409"/>
      <c r="BP24" s="409"/>
      <c r="BQ24" s="409"/>
      <c r="BR24" s="409"/>
      <c r="BS24" s="409"/>
      <c r="BT24" s="409"/>
      <c r="BU24" s="410"/>
      <c r="BV24" s="408">
        <v>5010756</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c r="A25" s="163"/>
      <c r="B25" s="579"/>
      <c r="C25" s="555"/>
      <c r="D25" s="556"/>
      <c r="E25" s="458" t="s">
        <v>164</v>
      </c>
      <c r="F25" s="438"/>
      <c r="G25" s="438"/>
      <c r="H25" s="438"/>
      <c r="I25" s="438"/>
      <c r="J25" s="438"/>
      <c r="K25" s="439"/>
      <c r="L25" s="459">
        <v>1</v>
      </c>
      <c r="M25" s="460"/>
      <c r="N25" s="460"/>
      <c r="O25" s="460"/>
      <c r="P25" s="502"/>
      <c r="Q25" s="459">
        <v>5720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415002</v>
      </c>
      <c r="BO25" s="372"/>
      <c r="BP25" s="372"/>
      <c r="BQ25" s="372"/>
      <c r="BR25" s="372"/>
      <c r="BS25" s="372"/>
      <c r="BT25" s="372"/>
      <c r="BU25" s="373"/>
      <c r="BV25" s="371">
        <v>134713</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c r="A26" s="163"/>
      <c r="B26" s="579"/>
      <c r="C26" s="555"/>
      <c r="D26" s="556"/>
      <c r="E26" s="458" t="s">
        <v>167</v>
      </c>
      <c r="F26" s="438"/>
      <c r="G26" s="438"/>
      <c r="H26" s="438"/>
      <c r="I26" s="438"/>
      <c r="J26" s="438"/>
      <c r="K26" s="439"/>
      <c r="L26" s="459">
        <v>1</v>
      </c>
      <c r="M26" s="460"/>
      <c r="N26" s="460"/>
      <c r="O26" s="460"/>
      <c r="P26" s="502"/>
      <c r="Q26" s="459">
        <v>5130</v>
      </c>
      <c r="R26" s="460"/>
      <c r="S26" s="460"/>
      <c r="T26" s="460"/>
      <c r="U26" s="460"/>
      <c r="V26" s="502"/>
      <c r="W26" s="554"/>
      <c r="X26" s="555"/>
      <c r="Y26" s="556"/>
      <c r="Z26" s="458" t="s">
        <v>168</v>
      </c>
      <c r="AA26" s="560"/>
      <c r="AB26" s="560"/>
      <c r="AC26" s="560"/>
      <c r="AD26" s="560"/>
      <c r="AE26" s="560"/>
      <c r="AF26" s="560"/>
      <c r="AG26" s="561"/>
      <c r="AH26" s="459" t="s">
        <v>122</v>
      </c>
      <c r="AI26" s="460"/>
      <c r="AJ26" s="460"/>
      <c r="AK26" s="460"/>
      <c r="AL26" s="502"/>
      <c r="AM26" s="459" t="s">
        <v>122</v>
      </c>
      <c r="AN26" s="460"/>
      <c r="AO26" s="460"/>
      <c r="AP26" s="460"/>
      <c r="AQ26" s="460"/>
      <c r="AR26" s="502"/>
      <c r="AS26" s="459" t="s">
        <v>122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c r="A27" s="163"/>
      <c r="B27" s="579"/>
      <c r="C27" s="555"/>
      <c r="D27" s="556"/>
      <c r="E27" s="458" t="s">
        <v>170</v>
      </c>
      <c r="F27" s="438"/>
      <c r="G27" s="438"/>
      <c r="H27" s="438"/>
      <c r="I27" s="438"/>
      <c r="J27" s="438"/>
      <c r="K27" s="439"/>
      <c r="L27" s="459">
        <v>1</v>
      </c>
      <c r="M27" s="460"/>
      <c r="N27" s="460"/>
      <c r="O27" s="460"/>
      <c r="P27" s="502"/>
      <c r="Q27" s="459">
        <v>2980</v>
      </c>
      <c r="R27" s="460"/>
      <c r="S27" s="460"/>
      <c r="T27" s="460"/>
      <c r="U27" s="460"/>
      <c r="V27" s="502"/>
      <c r="W27" s="554"/>
      <c r="X27" s="555"/>
      <c r="Y27" s="556"/>
      <c r="Z27" s="458" t="s">
        <v>171</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c r="A28" s="163"/>
      <c r="B28" s="579"/>
      <c r="C28" s="555"/>
      <c r="D28" s="556"/>
      <c r="E28" s="458" t="s">
        <v>173</v>
      </c>
      <c r="F28" s="438"/>
      <c r="G28" s="438"/>
      <c r="H28" s="438"/>
      <c r="I28" s="438"/>
      <c r="J28" s="438"/>
      <c r="K28" s="439"/>
      <c r="L28" s="459">
        <v>1</v>
      </c>
      <c r="M28" s="460"/>
      <c r="N28" s="460"/>
      <c r="O28" s="460"/>
      <c r="P28" s="502"/>
      <c r="Q28" s="459">
        <v>2450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1221202</v>
      </c>
      <c r="BO28" s="372"/>
      <c r="BP28" s="372"/>
      <c r="BQ28" s="372"/>
      <c r="BR28" s="372"/>
      <c r="BS28" s="372"/>
      <c r="BT28" s="372"/>
      <c r="BU28" s="373"/>
      <c r="BV28" s="371">
        <v>1224958</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c r="A29" s="163"/>
      <c r="B29" s="579"/>
      <c r="C29" s="555"/>
      <c r="D29" s="556"/>
      <c r="E29" s="458" t="s">
        <v>176</v>
      </c>
      <c r="F29" s="438"/>
      <c r="G29" s="438"/>
      <c r="H29" s="438"/>
      <c r="I29" s="438"/>
      <c r="J29" s="438"/>
      <c r="K29" s="439"/>
      <c r="L29" s="459">
        <v>8</v>
      </c>
      <c r="M29" s="460"/>
      <c r="N29" s="460"/>
      <c r="O29" s="460"/>
      <c r="P29" s="502"/>
      <c r="Q29" s="459">
        <v>2230</v>
      </c>
      <c r="R29" s="460"/>
      <c r="S29" s="460"/>
      <c r="T29" s="460"/>
      <c r="U29" s="460"/>
      <c r="V29" s="502"/>
      <c r="W29" s="557"/>
      <c r="X29" s="558"/>
      <c r="Y29" s="559"/>
      <c r="Z29" s="458" t="s">
        <v>177</v>
      </c>
      <c r="AA29" s="438"/>
      <c r="AB29" s="438"/>
      <c r="AC29" s="438"/>
      <c r="AD29" s="438"/>
      <c r="AE29" s="438"/>
      <c r="AF29" s="438"/>
      <c r="AG29" s="439"/>
      <c r="AH29" s="459">
        <v>71</v>
      </c>
      <c r="AI29" s="460"/>
      <c r="AJ29" s="460"/>
      <c r="AK29" s="460"/>
      <c r="AL29" s="502"/>
      <c r="AM29" s="459">
        <v>205332</v>
      </c>
      <c r="AN29" s="460"/>
      <c r="AO29" s="460"/>
      <c r="AP29" s="460"/>
      <c r="AQ29" s="460"/>
      <c r="AR29" s="502"/>
      <c r="AS29" s="459">
        <v>2892</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2163155</v>
      </c>
      <c r="BO29" s="409"/>
      <c r="BP29" s="409"/>
      <c r="BQ29" s="409"/>
      <c r="BR29" s="409"/>
      <c r="BS29" s="409"/>
      <c r="BT29" s="409"/>
      <c r="BU29" s="410"/>
      <c r="BV29" s="408">
        <v>1894835</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92.3</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2133326</v>
      </c>
      <c r="BO30" s="528"/>
      <c r="BP30" s="528"/>
      <c r="BQ30" s="528"/>
      <c r="BR30" s="528"/>
      <c r="BS30" s="528"/>
      <c r="BT30" s="528"/>
      <c r="BU30" s="529"/>
      <c r="BV30" s="527">
        <v>2050825</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t="str">
        <f>IF(AO34="","",MAX(C34:D43,U34:V43)+1)</f>
        <v/>
      </c>
      <c r="AN34" s="598"/>
      <c r="AO34" s="599"/>
      <c r="AP34" s="599"/>
      <c r="AQ34" s="599"/>
      <c r="AR34" s="599"/>
      <c r="AS34" s="599"/>
      <c r="AT34" s="599"/>
      <c r="AU34" s="599"/>
      <c r="AV34" s="599"/>
      <c r="AW34" s="599"/>
      <c r="AX34" s="599"/>
      <c r="AY34" s="599"/>
      <c r="AZ34" s="599"/>
      <c r="BA34" s="599"/>
      <c r="BB34" s="599"/>
      <c r="BC34" s="599"/>
      <c r="BD34" s="163"/>
      <c r="BE34" s="598">
        <f>IF(BG34="","",MAX(C34:D43,U34:V43,AM34:AN43)+1)</f>
        <v>5</v>
      </c>
      <c r="BF34" s="598"/>
      <c r="BG34" s="599" t="str">
        <f>IF('各会計、関係団体の財政状況及び健全化判断比率'!B31="","",'各会計、関係団体の財政状況及び健全化判断比率'!B31)</f>
        <v>簡易水道特別会計</v>
      </c>
      <c r="BH34" s="599"/>
      <c r="BI34" s="599"/>
      <c r="BJ34" s="599"/>
      <c r="BK34" s="599"/>
      <c r="BL34" s="599"/>
      <c r="BM34" s="599"/>
      <c r="BN34" s="599"/>
      <c r="BO34" s="599"/>
      <c r="BP34" s="599"/>
      <c r="BQ34" s="599"/>
      <c r="BR34" s="599"/>
      <c r="BS34" s="599"/>
      <c r="BT34" s="599"/>
      <c r="BU34" s="599"/>
      <c r="BV34" s="163"/>
      <c r="BW34" s="598">
        <f>IF(BY34="","",MAX(C34:D43,U34:V43,AM34:AN43,BE34:BF43)+1)</f>
        <v>6</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3"/>
      <c r="CO34" s="598">
        <f>IF(CQ34="","",MAX(C34:D43,U34:V43,AM34:AN43,BE34:BF43,BW34:BX43)+1)</f>
        <v>11</v>
      </c>
      <c r="CP34" s="598"/>
      <c r="CQ34" s="599" t="str">
        <f>IF('各会計、関係団体の財政状況及び健全化判断比率'!BS7="","",'各会計、関係団体の財政状況及び健全化判断比率'!BS7)</f>
        <v>くま川鉄道（株）</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c r="A35" s="163"/>
      <c r="B35" s="187"/>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7</v>
      </c>
      <c r="BX35" s="598"/>
      <c r="BY35" s="599" t="str">
        <f>IF('各会計、関係団体の財政状況及び健全化判断比率'!B69="","",'各会計、関係団体の財政状況及び健全化判断比率'!B69)</f>
        <v>人吉下球磨消防組合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8</v>
      </c>
      <c r="BX36" s="598"/>
      <c r="BY36" s="599" t="str">
        <f>IF('各会計、関係団体の財政状況及び健全化判断比率'!B70="","",'各会計、関係団体の財政状況及び健全化判断比率'!B70)</f>
        <v>人吉球磨広域行政組合（一般会計）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9</v>
      </c>
      <c r="BX37" s="598"/>
      <c r="BY37" s="599" t="str">
        <f>IF('各会計、関係団体の財政状況及び健全化判断比率'!B71="","",'各会計、関係団体の財政状況及び健全化判断比率'!B71)</f>
        <v>熊本県後期高齢者医療広域連合（一般会計）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10</v>
      </c>
      <c r="BX38" s="598"/>
      <c r="BY38" s="599" t="str">
        <f>IF('各会計、関係団体の財政状況及び健全化判断比率'!B72="","",'各会計、関係団体の財政状況及び健全化判断比率'!B72)</f>
        <v>熊本県後期高齢者医療広域連合（後期高齢者医療特別会計）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row r="55" spans="5:113"/>
    <row r="56" spans="5:113"/>
  </sheetData>
  <sheetProtection algorithmName="SHA-512" hashValue="x4OOSFBB+TTswKMO32JBTXQEVrHRieabO1CCsQTMh59TOhp3FdzyJ2Ht48GMkY5RYrWvzd8n4K/70i55XRgaog==" saltValue="INnVm62zJ2bJUpWuj+5d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70" zoomScaleNormal="70" zoomScaleSheetLayoutView="100" workbookViewId="0">
      <selection activeCell="CP28" sqref="CP2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0" t="s">
        <v>531</v>
      </c>
      <c r="D34" s="1150"/>
      <c r="E34" s="1151"/>
      <c r="F34" s="32">
        <v>10.07</v>
      </c>
      <c r="G34" s="33">
        <v>34.67</v>
      </c>
      <c r="H34" s="33">
        <v>33.380000000000003</v>
      </c>
      <c r="I34" s="33">
        <v>23.08</v>
      </c>
      <c r="J34" s="34">
        <v>11.69</v>
      </c>
      <c r="K34" s="22"/>
      <c r="L34" s="22"/>
      <c r="M34" s="22"/>
      <c r="N34" s="22"/>
      <c r="O34" s="22"/>
      <c r="P34" s="22"/>
    </row>
    <row r="35" spans="1:16" ht="39" customHeight="1">
      <c r="A35" s="22"/>
      <c r="B35" s="35"/>
      <c r="C35" s="1146" t="s">
        <v>532</v>
      </c>
      <c r="D35" s="1146"/>
      <c r="E35" s="1147"/>
      <c r="F35" s="36">
        <v>2.4</v>
      </c>
      <c r="G35" s="37">
        <v>1.66</v>
      </c>
      <c r="H35" s="37">
        <v>2.4500000000000002</v>
      </c>
      <c r="I35" s="37">
        <v>5.03</v>
      </c>
      <c r="J35" s="38">
        <v>5.33</v>
      </c>
      <c r="K35" s="22"/>
      <c r="L35" s="22"/>
      <c r="M35" s="22"/>
      <c r="N35" s="22"/>
      <c r="O35" s="22"/>
      <c r="P35" s="22"/>
    </row>
    <row r="36" spans="1:16" ht="39" customHeight="1">
      <c r="A36" s="22"/>
      <c r="B36" s="35"/>
      <c r="C36" s="1146" t="s">
        <v>533</v>
      </c>
      <c r="D36" s="1146"/>
      <c r="E36" s="1147"/>
      <c r="F36" s="36">
        <v>3</v>
      </c>
      <c r="G36" s="37">
        <v>2.4</v>
      </c>
      <c r="H36" s="37">
        <v>3.14</v>
      </c>
      <c r="I36" s="37">
        <v>2.83</v>
      </c>
      <c r="J36" s="38">
        <v>3.01</v>
      </c>
      <c r="K36" s="22"/>
      <c r="L36" s="22"/>
      <c r="M36" s="22"/>
      <c r="N36" s="22"/>
      <c r="O36" s="22"/>
      <c r="P36" s="22"/>
    </row>
    <row r="37" spans="1:16" ht="39" customHeight="1">
      <c r="A37" s="22"/>
      <c r="B37" s="35"/>
      <c r="C37" s="1146" t="s">
        <v>534</v>
      </c>
      <c r="D37" s="1146"/>
      <c r="E37" s="1147"/>
      <c r="F37" s="36">
        <v>0.86</v>
      </c>
      <c r="G37" s="37">
        <v>0.75</v>
      </c>
      <c r="H37" s="37">
        <v>1.48</v>
      </c>
      <c r="I37" s="37">
        <v>1.1599999999999999</v>
      </c>
      <c r="J37" s="38">
        <v>1.82</v>
      </c>
      <c r="K37" s="22"/>
      <c r="L37" s="22"/>
      <c r="M37" s="22"/>
      <c r="N37" s="22"/>
      <c r="O37" s="22"/>
      <c r="P37" s="22"/>
    </row>
    <row r="38" spans="1:16" ht="39" customHeight="1">
      <c r="A38" s="22"/>
      <c r="B38" s="35"/>
      <c r="C38" s="1146" t="s">
        <v>535</v>
      </c>
      <c r="D38" s="1146"/>
      <c r="E38" s="1147"/>
      <c r="F38" s="36">
        <v>0</v>
      </c>
      <c r="G38" s="37">
        <v>0</v>
      </c>
      <c r="H38" s="37">
        <v>0</v>
      </c>
      <c r="I38" s="37">
        <v>0</v>
      </c>
      <c r="J38" s="38">
        <v>0</v>
      </c>
      <c r="K38" s="22"/>
      <c r="L38" s="22"/>
      <c r="M38" s="22"/>
      <c r="N38" s="22"/>
      <c r="O38" s="22"/>
      <c r="P38" s="22"/>
    </row>
    <row r="39" spans="1:16" ht="39" customHeight="1">
      <c r="A39" s="22"/>
      <c r="B39" s="35"/>
      <c r="C39" s="1146"/>
      <c r="D39" s="1146"/>
      <c r="E39" s="1147"/>
      <c r="F39" s="36"/>
      <c r="G39" s="37"/>
      <c r="H39" s="37"/>
      <c r="I39" s="37"/>
      <c r="J39" s="38"/>
      <c r="K39" s="22"/>
      <c r="L39" s="22"/>
      <c r="M39" s="22"/>
      <c r="N39" s="22"/>
      <c r="O39" s="22"/>
      <c r="P39" s="22"/>
    </row>
    <row r="40" spans="1:16" ht="39" customHeight="1">
      <c r="A40" s="22"/>
      <c r="B40" s="35"/>
      <c r="C40" s="1146"/>
      <c r="D40" s="1146"/>
      <c r="E40" s="1147"/>
      <c r="F40" s="36"/>
      <c r="G40" s="37"/>
      <c r="H40" s="37"/>
      <c r="I40" s="37"/>
      <c r="J40" s="38"/>
      <c r="K40" s="22"/>
      <c r="L40" s="22"/>
      <c r="M40" s="22"/>
      <c r="N40" s="22"/>
      <c r="O40" s="22"/>
      <c r="P40" s="22"/>
    </row>
    <row r="41" spans="1:16" ht="39" customHeight="1">
      <c r="A41" s="22"/>
      <c r="B41" s="35"/>
      <c r="C41" s="1146"/>
      <c r="D41" s="1146"/>
      <c r="E41" s="1147"/>
      <c r="F41" s="36"/>
      <c r="G41" s="37"/>
      <c r="H41" s="37"/>
      <c r="I41" s="37"/>
      <c r="J41" s="38"/>
      <c r="K41" s="22"/>
      <c r="L41" s="22"/>
      <c r="M41" s="22"/>
      <c r="N41" s="22"/>
      <c r="O41" s="22"/>
      <c r="P41" s="22"/>
    </row>
    <row r="42" spans="1:16" ht="39" customHeight="1">
      <c r="A42" s="22"/>
      <c r="B42" s="39"/>
      <c r="C42" s="1146" t="s">
        <v>536</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537</v>
      </c>
      <c r="D43" s="1148"/>
      <c r="E43" s="1149"/>
      <c r="F43" s="41" t="s">
        <v>484</v>
      </c>
      <c r="G43" s="42" t="s">
        <v>484</v>
      </c>
      <c r="H43" s="42" t="s">
        <v>484</v>
      </c>
      <c r="I43" s="42" t="s">
        <v>484</v>
      </c>
      <c r="J43" s="43" t="s">
        <v>484</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EJqNnG/9wWgj8zjvVV64xCkIP/OENvYd/BuJE2X7rVVsKZN2tOSW/pXyJfWSpSua4MLLNjl2fxb8A3ww951QQ==" saltValue="g4vvUb+tNaBwt3ZxeP9S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L49" zoomScale="85" zoomScaleNormal="85" zoomScaleSheetLayoutView="55" workbookViewId="0">
      <selection activeCell="CP28" sqref="CP28"/>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c r="A45" s="46"/>
      <c r="B45" s="1152" t="s">
        <v>9</v>
      </c>
      <c r="C45" s="1153"/>
      <c r="D45" s="56"/>
      <c r="E45" s="1158" t="s">
        <v>10</v>
      </c>
      <c r="F45" s="1158"/>
      <c r="G45" s="1158"/>
      <c r="H45" s="1158"/>
      <c r="I45" s="1158"/>
      <c r="J45" s="1159"/>
      <c r="K45" s="57">
        <v>364</v>
      </c>
      <c r="L45" s="58">
        <v>397</v>
      </c>
      <c r="M45" s="58">
        <v>419</v>
      </c>
      <c r="N45" s="58">
        <v>439</v>
      </c>
      <c r="O45" s="59">
        <v>419</v>
      </c>
      <c r="P45" s="46"/>
      <c r="Q45" s="46"/>
      <c r="R45" s="46"/>
      <c r="S45" s="46"/>
      <c r="T45" s="46"/>
      <c r="U45" s="46"/>
    </row>
    <row r="46" spans="1:21" ht="30.75" customHeight="1">
      <c r="A46" s="46"/>
      <c r="B46" s="1154"/>
      <c r="C46" s="1155"/>
      <c r="D46" s="60"/>
      <c r="E46" s="1160" t="s">
        <v>11</v>
      </c>
      <c r="F46" s="1160"/>
      <c r="G46" s="1160"/>
      <c r="H46" s="1160"/>
      <c r="I46" s="1160"/>
      <c r="J46" s="1161"/>
      <c r="K46" s="61" t="s">
        <v>484</v>
      </c>
      <c r="L46" s="62" t="s">
        <v>484</v>
      </c>
      <c r="M46" s="62" t="s">
        <v>484</v>
      </c>
      <c r="N46" s="62" t="s">
        <v>484</v>
      </c>
      <c r="O46" s="63" t="s">
        <v>484</v>
      </c>
      <c r="P46" s="46"/>
      <c r="Q46" s="46"/>
      <c r="R46" s="46"/>
      <c r="S46" s="46"/>
      <c r="T46" s="46"/>
      <c r="U46" s="46"/>
    </row>
    <row r="47" spans="1:21" ht="30.75" customHeight="1">
      <c r="A47" s="46"/>
      <c r="B47" s="1154"/>
      <c r="C47" s="1155"/>
      <c r="D47" s="60"/>
      <c r="E47" s="1160" t="s">
        <v>12</v>
      </c>
      <c r="F47" s="1160"/>
      <c r="G47" s="1160"/>
      <c r="H47" s="1160"/>
      <c r="I47" s="1160"/>
      <c r="J47" s="1161"/>
      <c r="K47" s="61" t="s">
        <v>484</v>
      </c>
      <c r="L47" s="62" t="s">
        <v>484</v>
      </c>
      <c r="M47" s="62" t="s">
        <v>484</v>
      </c>
      <c r="N47" s="62" t="s">
        <v>484</v>
      </c>
      <c r="O47" s="63" t="s">
        <v>484</v>
      </c>
      <c r="P47" s="46"/>
      <c r="Q47" s="46"/>
      <c r="R47" s="46"/>
      <c r="S47" s="46"/>
      <c r="T47" s="46"/>
      <c r="U47" s="46"/>
    </row>
    <row r="48" spans="1:21" ht="30.75" customHeight="1">
      <c r="A48" s="46"/>
      <c r="B48" s="1154"/>
      <c r="C48" s="1155"/>
      <c r="D48" s="60"/>
      <c r="E48" s="1160" t="s">
        <v>13</v>
      </c>
      <c r="F48" s="1160"/>
      <c r="G48" s="1160"/>
      <c r="H48" s="1160"/>
      <c r="I48" s="1160"/>
      <c r="J48" s="1161"/>
      <c r="K48" s="61">
        <v>17</v>
      </c>
      <c r="L48" s="62">
        <v>24</v>
      </c>
      <c r="M48" s="62">
        <v>25</v>
      </c>
      <c r="N48" s="62">
        <v>20</v>
      </c>
      <c r="O48" s="63">
        <v>22</v>
      </c>
      <c r="P48" s="46"/>
      <c r="Q48" s="46"/>
      <c r="R48" s="46"/>
      <c r="S48" s="46"/>
      <c r="T48" s="46"/>
      <c r="U48" s="46"/>
    </row>
    <row r="49" spans="1:21" ht="30.75" customHeight="1">
      <c r="A49" s="46"/>
      <c r="B49" s="1154"/>
      <c r="C49" s="1155"/>
      <c r="D49" s="60"/>
      <c r="E49" s="1160" t="s">
        <v>14</v>
      </c>
      <c r="F49" s="1160"/>
      <c r="G49" s="1160"/>
      <c r="H49" s="1160"/>
      <c r="I49" s="1160"/>
      <c r="J49" s="1161"/>
      <c r="K49" s="61">
        <v>15</v>
      </c>
      <c r="L49" s="62">
        <v>16</v>
      </c>
      <c r="M49" s="62">
        <v>6</v>
      </c>
      <c r="N49" s="62">
        <v>10</v>
      </c>
      <c r="O49" s="63">
        <v>9</v>
      </c>
      <c r="P49" s="46"/>
      <c r="Q49" s="46"/>
      <c r="R49" s="46"/>
      <c r="S49" s="46"/>
      <c r="T49" s="46"/>
      <c r="U49" s="46"/>
    </row>
    <row r="50" spans="1:21" ht="30.75" customHeight="1">
      <c r="A50" s="46"/>
      <c r="B50" s="1154"/>
      <c r="C50" s="1155"/>
      <c r="D50" s="60"/>
      <c r="E50" s="1160" t="s">
        <v>15</v>
      </c>
      <c r="F50" s="1160"/>
      <c r="G50" s="1160"/>
      <c r="H50" s="1160"/>
      <c r="I50" s="1160"/>
      <c r="J50" s="1161"/>
      <c r="K50" s="61">
        <v>0</v>
      </c>
      <c r="L50" s="62">
        <v>0</v>
      </c>
      <c r="M50" s="62">
        <v>0</v>
      </c>
      <c r="N50" s="62">
        <v>0</v>
      </c>
      <c r="O50" s="63">
        <v>1</v>
      </c>
      <c r="P50" s="46"/>
      <c r="Q50" s="46"/>
      <c r="R50" s="46"/>
      <c r="S50" s="46"/>
      <c r="T50" s="46"/>
      <c r="U50" s="46"/>
    </row>
    <row r="51" spans="1:21" ht="30.75" customHeight="1">
      <c r="A51" s="46"/>
      <c r="B51" s="1156"/>
      <c r="C51" s="1157"/>
      <c r="D51" s="64"/>
      <c r="E51" s="1160" t="s">
        <v>16</v>
      </c>
      <c r="F51" s="1160"/>
      <c r="G51" s="1160"/>
      <c r="H51" s="1160"/>
      <c r="I51" s="1160"/>
      <c r="J51" s="1161"/>
      <c r="K51" s="61" t="s">
        <v>484</v>
      </c>
      <c r="L51" s="62" t="s">
        <v>484</v>
      </c>
      <c r="M51" s="62" t="s">
        <v>484</v>
      </c>
      <c r="N51" s="62" t="s">
        <v>484</v>
      </c>
      <c r="O51" s="63" t="s">
        <v>484</v>
      </c>
      <c r="P51" s="46"/>
      <c r="Q51" s="46"/>
      <c r="R51" s="46"/>
      <c r="S51" s="46"/>
      <c r="T51" s="46"/>
      <c r="U51" s="46"/>
    </row>
    <row r="52" spans="1:21" ht="30.75" customHeight="1">
      <c r="A52" s="46"/>
      <c r="B52" s="1162" t="s">
        <v>17</v>
      </c>
      <c r="C52" s="1163"/>
      <c r="D52" s="64"/>
      <c r="E52" s="1160" t="s">
        <v>18</v>
      </c>
      <c r="F52" s="1160"/>
      <c r="G52" s="1160"/>
      <c r="H52" s="1160"/>
      <c r="I52" s="1160"/>
      <c r="J52" s="1161"/>
      <c r="K52" s="61">
        <v>292</v>
      </c>
      <c r="L52" s="62">
        <v>304</v>
      </c>
      <c r="M52" s="62">
        <v>302</v>
      </c>
      <c r="N52" s="62">
        <v>304</v>
      </c>
      <c r="O52" s="63">
        <v>290</v>
      </c>
      <c r="P52" s="46"/>
      <c r="Q52" s="46"/>
      <c r="R52" s="46"/>
      <c r="S52" s="46"/>
      <c r="T52" s="46"/>
      <c r="U52" s="46"/>
    </row>
    <row r="53" spans="1:21" ht="30.75" customHeight="1" thickBot="1">
      <c r="A53" s="46"/>
      <c r="B53" s="1164" t="s">
        <v>19</v>
      </c>
      <c r="C53" s="1165"/>
      <c r="D53" s="65"/>
      <c r="E53" s="1166" t="s">
        <v>20</v>
      </c>
      <c r="F53" s="1166"/>
      <c r="G53" s="1166"/>
      <c r="H53" s="1166"/>
      <c r="I53" s="1166"/>
      <c r="J53" s="1167"/>
      <c r="K53" s="66">
        <v>104</v>
      </c>
      <c r="L53" s="67">
        <v>133</v>
      </c>
      <c r="M53" s="67">
        <v>148</v>
      </c>
      <c r="N53" s="67">
        <v>165</v>
      </c>
      <c r="O53" s="68">
        <v>161</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c r="B58" s="1168" t="s">
        <v>24</v>
      </c>
      <c r="C58" s="1169"/>
      <c r="D58" s="1174" t="s">
        <v>25</v>
      </c>
      <c r="E58" s="1175"/>
      <c r="F58" s="1175"/>
      <c r="G58" s="1175"/>
      <c r="H58" s="1175"/>
      <c r="I58" s="1175"/>
      <c r="J58" s="1176"/>
      <c r="K58" s="81"/>
      <c r="L58" s="82"/>
      <c r="M58" s="82"/>
      <c r="N58" s="82"/>
      <c r="O58" s="83"/>
    </row>
    <row r="59" spans="1:21" ht="31.5" customHeight="1">
      <c r="B59" s="1170"/>
      <c r="C59" s="1171"/>
      <c r="D59" s="1177" t="s">
        <v>26</v>
      </c>
      <c r="E59" s="1178"/>
      <c r="F59" s="1178"/>
      <c r="G59" s="1178"/>
      <c r="H59" s="1178"/>
      <c r="I59" s="1178"/>
      <c r="J59" s="1179"/>
      <c r="K59" s="84"/>
      <c r="L59" s="85"/>
      <c r="M59" s="85"/>
      <c r="N59" s="85"/>
      <c r="O59" s="86"/>
    </row>
    <row r="60" spans="1:21" ht="31.5" customHeight="1" thickBot="1">
      <c r="B60" s="1172"/>
      <c r="C60" s="1173"/>
      <c r="D60" s="1180" t="s">
        <v>27</v>
      </c>
      <c r="E60" s="1181"/>
      <c r="F60" s="1181"/>
      <c r="G60" s="1181"/>
      <c r="H60" s="1181"/>
      <c r="I60" s="1181"/>
      <c r="J60" s="1182"/>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86fG2xP/EJOY3k/bFr/XT204QkXdaxoiiTPbs7AWclQLb82I5raih9Ya6dARXU8SryQe5dZ9eRzlOojZhLyEQ==" saltValue="DVEQaRWZR0L9PJU6vUnF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CP28" sqref="CP28"/>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523</v>
      </c>
      <c r="J40" s="101" t="s">
        <v>524</v>
      </c>
      <c r="K40" s="101" t="s">
        <v>525</v>
      </c>
      <c r="L40" s="101" t="s">
        <v>526</v>
      </c>
      <c r="M40" s="102" t="s">
        <v>527</v>
      </c>
    </row>
    <row r="41" spans="2:13" ht="27.75" customHeight="1">
      <c r="B41" s="1183" t="s">
        <v>30</v>
      </c>
      <c r="C41" s="1184"/>
      <c r="D41" s="103"/>
      <c r="E41" s="1189" t="s">
        <v>31</v>
      </c>
      <c r="F41" s="1189"/>
      <c r="G41" s="1189"/>
      <c r="H41" s="1190"/>
      <c r="I41" s="330">
        <v>4280</v>
      </c>
      <c r="J41" s="331">
        <v>5786</v>
      </c>
      <c r="K41" s="331">
        <v>5527</v>
      </c>
      <c r="L41" s="331">
        <v>6023</v>
      </c>
      <c r="M41" s="332">
        <v>6041</v>
      </c>
    </row>
    <row r="42" spans="2:13" ht="27.75" customHeight="1">
      <c r="B42" s="1185"/>
      <c r="C42" s="1186"/>
      <c r="D42" s="104"/>
      <c r="E42" s="1191" t="s">
        <v>32</v>
      </c>
      <c r="F42" s="1191"/>
      <c r="G42" s="1191"/>
      <c r="H42" s="1192"/>
      <c r="I42" s="333">
        <v>3</v>
      </c>
      <c r="J42" s="334">
        <v>4</v>
      </c>
      <c r="K42" s="334">
        <v>4</v>
      </c>
      <c r="L42" s="334">
        <v>3</v>
      </c>
      <c r="M42" s="335">
        <v>3</v>
      </c>
    </row>
    <row r="43" spans="2:13" ht="27.75" customHeight="1">
      <c r="B43" s="1185"/>
      <c r="C43" s="1186"/>
      <c r="D43" s="104"/>
      <c r="E43" s="1191" t="s">
        <v>33</v>
      </c>
      <c r="F43" s="1191"/>
      <c r="G43" s="1191"/>
      <c r="H43" s="1192"/>
      <c r="I43" s="333">
        <v>81</v>
      </c>
      <c r="J43" s="334">
        <v>87</v>
      </c>
      <c r="K43" s="334">
        <v>83</v>
      </c>
      <c r="L43" s="334">
        <v>78</v>
      </c>
      <c r="M43" s="335">
        <v>118</v>
      </c>
    </row>
    <row r="44" spans="2:13" ht="27.75" customHeight="1">
      <c r="B44" s="1185"/>
      <c r="C44" s="1186"/>
      <c r="D44" s="104"/>
      <c r="E44" s="1191" t="s">
        <v>34</v>
      </c>
      <c r="F44" s="1191"/>
      <c r="G44" s="1191"/>
      <c r="H44" s="1192"/>
      <c r="I44" s="333">
        <v>66</v>
      </c>
      <c r="J44" s="334">
        <v>20</v>
      </c>
      <c r="K44" s="334">
        <v>94</v>
      </c>
      <c r="L44" s="334">
        <v>200</v>
      </c>
      <c r="M44" s="335">
        <v>212</v>
      </c>
    </row>
    <row r="45" spans="2:13" ht="27.75" customHeight="1">
      <c r="B45" s="1185"/>
      <c r="C45" s="1186"/>
      <c r="D45" s="104"/>
      <c r="E45" s="1191" t="s">
        <v>35</v>
      </c>
      <c r="F45" s="1191"/>
      <c r="G45" s="1191"/>
      <c r="H45" s="1192"/>
      <c r="I45" s="333">
        <v>534</v>
      </c>
      <c r="J45" s="334">
        <v>494</v>
      </c>
      <c r="K45" s="334">
        <v>522</v>
      </c>
      <c r="L45" s="334">
        <v>414</v>
      </c>
      <c r="M45" s="335">
        <v>413</v>
      </c>
    </row>
    <row r="46" spans="2:13" ht="27.75" customHeight="1">
      <c r="B46" s="1185"/>
      <c r="C46" s="1186"/>
      <c r="D46" s="105"/>
      <c r="E46" s="1191" t="s">
        <v>36</v>
      </c>
      <c r="F46" s="1191"/>
      <c r="G46" s="1191"/>
      <c r="H46" s="1192"/>
      <c r="I46" s="333" t="s">
        <v>484</v>
      </c>
      <c r="J46" s="334" t="s">
        <v>484</v>
      </c>
      <c r="K46" s="334" t="s">
        <v>484</v>
      </c>
      <c r="L46" s="334" t="s">
        <v>484</v>
      </c>
      <c r="M46" s="335" t="s">
        <v>484</v>
      </c>
    </row>
    <row r="47" spans="2:13" ht="27.75" customHeight="1">
      <c r="B47" s="1185"/>
      <c r="C47" s="1186"/>
      <c r="D47" s="106"/>
      <c r="E47" s="1193" t="s">
        <v>37</v>
      </c>
      <c r="F47" s="1194"/>
      <c r="G47" s="1194"/>
      <c r="H47" s="1195"/>
      <c r="I47" s="333" t="s">
        <v>484</v>
      </c>
      <c r="J47" s="334" t="s">
        <v>484</v>
      </c>
      <c r="K47" s="334" t="s">
        <v>484</v>
      </c>
      <c r="L47" s="334" t="s">
        <v>484</v>
      </c>
      <c r="M47" s="335" t="s">
        <v>484</v>
      </c>
    </row>
    <row r="48" spans="2:13" ht="27.75" customHeight="1">
      <c r="B48" s="1185"/>
      <c r="C48" s="1186"/>
      <c r="D48" s="104"/>
      <c r="E48" s="1191" t="s">
        <v>38</v>
      </c>
      <c r="F48" s="1191"/>
      <c r="G48" s="1191"/>
      <c r="H48" s="1192"/>
      <c r="I48" s="333" t="s">
        <v>484</v>
      </c>
      <c r="J48" s="334" t="s">
        <v>484</v>
      </c>
      <c r="K48" s="334" t="s">
        <v>484</v>
      </c>
      <c r="L48" s="334" t="s">
        <v>484</v>
      </c>
      <c r="M48" s="335" t="s">
        <v>484</v>
      </c>
    </row>
    <row r="49" spans="2:13" ht="27.75" customHeight="1">
      <c r="B49" s="1187"/>
      <c r="C49" s="1188"/>
      <c r="D49" s="104"/>
      <c r="E49" s="1191" t="s">
        <v>39</v>
      </c>
      <c r="F49" s="1191"/>
      <c r="G49" s="1191"/>
      <c r="H49" s="1192"/>
      <c r="I49" s="333" t="s">
        <v>484</v>
      </c>
      <c r="J49" s="334" t="s">
        <v>484</v>
      </c>
      <c r="K49" s="334" t="s">
        <v>484</v>
      </c>
      <c r="L49" s="334" t="s">
        <v>484</v>
      </c>
      <c r="M49" s="335" t="s">
        <v>484</v>
      </c>
    </row>
    <row r="50" spans="2:13" ht="27.75" customHeight="1">
      <c r="B50" s="1196" t="s">
        <v>40</v>
      </c>
      <c r="C50" s="1197"/>
      <c r="D50" s="107"/>
      <c r="E50" s="1191" t="s">
        <v>41</v>
      </c>
      <c r="F50" s="1191"/>
      <c r="G50" s="1191"/>
      <c r="H50" s="1192"/>
      <c r="I50" s="333">
        <v>2743</v>
      </c>
      <c r="J50" s="334">
        <v>3266</v>
      </c>
      <c r="K50" s="334">
        <v>4522</v>
      </c>
      <c r="L50" s="334">
        <v>5313</v>
      </c>
      <c r="M50" s="335">
        <v>5659</v>
      </c>
    </row>
    <row r="51" spans="2:13" ht="27.75" customHeight="1">
      <c r="B51" s="1185"/>
      <c r="C51" s="1186"/>
      <c r="D51" s="104"/>
      <c r="E51" s="1191" t="s">
        <v>42</v>
      </c>
      <c r="F51" s="1191"/>
      <c r="G51" s="1191"/>
      <c r="H51" s="1192"/>
      <c r="I51" s="333" t="s">
        <v>484</v>
      </c>
      <c r="J51" s="334">
        <v>12</v>
      </c>
      <c r="K51" s="334">
        <v>11</v>
      </c>
      <c r="L51" s="334">
        <v>9</v>
      </c>
      <c r="M51" s="335">
        <v>8</v>
      </c>
    </row>
    <row r="52" spans="2:13" ht="27.75" customHeight="1">
      <c r="B52" s="1187"/>
      <c r="C52" s="1188"/>
      <c r="D52" s="104"/>
      <c r="E52" s="1191" t="s">
        <v>43</v>
      </c>
      <c r="F52" s="1191"/>
      <c r="G52" s="1191"/>
      <c r="H52" s="1192"/>
      <c r="I52" s="333">
        <v>3045</v>
      </c>
      <c r="J52" s="334">
        <v>4204</v>
      </c>
      <c r="K52" s="334">
        <v>5688</v>
      </c>
      <c r="L52" s="334">
        <v>4292</v>
      </c>
      <c r="M52" s="335">
        <v>4917</v>
      </c>
    </row>
    <row r="53" spans="2:13" ht="27.75" customHeight="1" thickBot="1">
      <c r="B53" s="1198" t="s">
        <v>19</v>
      </c>
      <c r="C53" s="1199"/>
      <c r="D53" s="108"/>
      <c r="E53" s="1200" t="s">
        <v>44</v>
      </c>
      <c r="F53" s="1200"/>
      <c r="G53" s="1200"/>
      <c r="H53" s="1201"/>
      <c r="I53" s="336">
        <v>-824</v>
      </c>
      <c r="J53" s="337">
        <v>-1092</v>
      </c>
      <c r="K53" s="337">
        <v>-3991</v>
      </c>
      <c r="L53" s="337">
        <v>-2896</v>
      </c>
      <c r="M53" s="338">
        <v>-3797</v>
      </c>
    </row>
    <row r="54" spans="2:13" ht="27.75" customHeight="1">
      <c r="B54" s="109"/>
      <c r="C54" s="110"/>
      <c r="D54" s="110"/>
      <c r="E54" s="111"/>
      <c r="F54" s="111"/>
      <c r="G54" s="111"/>
      <c r="H54" s="111"/>
      <c r="I54" s="112"/>
      <c r="J54" s="112"/>
      <c r="K54" s="112"/>
      <c r="L54" s="112"/>
      <c r="M54" s="112"/>
    </row>
    <row r="55" spans="2:13"/>
  </sheetData>
  <sheetProtection algorithmName="SHA-512" hashValue="lZg3alTuiS4w0Nik39bAfeAzR3NfVmO4UH3J6Z3gjXzilPyrrGrEsjrLKVAlWUrM98OEGKdrDz2E9qg9k1Hulw==" saltValue="/aWVVYsUGuI8asbm3ZGO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G17" zoomScale="85" zoomScaleNormal="85" zoomScaleSheetLayoutView="100" workbookViewId="0">
      <selection activeCell="O47" sqref="O4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525</v>
      </c>
      <c r="G54" s="117" t="s">
        <v>526</v>
      </c>
      <c r="H54" s="118" t="s">
        <v>527</v>
      </c>
    </row>
    <row r="55" spans="2:8" ht="52.5" customHeight="1">
      <c r="B55" s="119"/>
      <c r="C55" s="359" t="s">
        <v>46</v>
      </c>
      <c r="D55" s="359"/>
      <c r="E55" s="360"/>
      <c r="F55" s="339">
        <v>1123</v>
      </c>
      <c r="G55" s="339">
        <v>1225</v>
      </c>
      <c r="H55" s="340">
        <v>1221</v>
      </c>
    </row>
    <row r="56" spans="2:8" ht="52.5" customHeight="1">
      <c r="B56" s="120"/>
      <c r="C56" s="361" t="s">
        <v>47</v>
      </c>
      <c r="D56" s="361"/>
      <c r="E56" s="362"/>
      <c r="F56" s="341">
        <v>1328</v>
      </c>
      <c r="G56" s="341">
        <v>1895</v>
      </c>
      <c r="H56" s="342">
        <v>2163</v>
      </c>
    </row>
    <row r="57" spans="2:8" ht="53.25" customHeight="1">
      <c r="B57" s="120"/>
      <c r="C57" s="363" t="s">
        <v>48</v>
      </c>
      <c r="D57" s="363"/>
      <c r="E57" s="364"/>
      <c r="F57" s="343">
        <v>1939</v>
      </c>
      <c r="G57" s="343">
        <v>2051</v>
      </c>
      <c r="H57" s="344">
        <v>2133</v>
      </c>
    </row>
    <row r="58" spans="2:8" ht="45.75" customHeight="1">
      <c r="B58" s="121"/>
      <c r="C58" s="351" t="s">
        <v>549</v>
      </c>
      <c r="D58" s="352"/>
      <c r="E58" s="353"/>
      <c r="F58" s="345">
        <v>1352</v>
      </c>
      <c r="G58" s="345">
        <v>1429</v>
      </c>
      <c r="H58" s="346">
        <v>1429</v>
      </c>
    </row>
    <row r="59" spans="2:8" ht="45.75" customHeight="1">
      <c r="B59" s="121"/>
      <c r="C59" s="351" t="s">
        <v>550</v>
      </c>
      <c r="D59" s="352"/>
      <c r="E59" s="353"/>
      <c r="F59" s="345">
        <v>273</v>
      </c>
      <c r="G59" s="345">
        <v>221</v>
      </c>
      <c r="H59" s="346">
        <v>211</v>
      </c>
    </row>
    <row r="60" spans="2:8" ht="45.75" customHeight="1">
      <c r="B60" s="121"/>
      <c r="C60" s="351" t="s">
        <v>551</v>
      </c>
      <c r="D60" s="352"/>
      <c r="E60" s="353"/>
      <c r="F60" s="345">
        <v>129</v>
      </c>
      <c r="G60" s="345">
        <v>150</v>
      </c>
      <c r="H60" s="346">
        <v>156</v>
      </c>
    </row>
    <row r="61" spans="2:8" ht="45.75" customHeight="1">
      <c r="B61" s="121"/>
      <c r="C61" s="351" t="s">
        <v>552</v>
      </c>
      <c r="D61" s="352"/>
      <c r="E61" s="353"/>
      <c r="F61" s="345" t="s">
        <v>554</v>
      </c>
      <c r="G61" s="345">
        <v>40</v>
      </c>
      <c r="H61" s="346">
        <v>116</v>
      </c>
    </row>
    <row r="62" spans="2:8" ht="45.75" customHeight="1" thickBot="1">
      <c r="B62" s="122"/>
      <c r="C62" s="354" t="s">
        <v>553</v>
      </c>
      <c r="D62" s="355"/>
      <c r="E62" s="356"/>
      <c r="F62" s="347">
        <v>78</v>
      </c>
      <c r="G62" s="347">
        <v>101</v>
      </c>
      <c r="H62" s="348">
        <v>113</v>
      </c>
    </row>
    <row r="63" spans="2:8" ht="52.5" customHeight="1" thickBot="1">
      <c r="B63" s="123"/>
      <c r="C63" s="357" t="s">
        <v>49</v>
      </c>
      <c r="D63" s="357"/>
      <c r="E63" s="358"/>
      <c r="F63" s="349">
        <v>4390</v>
      </c>
      <c r="G63" s="349">
        <v>5171</v>
      </c>
      <c r="H63" s="350">
        <v>5518</v>
      </c>
    </row>
    <row r="64" spans="2:8"/>
  </sheetData>
  <sheetProtection algorithmName="SHA-512" hashValue="Hdb2yPJ2riTCRRhmUFwdsmDOaCmF65zYxRTB9Wq6DTnOxd77aA/UnEI5Fi9q4pIWUrM6VEU+tPxdWzZifhH99A==" saltValue="/tmPhKXAmJLz1MiL8gNf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522</v>
      </c>
      <c r="G2" s="137"/>
      <c r="H2" s="138"/>
    </row>
    <row r="3" spans="1:8">
      <c r="A3" s="134" t="s">
        <v>515</v>
      </c>
      <c r="B3" s="139"/>
      <c r="C3" s="140"/>
      <c r="D3" s="141">
        <v>274348</v>
      </c>
      <c r="E3" s="142"/>
      <c r="F3" s="143">
        <v>263613</v>
      </c>
      <c r="G3" s="144"/>
      <c r="H3" s="145"/>
    </row>
    <row r="4" spans="1:8">
      <c r="A4" s="146"/>
      <c r="B4" s="147"/>
      <c r="C4" s="148"/>
      <c r="D4" s="149">
        <v>129397</v>
      </c>
      <c r="E4" s="150"/>
      <c r="F4" s="151">
        <v>128823</v>
      </c>
      <c r="G4" s="152"/>
      <c r="H4" s="153"/>
    </row>
    <row r="5" spans="1:8">
      <c r="A5" s="134" t="s">
        <v>517</v>
      </c>
      <c r="B5" s="139"/>
      <c r="C5" s="140"/>
      <c r="D5" s="141">
        <v>493824</v>
      </c>
      <c r="E5" s="142"/>
      <c r="F5" s="143">
        <v>330026</v>
      </c>
      <c r="G5" s="144"/>
      <c r="H5" s="145"/>
    </row>
    <row r="6" spans="1:8">
      <c r="A6" s="146"/>
      <c r="B6" s="147"/>
      <c r="C6" s="148"/>
      <c r="D6" s="149">
        <v>160756</v>
      </c>
      <c r="E6" s="150"/>
      <c r="F6" s="151">
        <v>141075</v>
      </c>
      <c r="G6" s="152"/>
      <c r="H6" s="153"/>
    </row>
    <row r="7" spans="1:8">
      <c r="A7" s="134" t="s">
        <v>518</v>
      </c>
      <c r="B7" s="139"/>
      <c r="C7" s="140"/>
      <c r="D7" s="141">
        <v>176480</v>
      </c>
      <c r="E7" s="142"/>
      <c r="F7" s="143">
        <v>278179</v>
      </c>
      <c r="G7" s="144"/>
      <c r="H7" s="145"/>
    </row>
    <row r="8" spans="1:8">
      <c r="A8" s="146"/>
      <c r="B8" s="147"/>
      <c r="C8" s="148"/>
      <c r="D8" s="149">
        <v>71355</v>
      </c>
      <c r="E8" s="150"/>
      <c r="F8" s="151">
        <v>122182</v>
      </c>
      <c r="G8" s="152"/>
      <c r="H8" s="153"/>
    </row>
    <row r="9" spans="1:8">
      <c r="A9" s="134" t="s">
        <v>519</v>
      </c>
      <c r="B9" s="139"/>
      <c r="C9" s="140"/>
      <c r="D9" s="141">
        <v>1166499</v>
      </c>
      <c r="E9" s="142"/>
      <c r="F9" s="143">
        <v>283153</v>
      </c>
      <c r="G9" s="144"/>
      <c r="H9" s="145"/>
    </row>
    <row r="10" spans="1:8">
      <c r="A10" s="146"/>
      <c r="B10" s="147"/>
      <c r="C10" s="148"/>
      <c r="D10" s="149">
        <v>109571</v>
      </c>
      <c r="E10" s="150"/>
      <c r="F10" s="151">
        <v>127593</v>
      </c>
      <c r="G10" s="152"/>
      <c r="H10" s="153"/>
    </row>
    <row r="11" spans="1:8">
      <c r="A11" s="134" t="s">
        <v>520</v>
      </c>
      <c r="B11" s="139"/>
      <c r="C11" s="140"/>
      <c r="D11" s="141">
        <v>666082</v>
      </c>
      <c r="E11" s="142"/>
      <c r="F11" s="143">
        <v>262169</v>
      </c>
      <c r="G11" s="144"/>
      <c r="H11" s="145"/>
    </row>
    <row r="12" spans="1:8">
      <c r="A12" s="146"/>
      <c r="B12" s="147"/>
      <c r="C12" s="154"/>
      <c r="D12" s="149">
        <v>114676</v>
      </c>
      <c r="E12" s="150"/>
      <c r="F12" s="151">
        <v>152658</v>
      </c>
      <c r="G12" s="152"/>
      <c r="H12" s="153"/>
    </row>
    <row r="13" spans="1:8">
      <c r="A13" s="134"/>
      <c r="B13" s="139"/>
      <c r="C13" s="140"/>
      <c r="D13" s="141">
        <v>555447</v>
      </c>
      <c r="E13" s="142"/>
      <c r="F13" s="143">
        <v>283428</v>
      </c>
      <c r="G13" s="155"/>
      <c r="H13" s="145"/>
    </row>
    <row r="14" spans="1:8">
      <c r="A14" s="146"/>
      <c r="B14" s="147"/>
      <c r="C14" s="148"/>
      <c r="D14" s="149">
        <v>117151</v>
      </c>
      <c r="E14" s="150"/>
      <c r="F14" s="151">
        <v>134466</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10.07</v>
      </c>
      <c r="C19" s="156">
        <f>ROUND(VALUE(SUBSTITUTE(実質収支比率等に係る経年分析!G$48,"▲","-")),2)</f>
        <v>34.67</v>
      </c>
      <c r="D19" s="156">
        <f>ROUND(VALUE(SUBSTITUTE(実質収支比率等に係る経年分析!H$48,"▲","-")),2)</f>
        <v>33.39</v>
      </c>
      <c r="E19" s="156">
        <f>ROUND(VALUE(SUBSTITUTE(実質収支比率等に係る経年分析!I$48,"▲","-")),2)</f>
        <v>23.08</v>
      </c>
      <c r="F19" s="156">
        <f>ROUND(VALUE(SUBSTITUTE(実質収支比率等に係る経年分析!J$48,"▲","-")),2)</f>
        <v>11.69</v>
      </c>
    </row>
    <row r="20" spans="1:11">
      <c r="A20" s="156" t="s">
        <v>53</v>
      </c>
      <c r="B20" s="156">
        <f>ROUND(VALUE(SUBSTITUTE(実質収支比率等に係る経年分析!F$47,"▲","-")),2)</f>
        <v>48.39</v>
      </c>
      <c r="C20" s="156">
        <f>ROUND(VALUE(SUBSTITUTE(実質収支比率等に係る経年分析!G$47,"▲","-")),2)</f>
        <v>42.38</v>
      </c>
      <c r="D20" s="156">
        <f>ROUND(VALUE(SUBSTITUTE(実質収支比率等に係る経年分析!H$47,"▲","-")),2)</f>
        <v>46.51</v>
      </c>
      <c r="E20" s="156">
        <f>ROUND(VALUE(SUBSTITUTE(実質収支比率等に係る経年分析!I$47,"▲","-")),2)</f>
        <v>51.37</v>
      </c>
      <c r="F20" s="156">
        <f>ROUND(VALUE(SUBSTITUTE(実質収支比率等に係る経年分析!J$47,"▲","-")),2)</f>
        <v>51.3</v>
      </c>
    </row>
    <row r="21" spans="1:11">
      <c r="A21" s="156" t="s">
        <v>54</v>
      </c>
      <c r="B21" s="156">
        <f>IF(ISNUMBER(VALUE(SUBSTITUTE(実質収支比率等に係る経年分析!F$49,"▲","-"))),ROUND(VALUE(SUBSTITUTE(実質収支比率等に係る経年分析!F$49,"▲","-")),2),NA())</f>
        <v>3.1</v>
      </c>
      <c r="C21" s="156">
        <f>IF(ISNUMBER(VALUE(SUBSTITUTE(実質収支比率等に係る経年分析!G$49,"▲","-"))),ROUND(VALUE(SUBSTITUTE(実質収支比率等に係る経年分析!G$49,"▲","-")),2),NA())</f>
        <v>23.77</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-6.48</v>
      </c>
      <c r="F21" s="156">
        <f>IF(ISNUMBER(VALUE(SUBSTITUTE(実質収支比率等に係る経年分析!J$49,"▲","-"))),ROUND(VALUE(SUBSTITUTE(実質収支比率等に係る経年分析!J$49,"▲","-")),2),NA())</f>
        <v>-10.83</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c r="A33" s="157" t="str">
        <f>IF(連結実質赤字比率に係る赤字・黒字の構成分析!C$37="",NA(),連結実質赤字比率に係る赤字・黒字の構成分析!C$37)</f>
        <v>簡易水道特別会計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1.1599999999999999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1.82</v>
      </c>
    </row>
    <row r="34" spans="1:16">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2.4500000000000002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5.33</v>
      </c>
    </row>
    <row r="36" spans="1:16">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33.380000000000003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11.69</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292</v>
      </c>
      <c r="E42" s="158"/>
      <c r="F42" s="158"/>
      <c r="G42" s="158">
        <f>'実質公債費比率（分子）の構造'!L$52</f>
        <v>304</v>
      </c>
      <c r="H42" s="158"/>
      <c r="I42" s="158"/>
      <c r="J42" s="158">
        <f>'実質公債費比率（分子）の構造'!M$52</f>
        <v>302</v>
      </c>
      <c r="K42" s="158"/>
      <c r="L42" s="158"/>
      <c r="M42" s="158">
        <f>'実質公債費比率（分子）の構造'!N$52</f>
        <v>304</v>
      </c>
      <c r="N42" s="158"/>
      <c r="O42" s="158"/>
      <c r="P42" s="158">
        <f>'実質公債費比率（分子）の構造'!O$52</f>
        <v>290</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c r="A45" s="158" t="s">
        <v>63</v>
      </c>
      <c r="B45" s="158">
        <f>'実質公債費比率（分子）の構造'!K$49</f>
        <v>15</v>
      </c>
      <c r="C45" s="158"/>
      <c r="D45" s="158"/>
      <c r="E45" s="158">
        <f>'実質公債費比率（分子）の構造'!L$49</f>
        <v>16</v>
      </c>
      <c r="F45" s="158"/>
      <c r="G45" s="158"/>
      <c r="H45" s="158">
        <f>'実質公債費比率（分子）の構造'!M$49</f>
        <v>6</v>
      </c>
      <c r="I45" s="158"/>
      <c r="J45" s="158"/>
      <c r="K45" s="158">
        <f>'実質公債費比率（分子）の構造'!N$49</f>
        <v>10</v>
      </c>
      <c r="L45" s="158"/>
      <c r="M45" s="158"/>
      <c r="N45" s="158">
        <f>'実質公債費比率（分子）の構造'!O$49</f>
        <v>9</v>
      </c>
      <c r="O45" s="158"/>
      <c r="P45" s="158"/>
    </row>
    <row r="46" spans="1:16">
      <c r="A46" s="158" t="s">
        <v>64</v>
      </c>
      <c r="B46" s="158">
        <f>'実質公債費比率（分子）の構造'!K$48</f>
        <v>17</v>
      </c>
      <c r="C46" s="158"/>
      <c r="D46" s="158"/>
      <c r="E46" s="158">
        <f>'実質公債費比率（分子）の構造'!L$48</f>
        <v>24</v>
      </c>
      <c r="F46" s="158"/>
      <c r="G46" s="158"/>
      <c r="H46" s="158">
        <f>'実質公債費比率（分子）の構造'!M$48</f>
        <v>25</v>
      </c>
      <c r="I46" s="158"/>
      <c r="J46" s="158"/>
      <c r="K46" s="158">
        <f>'実質公債費比率（分子）の構造'!N$48</f>
        <v>20</v>
      </c>
      <c r="L46" s="158"/>
      <c r="M46" s="158"/>
      <c r="N46" s="158">
        <f>'実質公債費比率（分子）の構造'!O$48</f>
        <v>22</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364</v>
      </c>
      <c r="C49" s="158"/>
      <c r="D49" s="158"/>
      <c r="E49" s="158">
        <f>'実質公債費比率（分子）の構造'!L$45</f>
        <v>397</v>
      </c>
      <c r="F49" s="158"/>
      <c r="G49" s="158"/>
      <c r="H49" s="158">
        <f>'実質公債費比率（分子）の構造'!M$45</f>
        <v>419</v>
      </c>
      <c r="I49" s="158"/>
      <c r="J49" s="158"/>
      <c r="K49" s="158">
        <f>'実質公債費比率（分子）の構造'!N$45</f>
        <v>439</v>
      </c>
      <c r="L49" s="158"/>
      <c r="M49" s="158"/>
      <c r="N49" s="158">
        <f>'実質公債費比率（分子）の構造'!O$45</f>
        <v>419</v>
      </c>
      <c r="O49" s="158"/>
      <c r="P49" s="158"/>
    </row>
    <row r="50" spans="1:16">
      <c r="A50" s="158" t="s">
        <v>67</v>
      </c>
      <c r="B50" s="158" t="e">
        <f>NA()</f>
        <v>#N/A</v>
      </c>
      <c r="C50" s="158">
        <f>IF(ISNUMBER('実質公債費比率（分子）の構造'!K$53),'実質公債費比率（分子）の構造'!K$53,NA())</f>
        <v>104</v>
      </c>
      <c r="D50" s="158" t="e">
        <f>NA()</f>
        <v>#N/A</v>
      </c>
      <c r="E50" s="158" t="e">
        <f>NA()</f>
        <v>#N/A</v>
      </c>
      <c r="F50" s="158">
        <f>IF(ISNUMBER('実質公債費比率（分子）の構造'!L$53),'実質公債費比率（分子）の構造'!L$53,NA())</f>
        <v>133</v>
      </c>
      <c r="G50" s="158" t="e">
        <f>NA()</f>
        <v>#N/A</v>
      </c>
      <c r="H50" s="158" t="e">
        <f>NA()</f>
        <v>#N/A</v>
      </c>
      <c r="I50" s="158">
        <f>IF(ISNUMBER('実質公債費比率（分子）の構造'!M$53),'実質公債費比率（分子）の構造'!M$53,NA())</f>
        <v>148</v>
      </c>
      <c r="J50" s="158" t="e">
        <f>NA()</f>
        <v>#N/A</v>
      </c>
      <c r="K50" s="158" t="e">
        <f>NA()</f>
        <v>#N/A</v>
      </c>
      <c r="L50" s="158">
        <f>IF(ISNUMBER('実質公債費比率（分子）の構造'!N$53),'実質公債費比率（分子）の構造'!N$53,NA())</f>
        <v>165</v>
      </c>
      <c r="M50" s="158" t="e">
        <f>NA()</f>
        <v>#N/A</v>
      </c>
      <c r="N50" s="158" t="e">
        <f>NA()</f>
        <v>#N/A</v>
      </c>
      <c r="O50" s="158">
        <f>IF(ISNUMBER('実質公債費比率（分子）の構造'!O$53),'実質公債費比率（分子）の構造'!O$53,NA())</f>
        <v>161</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3045</v>
      </c>
      <c r="E56" s="157"/>
      <c r="F56" s="157"/>
      <c r="G56" s="157">
        <f>'将来負担比率（分子）の構造'!J$52</f>
        <v>4204</v>
      </c>
      <c r="H56" s="157"/>
      <c r="I56" s="157"/>
      <c r="J56" s="157">
        <f>'将来負担比率（分子）の構造'!K$52</f>
        <v>5688</v>
      </c>
      <c r="K56" s="157"/>
      <c r="L56" s="157"/>
      <c r="M56" s="157">
        <f>'将来負担比率（分子）の構造'!L$52</f>
        <v>4292</v>
      </c>
      <c r="N56" s="157"/>
      <c r="O56" s="157"/>
      <c r="P56" s="157">
        <f>'将来負担比率（分子）の構造'!M$52</f>
        <v>4917</v>
      </c>
    </row>
    <row r="57" spans="1:16">
      <c r="A57" s="157" t="s">
        <v>42</v>
      </c>
      <c r="B57" s="157"/>
      <c r="C57" s="157"/>
      <c r="D57" s="157" t="str">
        <f>'将来負担比率（分子）の構造'!I$51</f>
        <v>-</v>
      </c>
      <c r="E57" s="157"/>
      <c r="F57" s="157"/>
      <c r="G57" s="157">
        <f>'将来負担比率（分子）の構造'!J$51</f>
        <v>12</v>
      </c>
      <c r="H57" s="157"/>
      <c r="I57" s="157"/>
      <c r="J57" s="157">
        <f>'将来負担比率（分子）の構造'!K$51</f>
        <v>11</v>
      </c>
      <c r="K57" s="157"/>
      <c r="L57" s="157"/>
      <c r="M57" s="157">
        <f>'将来負担比率（分子）の構造'!L$51</f>
        <v>9</v>
      </c>
      <c r="N57" s="157"/>
      <c r="O57" s="157"/>
      <c r="P57" s="157">
        <f>'将来負担比率（分子）の構造'!M$51</f>
        <v>8</v>
      </c>
    </row>
    <row r="58" spans="1:16">
      <c r="A58" s="157" t="s">
        <v>41</v>
      </c>
      <c r="B58" s="157"/>
      <c r="C58" s="157"/>
      <c r="D58" s="157">
        <f>'将来負担比率（分子）の構造'!I$50</f>
        <v>2743</v>
      </c>
      <c r="E58" s="157"/>
      <c r="F58" s="157"/>
      <c r="G58" s="157">
        <f>'将来負担比率（分子）の構造'!J$50</f>
        <v>3266</v>
      </c>
      <c r="H58" s="157"/>
      <c r="I58" s="157"/>
      <c r="J58" s="157">
        <f>'将来負担比率（分子）の構造'!K$50</f>
        <v>4522</v>
      </c>
      <c r="K58" s="157"/>
      <c r="L58" s="157"/>
      <c r="M58" s="157">
        <f>'将来負担比率（分子）の構造'!L$50</f>
        <v>5313</v>
      </c>
      <c r="N58" s="157"/>
      <c r="O58" s="157"/>
      <c r="P58" s="157">
        <f>'将来負担比率（分子）の構造'!M$50</f>
        <v>5659</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534</v>
      </c>
      <c r="C62" s="157"/>
      <c r="D62" s="157"/>
      <c r="E62" s="157">
        <f>'将来負担比率（分子）の構造'!J$45</f>
        <v>494</v>
      </c>
      <c r="F62" s="157"/>
      <c r="G62" s="157"/>
      <c r="H62" s="157">
        <f>'将来負担比率（分子）の構造'!K$45</f>
        <v>522</v>
      </c>
      <c r="I62" s="157"/>
      <c r="J62" s="157"/>
      <c r="K62" s="157">
        <f>'将来負担比率（分子）の構造'!L$45</f>
        <v>414</v>
      </c>
      <c r="L62" s="157"/>
      <c r="M62" s="157"/>
      <c r="N62" s="157">
        <f>'将来負担比率（分子）の構造'!M$45</f>
        <v>413</v>
      </c>
      <c r="O62" s="157"/>
      <c r="P62" s="157"/>
    </row>
    <row r="63" spans="1:16">
      <c r="A63" s="157" t="s">
        <v>34</v>
      </c>
      <c r="B63" s="157">
        <f>'将来負担比率（分子）の構造'!I$44</f>
        <v>66</v>
      </c>
      <c r="C63" s="157"/>
      <c r="D63" s="157"/>
      <c r="E63" s="157">
        <f>'将来負担比率（分子）の構造'!J$44</f>
        <v>20</v>
      </c>
      <c r="F63" s="157"/>
      <c r="G63" s="157"/>
      <c r="H63" s="157">
        <f>'将来負担比率（分子）の構造'!K$44</f>
        <v>94</v>
      </c>
      <c r="I63" s="157"/>
      <c r="J63" s="157"/>
      <c r="K63" s="157">
        <f>'将来負担比率（分子）の構造'!L$44</f>
        <v>200</v>
      </c>
      <c r="L63" s="157"/>
      <c r="M63" s="157"/>
      <c r="N63" s="157">
        <f>'将来負担比率（分子）の構造'!M$44</f>
        <v>212</v>
      </c>
      <c r="O63" s="157"/>
      <c r="P63" s="157"/>
    </row>
    <row r="64" spans="1:16">
      <c r="A64" s="157" t="s">
        <v>33</v>
      </c>
      <c r="B64" s="157">
        <f>'将来負担比率（分子）の構造'!I$43</f>
        <v>81</v>
      </c>
      <c r="C64" s="157"/>
      <c r="D64" s="157"/>
      <c r="E64" s="157">
        <f>'将来負担比率（分子）の構造'!J$43</f>
        <v>87</v>
      </c>
      <c r="F64" s="157"/>
      <c r="G64" s="157"/>
      <c r="H64" s="157">
        <f>'将来負担比率（分子）の構造'!K$43</f>
        <v>83</v>
      </c>
      <c r="I64" s="157"/>
      <c r="J64" s="157"/>
      <c r="K64" s="157">
        <f>'将来負担比率（分子）の構造'!L$43</f>
        <v>78</v>
      </c>
      <c r="L64" s="157"/>
      <c r="M64" s="157"/>
      <c r="N64" s="157">
        <f>'将来負担比率（分子）の構造'!M$43</f>
        <v>118</v>
      </c>
      <c r="O64" s="157"/>
      <c r="P64" s="157"/>
    </row>
    <row r="65" spans="1:16">
      <c r="A65" s="157" t="s">
        <v>32</v>
      </c>
      <c r="B65" s="157">
        <f>'将来負担比率（分子）の構造'!I$42</f>
        <v>3</v>
      </c>
      <c r="C65" s="157"/>
      <c r="D65" s="157"/>
      <c r="E65" s="157">
        <f>'将来負担比率（分子）の構造'!J$42</f>
        <v>4</v>
      </c>
      <c r="F65" s="157"/>
      <c r="G65" s="157"/>
      <c r="H65" s="157">
        <f>'将来負担比率（分子）の構造'!K$42</f>
        <v>4</v>
      </c>
      <c r="I65" s="157"/>
      <c r="J65" s="157"/>
      <c r="K65" s="157">
        <f>'将来負担比率（分子）の構造'!L$42</f>
        <v>3</v>
      </c>
      <c r="L65" s="157"/>
      <c r="M65" s="157"/>
      <c r="N65" s="157">
        <f>'将来負担比率（分子）の構造'!M$42</f>
        <v>3</v>
      </c>
      <c r="O65" s="157"/>
      <c r="P65" s="157"/>
    </row>
    <row r="66" spans="1:16">
      <c r="A66" s="157" t="s">
        <v>31</v>
      </c>
      <c r="B66" s="157">
        <f>'将来負担比率（分子）の構造'!I$41</f>
        <v>4280</v>
      </c>
      <c r="C66" s="157"/>
      <c r="D66" s="157"/>
      <c r="E66" s="157">
        <f>'将来負担比率（分子）の構造'!J$41</f>
        <v>5786</v>
      </c>
      <c r="F66" s="157"/>
      <c r="G66" s="157"/>
      <c r="H66" s="157">
        <f>'将来負担比率（分子）の構造'!K$41</f>
        <v>5527</v>
      </c>
      <c r="I66" s="157"/>
      <c r="J66" s="157"/>
      <c r="K66" s="157">
        <f>'将来負担比率（分子）の構造'!L$41</f>
        <v>6023</v>
      </c>
      <c r="L66" s="157"/>
      <c r="M66" s="157"/>
      <c r="N66" s="157">
        <f>'将来負担比率（分子）の構造'!M$41</f>
        <v>6041</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1123</v>
      </c>
      <c r="C72" s="161">
        <f>基金残高に係る経年分析!G55</f>
        <v>1225</v>
      </c>
      <c r="D72" s="161">
        <f>基金残高に係る経年分析!H55</f>
        <v>1221</v>
      </c>
    </row>
    <row r="73" spans="1:16">
      <c r="A73" s="160" t="s">
        <v>74</v>
      </c>
      <c r="B73" s="161">
        <f>基金残高に係る経年分析!F56</f>
        <v>1328</v>
      </c>
      <c r="C73" s="161">
        <f>基金残高に係る経年分析!G56</f>
        <v>1895</v>
      </c>
      <c r="D73" s="161">
        <f>基金残高に係る経年分析!H56</f>
        <v>2163</v>
      </c>
    </row>
    <row r="74" spans="1:16">
      <c r="A74" s="160" t="s">
        <v>75</v>
      </c>
      <c r="B74" s="161">
        <f>基金残高に係る経年分析!F57</f>
        <v>1939</v>
      </c>
      <c r="C74" s="161">
        <f>基金残高に係る経年分析!G57</f>
        <v>2051</v>
      </c>
      <c r="D74" s="161">
        <f>基金残高に係る経年分析!H57</f>
        <v>2133</v>
      </c>
    </row>
  </sheetData>
  <sheetProtection algorithmName="SHA-512" hashValue="aP1JZ7V2NztnEPs2oX4AA1dZE79Caek9K6dZ9cEkDG/4q7/9eCyd70y8VbnflalbEQS+pIJ48Sd9BYouFhTa/A==" saltValue="FQYPCoilUn8aBHW6vfgU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U88" sqref="AU88:AY88"/>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c r="B5" s="610" t="s">
        <v>215</v>
      </c>
      <c r="C5" s="611"/>
      <c r="D5" s="611"/>
      <c r="E5" s="611"/>
      <c r="F5" s="611"/>
      <c r="G5" s="611"/>
      <c r="H5" s="611"/>
      <c r="I5" s="611"/>
      <c r="J5" s="611"/>
      <c r="K5" s="611"/>
      <c r="L5" s="611"/>
      <c r="M5" s="611"/>
      <c r="N5" s="611"/>
      <c r="O5" s="611"/>
      <c r="P5" s="611"/>
      <c r="Q5" s="612"/>
      <c r="R5" s="613">
        <v>245981</v>
      </c>
      <c r="S5" s="614"/>
      <c r="T5" s="614"/>
      <c r="U5" s="614"/>
      <c r="V5" s="614"/>
      <c r="W5" s="614"/>
      <c r="X5" s="614"/>
      <c r="Y5" s="615"/>
      <c r="Z5" s="616">
        <v>3.4</v>
      </c>
      <c r="AA5" s="616"/>
      <c r="AB5" s="616"/>
      <c r="AC5" s="616"/>
      <c r="AD5" s="617">
        <v>245981</v>
      </c>
      <c r="AE5" s="617"/>
      <c r="AF5" s="617"/>
      <c r="AG5" s="617"/>
      <c r="AH5" s="617"/>
      <c r="AI5" s="617"/>
      <c r="AJ5" s="617"/>
      <c r="AK5" s="617"/>
      <c r="AL5" s="618">
        <v>9.9</v>
      </c>
      <c r="AM5" s="619"/>
      <c r="AN5" s="619"/>
      <c r="AO5" s="620"/>
      <c r="AP5" s="610" t="s">
        <v>216</v>
      </c>
      <c r="AQ5" s="611"/>
      <c r="AR5" s="611"/>
      <c r="AS5" s="611"/>
      <c r="AT5" s="611"/>
      <c r="AU5" s="611"/>
      <c r="AV5" s="611"/>
      <c r="AW5" s="611"/>
      <c r="AX5" s="611"/>
      <c r="AY5" s="611"/>
      <c r="AZ5" s="611"/>
      <c r="BA5" s="611"/>
      <c r="BB5" s="611"/>
      <c r="BC5" s="611"/>
      <c r="BD5" s="611"/>
      <c r="BE5" s="611"/>
      <c r="BF5" s="612"/>
      <c r="BG5" s="624">
        <v>245899</v>
      </c>
      <c r="BH5" s="625"/>
      <c r="BI5" s="625"/>
      <c r="BJ5" s="625"/>
      <c r="BK5" s="625"/>
      <c r="BL5" s="625"/>
      <c r="BM5" s="625"/>
      <c r="BN5" s="626"/>
      <c r="BO5" s="627">
        <v>100</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c r="B6" s="621" t="s">
        <v>220</v>
      </c>
      <c r="C6" s="622"/>
      <c r="D6" s="622"/>
      <c r="E6" s="622"/>
      <c r="F6" s="622"/>
      <c r="G6" s="622"/>
      <c r="H6" s="622"/>
      <c r="I6" s="622"/>
      <c r="J6" s="622"/>
      <c r="K6" s="622"/>
      <c r="L6" s="622"/>
      <c r="M6" s="622"/>
      <c r="N6" s="622"/>
      <c r="O6" s="622"/>
      <c r="P6" s="622"/>
      <c r="Q6" s="623"/>
      <c r="R6" s="624">
        <v>110447</v>
      </c>
      <c r="S6" s="625"/>
      <c r="T6" s="625"/>
      <c r="U6" s="625"/>
      <c r="V6" s="625"/>
      <c r="W6" s="625"/>
      <c r="X6" s="625"/>
      <c r="Y6" s="626"/>
      <c r="Z6" s="627">
        <v>1.5</v>
      </c>
      <c r="AA6" s="627"/>
      <c r="AB6" s="627"/>
      <c r="AC6" s="627"/>
      <c r="AD6" s="628">
        <v>110447</v>
      </c>
      <c r="AE6" s="628"/>
      <c r="AF6" s="628"/>
      <c r="AG6" s="628"/>
      <c r="AH6" s="628"/>
      <c r="AI6" s="628"/>
      <c r="AJ6" s="628"/>
      <c r="AK6" s="628"/>
      <c r="AL6" s="629">
        <v>4.5</v>
      </c>
      <c r="AM6" s="630"/>
      <c r="AN6" s="630"/>
      <c r="AO6" s="631"/>
      <c r="AP6" s="621" t="s">
        <v>221</v>
      </c>
      <c r="AQ6" s="622"/>
      <c r="AR6" s="622"/>
      <c r="AS6" s="622"/>
      <c r="AT6" s="622"/>
      <c r="AU6" s="622"/>
      <c r="AV6" s="622"/>
      <c r="AW6" s="622"/>
      <c r="AX6" s="622"/>
      <c r="AY6" s="622"/>
      <c r="AZ6" s="622"/>
      <c r="BA6" s="622"/>
      <c r="BB6" s="622"/>
      <c r="BC6" s="622"/>
      <c r="BD6" s="622"/>
      <c r="BE6" s="622"/>
      <c r="BF6" s="623"/>
      <c r="BG6" s="624">
        <v>245899</v>
      </c>
      <c r="BH6" s="625"/>
      <c r="BI6" s="625"/>
      <c r="BJ6" s="625"/>
      <c r="BK6" s="625"/>
      <c r="BL6" s="625"/>
      <c r="BM6" s="625"/>
      <c r="BN6" s="626"/>
      <c r="BO6" s="627">
        <v>100</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54588</v>
      </c>
      <c r="CS6" s="625"/>
      <c r="CT6" s="625"/>
      <c r="CU6" s="625"/>
      <c r="CV6" s="625"/>
      <c r="CW6" s="625"/>
      <c r="CX6" s="625"/>
      <c r="CY6" s="626"/>
      <c r="CZ6" s="618">
        <v>0.8</v>
      </c>
      <c r="DA6" s="619"/>
      <c r="DB6" s="619"/>
      <c r="DC6" s="635"/>
      <c r="DD6" s="633" t="s">
        <v>122</v>
      </c>
      <c r="DE6" s="625"/>
      <c r="DF6" s="625"/>
      <c r="DG6" s="625"/>
      <c r="DH6" s="625"/>
      <c r="DI6" s="625"/>
      <c r="DJ6" s="625"/>
      <c r="DK6" s="625"/>
      <c r="DL6" s="625"/>
      <c r="DM6" s="625"/>
      <c r="DN6" s="625"/>
      <c r="DO6" s="625"/>
      <c r="DP6" s="626"/>
      <c r="DQ6" s="633">
        <v>54588</v>
      </c>
      <c r="DR6" s="625"/>
      <c r="DS6" s="625"/>
      <c r="DT6" s="625"/>
      <c r="DU6" s="625"/>
      <c r="DV6" s="625"/>
      <c r="DW6" s="625"/>
      <c r="DX6" s="625"/>
      <c r="DY6" s="625"/>
      <c r="DZ6" s="625"/>
      <c r="EA6" s="625"/>
      <c r="EB6" s="625"/>
      <c r="EC6" s="634"/>
    </row>
    <row r="7" spans="2:143" ht="11.25" customHeight="1">
      <c r="B7" s="621" t="s">
        <v>223</v>
      </c>
      <c r="C7" s="622"/>
      <c r="D7" s="622"/>
      <c r="E7" s="622"/>
      <c r="F7" s="622"/>
      <c r="G7" s="622"/>
      <c r="H7" s="622"/>
      <c r="I7" s="622"/>
      <c r="J7" s="622"/>
      <c r="K7" s="622"/>
      <c r="L7" s="622"/>
      <c r="M7" s="622"/>
      <c r="N7" s="622"/>
      <c r="O7" s="622"/>
      <c r="P7" s="622"/>
      <c r="Q7" s="623"/>
      <c r="R7" s="624">
        <v>60</v>
      </c>
      <c r="S7" s="625"/>
      <c r="T7" s="625"/>
      <c r="U7" s="625"/>
      <c r="V7" s="625"/>
      <c r="W7" s="625"/>
      <c r="X7" s="625"/>
      <c r="Y7" s="626"/>
      <c r="Z7" s="627">
        <v>0</v>
      </c>
      <c r="AA7" s="627"/>
      <c r="AB7" s="627"/>
      <c r="AC7" s="627"/>
      <c r="AD7" s="628">
        <v>60</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75999</v>
      </c>
      <c r="BH7" s="625"/>
      <c r="BI7" s="625"/>
      <c r="BJ7" s="625"/>
      <c r="BK7" s="625"/>
      <c r="BL7" s="625"/>
      <c r="BM7" s="625"/>
      <c r="BN7" s="626"/>
      <c r="BO7" s="627">
        <v>30.9</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2856382</v>
      </c>
      <c r="CS7" s="625"/>
      <c r="CT7" s="625"/>
      <c r="CU7" s="625"/>
      <c r="CV7" s="625"/>
      <c r="CW7" s="625"/>
      <c r="CX7" s="625"/>
      <c r="CY7" s="626"/>
      <c r="CZ7" s="627">
        <v>42.3</v>
      </c>
      <c r="DA7" s="627"/>
      <c r="DB7" s="627"/>
      <c r="DC7" s="627"/>
      <c r="DD7" s="633">
        <v>1339081</v>
      </c>
      <c r="DE7" s="625"/>
      <c r="DF7" s="625"/>
      <c r="DG7" s="625"/>
      <c r="DH7" s="625"/>
      <c r="DI7" s="625"/>
      <c r="DJ7" s="625"/>
      <c r="DK7" s="625"/>
      <c r="DL7" s="625"/>
      <c r="DM7" s="625"/>
      <c r="DN7" s="625"/>
      <c r="DO7" s="625"/>
      <c r="DP7" s="626"/>
      <c r="DQ7" s="633">
        <v>1323087</v>
      </c>
      <c r="DR7" s="625"/>
      <c r="DS7" s="625"/>
      <c r="DT7" s="625"/>
      <c r="DU7" s="625"/>
      <c r="DV7" s="625"/>
      <c r="DW7" s="625"/>
      <c r="DX7" s="625"/>
      <c r="DY7" s="625"/>
      <c r="DZ7" s="625"/>
      <c r="EA7" s="625"/>
      <c r="EB7" s="625"/>
      <c r="EC7" s="634"/>
    </row>
    <row r="8" spans="2:143" ht="11.25" customHeight="1">
      <c r="B8" s="621" t="s">
        <v>226</v>
      </c>
      <c r="C8" s="622"/>
      <c r="D8" s="622"/>
      <c r="E8" s="622"/>
      <c r="F8" s="622"/>
      <c r="G8" s="622"/>
      <c r="H8" s="622"/>
      <c r="I8" s="622"/>
      <c r="J8" s="622"/>
      <c r="K8" s="622"/>
      <c r="L8" s="622"/>
      <c r="M8" s="622"/>
      <c r="N8" s="622"/>
      <c r="O8" s="622"/>
      <c r="P8" s="622"/>
      <c r="Q8" s="623"/>
      <c r="R8" s="624">
        <v>730</v>
      </c>
      <c r="S8" s="625"/>
      <c r="T8" s="625"/>
      <c r="U8" s="625"/>
      <c r="V8" s="625"/>
      <c r="W8" s="625"/>
      <c r="X8" s="625"/>
      <c r="Y8" s="626"/>
      <c r="Z8" s="627">
        <v>0</v>
      </c>
      <c r="AA8" s="627"/>
      <c r="AB8" s="627"/>
      <c r="AC8" s="627"/>
      <c r="AD8" s="628">
        <v>730</v>
      </c>
      <c r="AE8" s="628"/>
      <c r="AF8" s="628"/>
      <c r="AG8" s="628"/>
      <c r="AH8" s="628"/>
      <c r="AI8" s="628"/>
      <c r="AJ8" s="628"/>
      <c r="AK8" s="628"/>
      <c r="AL8" s="629">
        <v>0</v>
      </c>
      <c r="AM8" s="630"/>
      <c r="AN8" s="630"/>
      <c r="AO8" s="631"/>
      <c r="AP8" s="621" t="s">
        <v>227</v>
      </c>
      <c r="AQ8" s="622"/>
      <c r="AR8" s="622"/>
      <c r="AS8" s="622"/>
      <c r="AT8" s="622"/>
      <c r="AU8" s="622"/>
      <c r="AV8" s="622"/>
      <c r="AW8" s="622"/>
      <c r="AX8" s="622"/>
      <c r="AY8" s="622"/>
      <c r="AZ8" s="622"/>
      <c r="BA8" s="622"/>
      <c r="BB8" s="622"/>
      <c r="BC8" s="622"/>
      <c r="BD8" s="622"/>
      <c r="BE8" s="622"/>
      <c r="BF8" s="623"/>
      <c r="BG8" s="624">
        <v>4168</v>
      </c>
      <c r="BH8" s="625"/>
      <c r="BI8" s="625"/>
      <c r="BJ8" s="625"/>
      <c r="BK8" s="625"/>
      <c r="BL8" s="625"/>
      <c r="BM8" s="625"/>
      <c r="BN8" s="626"/>
      <c r="BO8" s="627">
        <v>1.7</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876408</v>
      </c>
      <c r="CS8" s="625"/>
      <c r="CT8" s="625"/>
      <c r="CU8" s="625"/>
      <c r="CV8" s="625"/>
      <c r="CW8" s="625"/>
      <c r="CX8" s="625"/>
      <c r="CY8" s="626"/>
      <c r="CZ8" s="627">
        <v>13</v>
      </c>
      <c r="DA8" s="627"/>
      <c r="DB8" s="627"/>
      <c r="DC8" s="627"/>
      <c r="DD8" s="633">
        <v>666</v>
      </c>
      <c r="DE8" s="625"/>
      <c r="DF8" s="625"/>
      <c r="DG8" s="625"/>
      <c r="DH8" s="625"/>
      <c r="DI8" s="625"/>
      <c r="DJ8" s="625"/>
      <c r="DK8" s="625"/>
      <c r="DL8" s="625"/>
      <c r="DM8" s="625"/>
      <c r="DN8" s="625"/>
      <c r="DO8" s="625"/>
      <c r="DP8" s="626"/>
      <c r="DQ8" s="633">
        <v>512919</v>
      </c>
      <c r="DR8" s="625"/>
      <c r="DS8" s="625"/>
      <c r="DT8" s="625"/>
      <c r="DU8" s="625"/>
      <c r="DV8" s="625"/>
      <c r="DW8" s="625"/>
      <c r="DX8" s="625"/>
      <c r="DY8" s="625"/>
      <c r="DZ8" s="625"/>
      <c r="EA8" s="625"/>
      <c r="EB8" s="625"/>
      <c r="EC8" s="634"/>
    </row>
    <row r="9" spans="2:143" ht="11.25" customHeight="1">
      <c r="B9" s="621" t="s">
        <v>229</v>
      </c>
      <c r="C9" s="622"/>
      <c r="D9" s="622"/>
      <c r="E9" s="622"/>
      <c r="F9" s="622"/>
      <c r="G9" s="622"/>
      <c r="H9" s="622"/>
      <c r="I9" s="622"/>
      <c r="J9" s="622"/>
      <c r="K9" s="622"/>
      <c r="L9" s="622"/>
      <c r="M9" s="622"/>
      <c r="N9" s="622"/>
      <c r="O9" s="622"/>
      <c r="P9" s="622"/>
      <c r="Q9" s="623"/>
      <c r="R9" s="624">
        <v>1242</v>
      </c>
      <c r="S9" s="625"/>
      <c r="T9" s="625"/>
      <c r="U9" s="625"/>
      <c r="V9" s="625"/>
      <c r="W9" s="625"/>
      <c r="X9" s="625"/>
      <c r="Y9" s="626"/>
      <c r="Z9" s="627">
        <v>0</v>
      </c>
      <c r="AA9" s="627"/>
      <c r="AB9" s="627"/>
      <c r="AC9" s="627"/>
      <c r="AD9" s="628">
        <v>1242</v>
      </c>
      <c r="AE9" s="628"/>
      <c r="AF9" s="628"/>
      <c r="AG9" s="628"/>
      <c r="AH9" s="628"/>
      <c r="AI9" s="628"/>
      <c r="AJ9" s="628"/>
      <c r="AK9" s="628"/>
      <c r="AL9" s="629">
        <v>0.1</v>
      </c>
      <c r="AM9" s="630"/>
      <c r="AN9" s="630"/>
      <c r="AO9" s="631"/>
      <c r="AP9" s="621" t="s">
        <v>230</v>
      </c>
      <c r="AQ9" s="622"/>
      <c r="AR9" s="622"/>
      <c r="AS9" s="622"/>
      <c r="AT9" s="622"/>
      <c r="AU9" s="622"/>
      <c r="AV9" s="622"/>
      <c r="AW9" s="622"/>
      <c r="AX9" s="622"/>
      <c r="AY9" s="622"/>
      <c r="AZ9" s="622"/>
      <c r="BA9" s="622"/>
      <c r="BB9" s="622"/>
      <c r="BC9" s="622"/>
      <c r="BD9" s="622"/>
      <c r="BE9" s="622"/>
      <c r="BF9" s="623"/>
      <c r="BG9" s="624">
        <v>63914</v>
      </c>
      <c r="BH9" s="625"/>
      <c r="BI9" s="625"/>
      <c r="BJ9" s="625"/>
      <c r="BK9" s="625"/>
      <c r="BL9" s="625"/>
      <c r="BM9" s="625"/>
      <c r="BN9" s="626"/>
      <c r="BO9" s="627">
        <v>26</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210070</v>
      </c>
      <c r="CS9" s="625"/>
      <c r="CT9" s="625"/>
      <c r="CU9" s="625"/>
      <c r="CV9" s="625"/>
      <c r="CW9" s="625"/>
      <c r="CX9" s="625"/>
      <c r="CY9" s="626"/>
      <c r="CZ9" s="627">
        <v>3.1</v>
      </c>
      <c r="DA9" s="627"/>
      <c r="DB9" s="627"/>
      <c r="DC9" s="627"/>
      <c r="DD9" s="633">
        <v>16824</v>
      </c>
      <c r="DE9" s="625"/>
      <c r="DF9" s="625"/>
      <c r="DG9" s="625"/>
      <c r="DH9" s="625"/>
      <c r="DI9" s="625"/>
      <c r="DJ9" s="625"/>
      <c r="DK9" s="625"/>
      <c r="DL9" s="625"/>
      <c r="DM9" s="625"/>
      <c r="DN9" s="625"/>
      <c r="DO9" s="625"/>
      <c r="DP9" s="626"/>
      <c r="DQ9" s="633">
        <v>169663</v>
      </c>
      <c r="DR9" s="625"/>
      <c r="DS9" s="625"/>
      <c r="DT9" s="625"/>
      <c r="DU9" s="625"/>
      <c r="DV9" s="625"/>
      <c r="DW9" s="625"/>
      <c r="DX9" s="625"/>
      <c r="DY9" s="625"/>
      <c r="DZ9" s="625"/>
      <c r="EA9" s="625"/>
      <c r="EB9" s="625"/>
      <c r="EC9" s="634"/>
    </row>
    <row r="10" spans="2:143" ht="11.25" customHeight="1">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4046</v>
      </c>
      <c r="BH10" s="625"/>
      <c r="BI10" s="625"/>
      <c r="BJ10" s="625"/>
      <c r="BK10" s="625"/>
      <c r="BL10" s="625"/>
      <c r="BM10" s="625"/>
      <c r="BN10" s="626"/>
      <c r="BO10" s="627">
        <v>1.6</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t="s">
        <v>122</v>
      </c>
      <c r="CS10" s="625"/>
      <c r="CT10" s="625"/>
      <c r="CU10" s="625"/>
      <c r="CV10" s="625"/>
      <c r="CW10" s="625"/>
      <c r="CX10" s="625"/>
      <c r="CY10" s="626"/>
      <c r="CZ10" s="627" t="s">
        <v>122</v>
      </c>
      <c r="DA10" s="627"/>
      <c r="DB10" s="627"/>
      <c r="DC10" s="627"/>
      <c r="DD10" s="633" t="s">
        <v>122</v>
      </c>
      <c r="DE10" s="625"/>
      <c r="DF10" s="625"/>
      <c r="DG10" s="625"/>
      <c r="DH10" s="625"/>
      <c r="DI10" s="625"/>
      <c r="DJ10" s="625"/>
      <c r="DK10" s="625"/>
      <c r="DL10" s="625"/>
      <c r="DM10" s="625"/>
      <c r="DN10" s="625"/>
      <c r="DO10" s="625"/>
      <c r="DP10" s="626"/>
      <c r="DQ10" s="633" t="s">
        <v>122</v>
      </c>
      <c r="DR10" s="625"/>
      <c r="DS10" s="625"/>
      <c r="DT10" s="625"/>
      <c r="DU10" s="625"/>
      <c r="DV10" s="625"/>
      <c r="DW10" s="625"/>
      <c r="DX10" s="625"/>
      <c r="DY10" s="625"/>
      <c r="DZ10" s="625"/>
      <c r="EA10" s="625"/>
      <c r="EB10" s="625"/>
      <c r="EC10" s="634"/>
    </row>
    <row r="11" spans="2:143" ht="11.25" customHeight="1">
      <c r="B11" s="621" t="s">
        <v>235</v>
      </c>
      <c r="C11" s="622"/>
      <c r="D11" s="622"/>
      <c r="E11" s="622"/>
      <c r="F11" s="622"/>
      <c r="G11" s="622"/>
      <c r="H11" s="622"/>
      <c r="I11" s="622"/>
      <c r="J11" s="622"/>
      <c r="K11" s="622"/>
      <c r="L11" s="622"/>
      <c r="M11" s="622"/>
      <c r="N11" s="622"/>
      <c r="O11" s="622"/>
      <c r="P11" s="622"/>
      <c r="Q11" s="623"/>
      <c r="R11" s="624">
        <v>60636</v>
      </c>
      <c r="S11" s="625"/>
      <c r="T11" s="625"/>
      <c r="U11" s="625"/>
      <c r="V11" s="625"/>
      <c r="W11" s="625"/>
      <c r="X11" s="625"/>
      <c r="Y11" s="626"/>
      <c r="Z11" s="629">
        <v>0.8</v>
      </c>
      <c r="AA11" s="630"/>
      <c r="AB11" s="630"/>
      <c r="AC11" s="636"/>
      <c r="AD11" s="633">
        <v>60636</v>
      </c>
      <c r="AE11" s="625"/>
      <c r="AF11" s="625"/>
      <c r="AG11" s="625"/>
      <c r="AH11" s="625"/>
      <c r="AI11" s="625"/>
      <c r="AJ11" s="625"/>
      <c r="AK11" s="626"/>
      <c r="AL11" s="629">
        <v>2.4</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3871</v>
      </c>
      <c r="BH11" s="625"/>
      <c r="BI11" s="625"/>
      <c r="BJ11" s="625"/>
      <c r="BK11" s="625"/>
      <c r="BL11" s="625"/>
      <c r="BM11" s="625"/>
      <c r="BN11" s="626"/>
      <c r="BO11" s="627">
        <v>1.6</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496280</v>
      </c>
      <c r="CS11" s="625"/>
      <c r="CT11" s="625"/>
      <c r="CU11" s="625"/>
      <c r="CV11" s="625"/>
      <c r="CW11" s="625"/>
      <c r="CX11" s="625"/>
      <c r="CY11" s="626"/>
      <c r="CZ11" s="627">
        <v>7.3</v>
      </c>
      <c r="DA11" s="627"/>
      <c r="DB11" s="627"/>
      <c r="DC11" s="627"/>
      <c r="DD11" s="633">
        <v>177994</v>
      </c>
      <c r="DE11" s="625"/>
      <c r="DF11" s="625"/>
      <c r="DG11" s="625"/>
      <c r="DH11" s="625"/>
      <c r="DI11" s="625"/>
      <c r="DJ11" s="625"/>
      <c r="DK11" s="625"/>
      <c r="DL11" s="625"/>
      <c r="DM11" s="625"/>
      <c r="DN11" s="625"/>
      <c r="DO11" s="625"/>
      <c r="DP11" s="626"/>
      <c r="DQ11" s="633">
        <v>356057</v>
      </c>
      <c r="DR11" s="625"/>
      <c r="DS11" s="625"/>
      <c r="DT11" s="625"/>
      <c r="DU11" s="625"/>
      <c r="DV11" s="625"/>
      <c r="DW11" s="625"/>
      <c r="DX11" s="625"/>
      <c r="DY11" s="625"/>
      <c r="DZ11" s="625"/>
      <c r="EA11" s="625"/>
      <c r="EB11" s="625"/>
      <c r="EC11" s="634"/>
    </row>
    <row r="12" spans="2:143" ht="11.25" customHeight="1">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140158</v>
      </c>
      <c r="BH12" s="625"/>
      <c r="BI12" s="625"/>
      <c r="BJ12" s="625"/>
      <c r="BK12" s="625"/>
      <c r="BL12" s="625"/>
      <c r="BM12" s="625"/>
      <c r="BN12" s="626"/>
      <c r="BO12" s="627">
        <v>57</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18276</v>
      </c>
      <c r="CS12" s="625"/>
      <c r="CT12" s="625"/>
      <c r="CU12" s="625"/>
      <c r="CV12" s="625"/>
      <c r="CW12" s="625"/>
      <c r="CX12" s="625"/>
      <c r="CY12" s="626"/>
      <c r="CZ12" s="627">
        <v>0.3</v>
      </c>
      <c r="DA12" s="627"/>
      <c r="DB12" s="627"/>
      <c r="DC12" s="627"/>
      <c r="DD12" s="633">
        <v>600</v>
      </c>
      <c r="DE12" s="625"/>
      <c r="DF12" s="625"/>
      <c r="DG12" s="625"/>
      <c r="DH12" s="625"/>
      <c r="DI12" s="625"/>
      <c r="DJ12" s="625"/>
      <c r="DK12" s="625"/>
      <c r="DL12" s="625"/>
      <c r="DM12" s="625"/>
      <c r="DN12" s="625"/>
      <c r="DO12" s="625"/>
      <c r="DP12" s="626"/>
      <c r="DQ12" s="633">
        <v>13124</v>
      </c>
      <c r="DR12" s="625"/>
      <c r="DS12" s="625"/>
      <c r="DT12" s="625"/>
      <c r="DU12" s="625"/>
      <c r="DV12" s="625"/>
      <c r="DW12" s="625"/>
      <c r="DX12" s="625"/>
      <c r="DY12" s="625"/>
      <c r="DZ12" s="625"/>
      <c r="EA12" s="625"/>
      <c r="EB12" s="625"/>
      <c r="EC12" s="634"/>
    </row>
    <row r="13" spans="2:143" ht="11.25" customHeight="1">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138323</v>
      </c>
      <c r="BH13" s="625"/>
      <c r="BI13" s="625"/>
      <c r="BJ13" s="625"/>
      <c r="BK13" s="625"/>
      <c r="BL13" s="625"/>
      <c r="BM13" s="625"/>
      <c r="BN13" s="626"/>
      <c r="BO13" s="627">
        <v>56.2</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253383</v>
      </c>
      <c r="CS13" s="625"/>
      <c r="CT13" s="625"/>
      <c r="CU13" s="625"/>
      <c r="CV13" s="625"/>
      <c r="CW13" s="625"/>
      <c r="CX13" s="625"/>
      <c r="CY13" s="626"/>
      <c r="CZ13" s="627">
        <v>3.8</v>
      </c>
      <c r="DA13" s="627"/>
      <c r="DB13" s="627"/>
      <c r="DC13" s="627"/>
      <c r="DD13" s="633">
        <v>148619</v>
      </c>
      <c r="DE13" s="625"/>
      <c r="DF13" s="625"/>
      <c r="DG13" s="625"/>
      <c r="DH13" s="625"/>
      <c r="DI13" s="625"/>
      <c r="DJ13" s="625"/>
      <c r="DK13" s="625"/>
      <c r="DL13" s="625"/>
      <c r="DM13" s="625"/>
      <c r="DN13" s="625"/>
      <c r="DO13" s="625"/>
      <c r="DP13" s="626"/>
      <c r="DQ13" s="633">
        <v>110721</v>
      </c>
      <c r="DR13" s="625"/>
      <c r="DS13" s="625"/>
      <c r="DT13" s="625"/>
      <c r="DU13" s="625"/>
      <c r="DV13" s="625"/>
      <c r="DW13" s="625"/>
      <c r="DX13" s="625"/>
      <c r="DY13" s="625"/>
      <c r="DZ13" s="625"/>
      <c r="EA13" s="625"/>
      <c r="EB13" s="625"/>
      <c r="EC13" s="634"/>
    </row>
    <row r="14" spans="2:143" ht="11.25" customHeight="1">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14403</v>
      </c>
      <c r="BH14" s="625"/>
      <c r="BI14" s="625"/>
      <c r="BJ14" s="625"/>
      <c r="BK14" s="625"/>
      <c r="BL14" s="625"/>
      <c r="BM14" s="625"/>
      <c r="BN14" s="626"/>
      <c r="BO14" s="627">
        <v>5.9</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147170</v>
      </c>
      <c r="CS14" s="625"/>
      <c r="CT14" s="625"/>
      <c r="CU14" s="625"/>
      <c r="CV14" s="625"/>
      <c r="CW14" s="625"/>
      <c r="CX14" s="625"/>
      <c r="CY14" s="626"/>
      <c r="CZ14" s="627">
        <v>2.2000000000000002</v>
      </c>
      <c r="DA14" s="627"/>
      <c r="DB14" s="627"/>
      <c r="DC14" s="627"/>
      <c r="DD14" s="633">
        <v>4120</v>
      </c>
      <c r="DE14" s="625"/>
      <c r="DF14" s="625"/>
      <c r="DG14" s="625"/>
      <c r="DH14" s="625"/>
      <c r="DI14" s="625"/>
      <c r="DJ14" s="625"/>
      <c r="DK14" s="625"/>
      <c r="DL14" s="625"/>
      <c r="DM14" s="625"/>
      <c r="DN14" s="625"/>
      <c r="DO14" s="625"/>
      <c r="DP14" s="626"/>
      <c r="DQ14" s="633">
        <v>137336</v>
      </c>
      <c r="DR14" s="625"/>
      <c r="DS14" s="625"/>
      <c r="DT14" s="625"/>
      <c r="DU14" s="625"/>
      <c r="DV14" s="625"/>
      <c r="DW14" s="625"/>
      <c r="DX14" s="625"/>
      <c r="DY14" s="625"/>
      <c r="DZ14" s="625"/>
      <c r="EA14" s="625"/>
      <c r="EB14" s="625"/>
      <c r="EC14" s="634"/>
    </row>
    <row r="15" spans="2:143" ht="11.25" customHeight="1">
      <c r="B15" s="621" t="s">
        <v>247</v>
      </c>
      <c r="C15" s="622"/>
      <c r="D15" s="622"/>
      <c r="E15" s="622"/>
      <c r="F15" s="622"/>
      <c r="G15" s="622"/>
      <c r="H15" s="622"/>
      <c r="I15" s="622"/>
      <c r="J15" s="622"/>
      <c r="K15" s="622"/>
      <c r="L15" s="622"/>
      <c r="M15" s="622"/>
      <c r="N15" s="622"/>
      <c r="O15" s="622"/>
      <c r="P15" s="622"/>
      <c r="Q15" s="623"/>
      <c r="R15" s="624">
        <v>4251</v>
      </c>
      <c r="S15" s="625"/>
      <c r="T15" s="625"/>
      <c r="U15" s="625"/>
      <c r="V15" s="625"/>
      <c r="W15" s="625"/>
      <c r="X15" s="625"/>
      <c r="Y15" s="626"/>
      <c r="Z15" s="627">
        <v>0.1</v>
      </c>
      <c r="AA15" s="627"/>
      <c r="AB15" s="627"/>
      <c r="AC15" s="627"/>
      <c r="AD15" s="628">
        <v>4251</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15339</v>
      </c>
      <c r="BH15" s="625"/>
      <c r="BI15" s="625"/>
      <c r="BJ15" s="625"/>
      <c r="BK15" s="625"/>
      <c r="BL15" s="625"/>
      <c r="BM15" s="625"/>
      <c r="BN15" s="626"/>
      <c r="BO15" s="627">
        <v>6.2</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313741</v>
      </c>
      <c r="CS15" s="625"/>
      <c r="CT15" s="625"/>
      <c r="CU15" s="625"/>
      <c r="CV15" s="625"/>
      <c r="CW15" s="625"/>
      <c r="CX15" s="625"/>
      <c r="CY15" s="626"/>
      <c r="CZ15" s="627">
        <v>4.5999999999999996</v>
      </c>
      <c r="DA15" s="627"/>
      <c r="DB15" s="627"/>
      <c r="DC15" s="627"/>
      <c r="DD15" s="633">
        <v>75880</v>
      </c>
      <c r="DE15" s="625"/>
      <c r="DF15" s="625"/>
      <c r="DG15" s="625"/>
      <c r="DH15" s="625"/>
      <c r="DI15" s="625"/>
      <c r="DJ15" s="625"/>
      <c r="DK15" s="625"/>
      <c r="DL15" s="625"/>
      <c r="DM15" s="625"/>
      <c r="DN15" s="625"/>
      <c r="DO15" s="625"/>
      <c r="DP15" s="626"/>
      <c r="DQ15" s="633">
        <v>212152</v>
      </c>
      <c r="DR15" s="625"/>
      <c r="DS15" s="625"/>
      <c r="DT15" s="625"/>
      <c r="DU15" s="625"/>
      <c r="DV15" s="625"/>
      <c r="DW15" s="625"/>
      <c r="DX15" s="625"/>
      <c r="DY15" s="625"/>
      <c r="DZ15" s="625"/>
      <c r="EA15" s="625"/>
      <c r="EB15" s="625"/>
      <c r="EC15" s="634"/>
    </row>
    <row r="16" spans="2:143" ht="11.25" customHeight="1">
      <c r="B16" s="621" t="s">
        <v>250</v>
      </c>
      <c r="C16" s="622"/>
      <c r="D16" s="622"/>
      <c r="E16" s="622"/>
      <c r="F16" s="622"/>
      <c r="G16" s="622"/>
      <c r="H16" s="622"/>
      <c r="I16" s="622"/>
      <c r="J16" s="622"/>
      <c r="K16" s="622"/>
      <c r="L16" s="622"/>
      <c r="M16" s="622"/>
      <c r="N16" s="622"/>
      <c r="O16" s="622"/>
      <c r="P16" s="622"/>
      <c r="Q16" s="623"/>
      <c r="R16" s="624">
        <v>3702</v>
      </c>
      <c r="S16" s="625"/>
      <c r="T16" s="625"/>
      <c r="U16" s="625"/>
      <c r="V16" s="625"/>
      <c r="W16" s="625"/>
      <c r="X16" s="625"/>
      <c r="Y16" s="626"/>
      <c r="Z16" s="627">
        <v>0.1</v>
      </c>
      <c r="AA16" s="627"/>
      <c r="AB16" s="627"/>
      <c r="AC16" s="627"/>
      <c r="AD16" s="628">
        <v>3702</v>
      </c>
      <c r="AE16" s="628"/>
      <c r="AF16" s="628"/>
      <c r="AG16" s="628"/>
      <c r="AH16" s="628"/>
      <c r="AI16" s="628"/>
      <c r="AJ16" s="628"/>
      <c r="AK16" s="628"/>
      <c r="AL16" s="629">
        <v>0.1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1111109</v>
      </c>
      <c r="CS16" s="625"/>
      <c r="CT16" s="625"/>
      <c r="CU16" s="625"/>
      <c r="CV16" s="625"/>
      <c r="CW16" s="625"/>
      <c r="CX16" s="625"/>
      <c r="CY16" s="626"/>
      <c r="CZ16" s="627">
        <v>16.399999999999999</v>
      </c>
      <c r="DA16" s="627"/>
      <c r="DB16" s="627"/>
      <c r="DC16" s="627"/>
      <c r="DD16" s="633" t="s">
        <v>122</v>
      </c>
      <c r="DE16" s="625"/>
      <c r="DF16" s="625"/>
      <c r="DG16" s="625"/>
      <c r="DH16" s="625"/>
      <c r="DI16" s="625"/>
      <c r="DJ16" s="625"/>
      <c r="DK16" s="625"/>
      <c r="DL16" s="625"/>
      <c r="DM16" s="625"/>
      <c r="DN16" s="625"/>
      <c r="DO16" s="625"/>
      <c r="DP16" s="626"/>
      <c r="DQ16" s="633">
        <v>149833</v>
      </c>
      <c r="DR16" s="625"/>
      <c r="DS16" s="625"/>
      <c r="DT16" s="625"/>
      <c r="DU16" s="625"/>
      <c r="DV16" s="625"/>
      <c r="DW16" s="625"/>
      <c r="DX16" s="625"/>
      <c r="DY16" s="625"/>
      <c r="DZ16" s="625"/>
      <c r="EA16" s="625"/>
      <c r="EB16" s="625"/>
      <c r="EC16" s="634"/>
    </row>
    <row r="17" spans="2:133" ht="11.25" customHeight="1">
      <c r="B17" s="621" t="s">
        <v>253</v>
      </c>
      <c r="C17" s="622"/>
      <c r="D17" s="622"/>
      <c r="E17" s="622"/>
      <c r="F17" s="622"/>
      <c r="G17" s="622"/>
      <c r="H17" s="622"/>
      <c r="I17" s="622"/>
      <c r="J17" s="622"/>
      <c r="K17" s="622"/>
      <c r="L17" s="622"/>
      <c r="M17" s="622"/>
      <c r="N17" s="622"/>
      <c r="O17" s="622"/>
      <c r="P17" s="622"/>
      <c r="Q17" s="623"/>
      <c r="R17" s="624">
        <v>9695</v>
      </c>
      <c r="S17" s="625"/>
      <c r="T17" s="625"/>
      <c r="U17" s="625"/>
      <c r="V17" s="625"/>
      <c r="W17" s="625"/>
      <c r="X17" s="625"/>
      <c r="Y17" s="626"/>
      <c r="Z17" s="627">
        <v>0.1</v>
      </c>
      <c r="AA17" s="627"/>
      <c r="AB17" s="627"/>
      <c r="AC17" s="627"/>
      <c r="AD17" s="628">
        <v>9695</v>
      </c>
      <c r="AE17" s="628"/>
      <c r="AF17" s="628"/>
      <c r="AG17" s="628"/>
      <c r="AH17" s="628"/>
      <c r="AI17" s="628"/>
      <c r="AJ17" s="628"/>
      <c r="AK17" s="628"/>
      <c r="AL17" s="629">
        <v>0.4</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419020</v>
      </c>
      <c r="CS17" s="625"/>
      <c r="CT17" s="625"/>
      <c r="CU17" s="625"/>
      <c r="CV17" s="625"/>
      <c r="CW17" s="625"/>
      <c r="CX17" s="625"/>
      <c r="CY17" s="626"/>
      <c r="CZ17" s="627">
        <v>6.2</v>
      </c>
      <c r="DA17" s="627"/>
      <c r="DB17" s="627"/>
      <c r="DC17" s="627"/>
      <c r="DD17" s="633" t="s">
        <v>122</v>
      </c>
      <c r="DE17" s="625"/>
      <c r="DF17" s="625"/>
      <c r="DG17" s="625"/>
      <c r="DH17" s="625"/>
      <c r="DI17" s="625"/>
      <c r="DJ17" s="625"/>
      <c r="DK17" s="625"/>
      <c r="DL17" s="625"/>
      <c r="DM17" s="625"/>
      <c r="DN17" s="625"/>
      <c r="DO17" s="625"/>
      <c r="DP17" s="626"/>
      <c r="DQ17" s="633">
        <v>417322</v>
      </c>
      <c r="DR17" s="625"/>
      <c r="DS17" s="625"/>
      <c r="DT17" s="625"/>
      <c r="DU17" s="625"/>
      <c r="DV17" s="625"/>
      <c r="DW17" s="625"/>
      <c r="DX17" s="625"/>
      <c r="DY17" s="625"/>
      <c r="DZ17" s="625"/>
      <c r="EA17" s="625"/>
      <c r="EB17" s="625"/>
      <c r="EC17" s="634"/>
    </row>
    <row r="18" spans="2:133" ht="11.25" customHeight="1">
      <c r="B18" s="621" t="s">
        <v>256</v>
      </c>
      <c r="C18" s="622"/>
      <c r="D18" s="622"/>
      <c r="E18" s="622"/>
      <c r="F18" s="622"/>
      <c r="G18" s="622"/>
      <c r="H18" s="622"/>
      <c r="I18" s="622"/>
      <c r="J18" s="622"/>
      <c r="K18" s="622"/>
      <c r="L18" s="622"/>
      <c r="M18" s="622"/>
      <c r="N18" s="622"/>
      <c r="O18" s="622"/>
      <c r="P18" s="622"/>
      <c r="Q18" s="623"/>
      <c r="R18" s="624">
        <v>850</v>
      </c>
      <c r="S18" s="625"/>
      <c r="T18" s="625"/>
      <c r="U18" s="625"/>
      <c r="V18" s="625"/>
      <c r="W18" s="625"/>
      <c r="X18" s="625"/>
      <c r="Y18" s="626"/>
      <c r="Z18" s="627">
        <v>0</v>
      </c>
      <c r="AA18" s="627"/>
      <c r="AB18" s="627"/>
      <c r="AC18" s="627"/>
      <c r="AD18" s="628">
        <v>850</v>
      </c>
      <c r="AE18" s="628"/>
      <c r="AF18" s="628"/>
      <c r="AG18" s="628"/>
      <c r="AH18" s="628"/>
      <c r="AI18" s="628"/>
      <c r="AJ18" s="628"/>
      <c r="AK18" s="628"/>
      <c r="AL18" s="629">
        <v>0</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c r="B19" s="621" t="s">
        <v>259</v>
      </c>
      <c r="C19" s="622"/>
      <c r="D19" s="622"/>
      <c r="E19" s="622"/>
      <c r="F19" s="622"/>
      <c r="G19" s="622"/>
      <c r="H19" s="622"/>
      <c r="I19" s="622"/>
      <c r="J19" s="622"/>
      <c r="K19" s="622"/>
      <c r="L19" s="622"/>
      <c r="M19" s="622"/>
      <c r="N19" s="622"/>
      <c r="O19" s="622"/>
      <c r="P19" s="622"/>
      <c r="Q19" s="623"/>
      <c r="R19" s="624">
        <v>8628</v>
      </c>
      <c r="S19" s="625"/>
      <c r="T19" s="625"/>
      <c r="U19" s="625"/>
      <c r="V19" s="625"/>
      <c r="W19" s="625"/>
      <c r="X19" s="625"/>
      <c r="Y19" s="626"/>
      <c r="Z19" s="627">
        <v>0.1</v>
      </c>
      <c r="AA19" s="627"/>
      <c r="AB19" s="627"/>
      <c r="AC19" s="627"/>
      <c r="AD19" s="628">
        <v>8628</v>
      </c>
      <c r="AE19" s="628"/>
      <c r="AF19" s="628"/>
      <c r="AG19" s="628"/>
      <c r="AH19" s="628"/>
      <c r="AI19" s="628"/>
      <c r="AJ19" s="628"/>
      <c r="AK19" s="628"/>
      <c r="AL19" s="629">
        <v>0.3</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82</v>
      </c>
      <c r="BH19" s="625"/>
      <c r="BI19" s="625"/>
      <c r="BJ19" s="625"/>
      <c r="BK19" s="625"/>
      <c r="BL19" s="625"/>
      <c r="BM19" s="625"/>
      <c r="BN19" s="626"/>
      <c r="BO19" s="627">
        <v>0</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c r="B20" s="637" t="s">
        <v>262</v>
      </c>
      <c r="C20" s="638"/>
      <c r="D20" s="638"/>
      <c r="E20" s="638"/>
      <c r="F20" s="638"/>
      <c r="G20" s="638"/>
      <c r="H20" s="638"/>
      <c r="I20" s="638"/>
      <c r="J20" s="638"/>
      <c r="K20" s="638"/>
      <c r="L20" s="638"/>
      <c r="M20" s="638"/>
      <c r="N20" s="638"/>
      <c r="O20" s="638"/>
      <c r="P20" s="638"/>
      <c r="Q20" s="639"/>
      <c r="R20" s="624">
        <v>217</v>
      </c>
      <c r="S20" s="625"/>
      <c r="T20" s="625"/>
      <c r="U20" s="625"/>
      <c r="V20" s="625"/>
      <c r="W20" s="625"/>
      <c r="X20" s="625"/>
      <c r="Y20" s="626"/>
      <c r="Z20" s="627">
        <v>0</v>
      </c>
      <c r="AA20" s="627"/>
      <c r="AB20" s="627"/>
      <c r="AC20" s="627"/>
      <c r="AD20" s="628">
        <v>217</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82</v>
      </c>
      <c r="BH20" s="625"/>
      <c r="BI20" s="625"/>
      <c r="BJ20" s="625"/>
      <c r="BK20" s="625"/>
      <c r="BL20" s="625"/>
      <c r="BM20" s="625"/>
      <c r="BN20" s="626"/>
      <c r="BO20" s="627">
        <v>0</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6756427</v>
      </c>
      <c r="CS20" s="625"/>
      <c r="CT20" s="625"/>
      <c r="CU20" s="625"/>
      <c r="CV20" s="625"/>
      <c r="CW20" s="625"/>
      <c r="CX20" s="625"/>
      <c r="CY20" s="626"/>
      <c r="CZ20" s="627">
        <v>100</v>
      </c>
      <c r="DA20" s="627"/>
      <c r="DB20" s="627"/>
      <c r="DC20" s="627"/>
      <c r="DD20" s="633">
        <v>1763784</v>
      </c>
      <c r="DE20" s="625"/>
      <c r="DF20" s="625"/>
      <c r="DG20" s="625"/>
      <c r="DH20" s="625"/>
      <c r="DI20" s="625"/>
      <c r="DJ20" s="625"/>
      <c r="DK20" s="625"/>
      <c r="DL20" s="625"/>
      <c r="DM20" s="625"/>
      <c r="DN20" s="625"/>
      <c r="DO20" s="625"/>
      <c r="DP20" s="626"/>
      <c r="DQ20" s="633">
        <v>3456802</v>
      </c>
      <c r="DR20" s="625"/>
      <c r="DS20" s="625"/>
      <c r="DT20" s="625"/>
      <c r="DU20" s="625"/>
      <c r="DV20" s="625"/>
      <c r="DW20" s="625"/>
      <c r="DX20" s="625"/>
      <c r="DY20" s="625"/>
      <c r="DZ20" s="625"/>
      <c r="EA20" s="625"/>
      <c r="EB20" s="625"/>
      <c r="EC20" s="634"/>
    </row>
    <row r="21" spans="2:133" ht="11.25" customHeight="1">
      <c r="B21" s="621" t="s">
        <v>265</v>
      </c>
      <c r="C21" s="622"/>
      <c r="D21" s="622"/>
      <c r="E21" s="622"/>
      <c r="F21" s="622"/>
      <c r="G21" s="622"/>
      <c r="H21" s="622"/>
      <c r="I21" s="622"/>
      <c r="J21" s="622"/>
      <c r="K21" s="622"/>
      <c r="L21" s="622"/>
      <c r="M21" s="622"/>
      <c r="N21" s="622"/>
      <c r="O21" s="622"/>
      <c r="P21" s="622"/>
      <c r="Q21" s="623"/>
      <c r="R21" s="624">
        <v>2362936</v>
      </c>
      <c r="S21" s="625"/>
      <c r="T21" s="625"/>
      <c r="U21" s="625"/>
      <c r="V21" s="625"/>
      <c r="W21" s="625"/>
      <c r="X21" s="625"/>
      <c r="Y21" s="626"/>
      <c r="Z21" s="627">
        <v>32.200000000000003</v>
      </c>
      <c r="AA21" s="627"/>
      <c r="AB21" s="627"/>
      <c r="AC21" s="627"/>
      <c r="AD21" s="628">
        <v>1943004</v>
      </c>
      <c r="AE21" s="628"/>
      <c r="AF21" s="628"/>
      <c r="AG21" s="628"/>
      <c r="AH21" s="628"/>
      <c r="AI21" s="628"/>
      <c r="AJ21" s="628"/>
      <c r="AK21" s="628"/>
      <c r="AL21" s="629">
        <v>78.400000000000006</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82</v>
      </c>
      <c r="BH21" s="625"/>
      <c r="BI21" s="625"/>
      <c r="BJ21" s="625"/>
      <c r="BK21" s="625"/>
      <c r="BL21" s="625"/>
      <c r="BM21" s="625"/>
      <c r="BN21" s="626"/>
      <c r="BO21" s="627">
        <v>0</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21" t="s">
        <v>267</v>
      </c>
      <c r="C22" s="622"/>
      <c r="D22" s="622"/>
      <c r="E22" s="622"/>
      <c r="F22" s="622"/>
      <c r="G22" s="622"/>
      <c r="H22" s="622"/>
      <c r="I22" s="622"/>
      <c r="J22" s="622"/>
      <c r="K22" s="622"/>
      <c r="L22" s="622"/>
      <c r="M22" s="622"/>
      <c r="N22" s="622"/>
      <c r="O22" s="622"/>
      <c r="P22" s="622"/>
      <c r="Q22" s="623"/>
      <c r="R22" s="624">
        <v>1943004</v>
      </c>
      <c r="S22" s="625"/>
      <c r="T22" s="625"/>
      <c r="U22" s="625"/>
      <c r="V22" s="625"/>
      <c r="W22" s="625"/>
      <c r="X22" s="625"/>
      <c r="Y22" s="626"/>
      <c r="Z22" s="627">
        <v>26.5</v>
      </c>
      <c r="AA22" s="627"/>
      <c r="AB22" s="627"/>
      <c r="AC22" s="627"/>
      <c r="AD22" s="628">
        <v>1943004</v>
      </c>
      <c r="AE22" s="628"/>
      <c r="AF22" s="628"/>
      <c r="AG22" s="628"/>
      <c r="AH22" s="628"/>
      <c r="AI22" s="628"/>
      <c r="AJ22" s="628"/>
      <c r="AK22" s="628"/>
      <c r="AL22" s="629">
        <v>78.400000000000006</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c r="B23" s="621" t="s">
        <v>270</v>
      </c>
      <c r="C23" s="622"/>
      <c r="D23" s="622"/>
      <c r="E23" s="622"/>
      <c r="F23" s="622"/>
      <c r="G23" s="622"/>
      <c r="H23" s="622"/>
      <c r="I23" s="622"/>
      <c r="J23" s="622"/>
      <c r="K23" s="622"/>
      <c r="L23" s="622"/>
      <c r="M23" s="622"/>
      <c r="N23" s="622"/>
      <c r="O23" s="622"/>
      <c r="P23" s="622"/>
      <c r="Q23" s="623"/>
      <c r="R23" s="624">
        <v>419932</v>
      </c>
      <c r="S23" s="625"/>
      <c r="T23" s="625"/>
      <c r="U23" s="625"/>
      <c r="V23" s="625"/>
      <c r="W23" s="625"/>
      <c r="X23" s="625"/>
      <c r="Y23" s="626"/>
      <c r="Z23" s="627">
        <v>5.7</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1592223</v>
      </c>
      <c r="CS24" s="614"/>
      <c r="CT24" s="614"/>
      <c r="CU24" s="614"/>
      <c r="CV24" s="614"/>
      <c r="CW24" s="614"/>
      <c r="CX24" s="614"/>
      <c r="CY24" s="615"/>
      <c r="CZ24" s="618">
        <v>23.6</v>
      </c>
      <c r="DA24" s="619"/>
      <c r="DB24" s="619"/>
      <c r="DC24" s="635"/>
      <c r="DD24" s="654">
        <v>1301220</v>
      </c>
      <c r="DE24" s="614"/>
      <c r="DF24" s="614"/>
      <c r="DG24" s="614"/>
      <c r="DH24" s="614"/>
      <c r="DI24" s="614"/>
      <c r="DJ24" s="614"/>
      <c r="DK24" s="615"/>
      <c r="DL24" s="654">
        <v>1154854</v>
      </c>
      <c r="DM24" s="614"/>
      <c r="DN24" s="614"/>
      <c r="DO24" s="614"/>
      <c r="DP24" s="614"/>
      <c r="DQ24" s="614"/>
      <c r="DR24" s="614"/>
      <c r="DS24" s="614"/>
      <c r="DT24" s="614"/>
      <c r="DU24" s="614"/>
      <c r="DV24" s="615"/>
      <c r="DW24" s="618">
        <v>46.5</v>
      </c>
      <c r="DX24" s="619"/>
      <c r="DY24" s="619"/>
      <c r="DZ24" s="619"/>
      <c r="EA24" s="619"/>
      <c r="EB24" s="619"/>
      <c r="EC24" s="620"/>
    </row>
    <row r="25" spans="2:133" ht="11.25" customHeight="1">
      <c r="B25" s="621" t="s">
        <v>280</v>
      </c>
      <c r="C25" s="622"/>
      <c r="D25" s="622"/>
      <c r="E25" s="622"/>
      <c r="F25" s="622"/>
      <c r="G25" s="622"/>
      <c r="H25" s="622"/>
      <c r="I25" s="622"/>
      <c r="J25" s="622"/>
      <c r="K25" s="622"/>
      <c r="L25" s="622"/>
      <c r="M25" s="622"/>
      <c r="N25" s="622"/>
      <c r="O25" s="622"/>
      <c r="P25" s="622"/>
      <c r="Q25" s="623"/>
      <c r="R25" s="624">
        <v>2799680</v>
      </c>
      <c r="S25" s="625"/>
      <c r="T25" s="625"/>
      <c r="U25" s="625"/>
      <c r="V25" s="625"/>
      <c r="W25" s="625"/>
      <c r="X25" s="625"/>
      <c r="Y25" s="626"/>
      <c r="Z25" s="627">
        <v>38.200000000000003</v>
      </c>
      <c r="AA25" s="627"/>
      <c r="AB25" s="627"/>
      <c r="AC25" s="627"/>
      <c r="AD25" s="628">
        <v>2379748</v>
      </c>
      <c r="AE25" s="628"/>
      <c r="AF25" s="628"/>
      <c r="AG25" s="628"/>
      <c r="AH25" s="628"/>
      <c r="AI25" s="628"/>
      <c r="AJ25" s="628"/>
      <c r="AK25" s="628"/>
      <c r="AL25" s="629">
        <v>96</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766155</v>
      </c>
      <c r="CS25" s="657"/>
      <c r="CT25" s="657"/>
      <c r="CU25" s="657"/>
      <c r="CV25" s="657"/>
      <c r="CW25" s="657"/>
      <c r="CX25" s="657"/>
      <c r="CY25" s="658"/>
      <c r="CZ25" s="629">
        <v>11.3</v>
      </c>
      <c r="DA25" s="655"/>
      <c r="DB25" s="655"/>
      <c r="DC25" s="659"/>
      <c r="DD25" s="633">
        <v>746577</v>
      </c>
      <c r="DE25" s="657"/>
      <c r="DF25" s="657"/>
      <c r="DG25" s="657"/>
      <c r="DH25" s="657"/>
      <c r="DI25" s="657"/>
      <c r="DJ25" s="657"/>
      <c r="DK25" s="658"/>
      <c r="DL25" s="633">
        <v>635224</v>
      </c>
      <c r="DM25" s="657"/>
      <c r="DN25" s="657"/>
      <c r="DO25" s="657"/>
      <c r="DP25" s="657"/>
      <c r="DQ25" s="657"/>
      <c r="DR25" s="657"/>
      <c r="DS25" s="657"/>
      <c r="DT25" s="657"/>
      <c r="DU25" s="657"/>
      <c r="DV25" s="658"/>
      <c r="DW25" s="629">
        <v>25.6</v>
      </c>
      <c r="DX25" s="655"/>
      <c r="DY25" s="655"/>
      <c r="DZ25" s="655"/>
      <c r="EA25" s="655"/>
      <c r="EB25" s="655"/>
      <c r="EC25" s="656"/>
    </row>
    <row r="26" spans="2:133" ht="11.25" customHeight="1">
      <c r="B26" s="621" t="s">
        <v>283</v>
      </c>
      <c r="C26" s="622"/>
      <c r="D26" s="622"/>
      <c r="E26" s="622"/>
      <c r="F26" s="622"/>
      <c r="G26" s="622"/>
      <c r="H26" s="622"/>
      <c r="I26" s="622"/>
      <c r="J26" s="622"/>
      <c r="K26" s="622"/>
      <c r="L26" s="622"/>
      <c r="M26" s="622"/>
      <c r="N26" s="622"/>
      <c r="O26" s="622"/>
      <c r="P26" s="622"/>
      <c r="Q26" s="623"/>
      <c r="R26" s="624" t="s">
        <v>122</v>
      </c>
      <c r="S26" s="625"/>
      <c r="T26" s="625"/>
      <c r="U26" s="625"/>
      <c r="V26" s="625"/>
      <c r="W26" s="625"/>
      <c r="X26" s="625"/>
      <c r="Y26" s="626"/>
      <c r="Z26" s="627" t="s">
        <v>122</v>
      </c>
      <c r="AA26" s="627"/>
      <c r="AB26" s="627"/>
      <c r="AC26" s="627"/>
      <c r="AD26" s="628" t="s">
        <v>122</v>
      </c>
      <c r="AE26" s="628"/>
      <c r="AF26" s="628"/>
      <c r="AG26" s="628"/>
      <c r="AH26" s="628"/>
      <c r="AI26" s="628"/>
      <c r="AJ26" s="628"/>
      <c r="AK26" s="628"/>
      <c r="AL26" s="629" t="s">
        <v>122</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436351</v>
      </c>
      <c r="CS26" s="625"/>
      <c r="CT26" s="625"/>
      <c r="CU26" s="625"/>
      <c r="CV26" s="625"/>
      <c r="CW26" s="625"/>
      <c r="CX26" s="625"/>
      <c r="CY26" s="626"/>
      <c r="CZ26" s="629">
        <v>6.5</v>
      </c>
      <c r="DA26" s="655"/>
      <c r="DB26" s="655"/>
      <c r="DC26" s="659"/>
      <c r="DD26" s="633">
        <v>423568</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5"/>
      <c r="DY26" s="655"/>
      <c r="DZ26" s="655"/>
      <c r="EA26" s="655"/>
      <c r="EB26" s="655"/>
      <c r="EC26" s="656"/>
    </row>
    <row r="27" spans="2:133" ht="11.25" customHeight="1">
      <c r="B27" s="621" t="s">
        <v>286</v>
      </c>
      <c r="C27" s="622"/>
      <c r="D27" s="622"/>
      <c r="E27" s="622"/>
      <c r="F27" s="622"/>
      <c r="G27" s="622"/>
      <c r="H27" s="622"/>
      <c r="I27" s="622"/>
      <c r="J27" s="622"/>
      <c r="K27" s="622"/>
      <c r="L27" s="622"/>
      <c r="M27" s="622"/>
      <c r="N27" s="622"/>
      <c r="O27" s="622"/>
      <c r="P27" s="622"/>
      <c r="Q27" s="623"/>
      <c r="R27" s="624">
        <v>12357</v>
      </c>
      <c r="S27" s="625"/>
      <c r="T27" s="625"/>
      <c r="U27" s="625"/>
      <c r="V27" s="625"/>
      <c r="W27" s="625"/>
      <c r="X27" s="625"/>
      <c r="Y27" s="626"/>
      <c r="Z27" s="627">
        <v>0.2</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245981</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407048</v>
      </c>
      <c r="CS27" s="657"/>
      <c r="CT27" s="657"/>
      <c r="CU27" s="657"/>
      <c r="CV27" s="657"/>
      <c r="CW27" s="657"/>
      <c r="CX27" s="657"/>
      <c r="CY27" s="658"/>
      <c r="CZ27" s="629">
        <v>6</v>
      </c>
      <c r="DA27" s="655"/>
      <c r="DB27" s="655"/>
      <c r="DC27" s="659"/>
      <c r="DD27" s="633">
        <v>137321</v>
      </c>
      <c r="DE27" s="657"/>
      <c r="DF27" s="657"/>
      <c r="DG27" s="657"/>
      <c r="DH27" s="657"/>
      <c r="DI27" s="657"/>
      <c r="DJ27" s="657"/>
      <c r="DK27" s="658"/>
      <c r="DL27" s="633">
        <v>102308</v>
      </c>
      <c r="DM27" s="657"/>
      <c r="DN27" s="657"/>
      <c r="DO27" s="657"/>
      <c r="DP27" s="657"/>
      <c r="DQ27" s="657"/>
      <c r="DR27" s="657"/>
      <c r="DS27" s="657"/>
      <c r="DT27" s="657"/>
      <c r="DU27" s="657"/>
      <c r="DV27" s="658"/>
      <c r="DW27" s="629">
        <v>4.0999999999999996</v>
      </c>
      <c r="DX27" s="655"/>
      <c r="DY27" s="655"/>
      <c r="DZ27" s="655"/>
      <c r="EA27" s="655"/>
      <c r="EB27" s="655"/>
      <c r="EC27" s="656"/>
    </row>
    <row r="28" spans="2:133" ht="11.25" customHeight="1">
      <c r="B28" s="621" t="s">
        <v>289</v>
      </c>
      <c r="C28" s="622"/>
      <c r="D28" s="622"/>
      <c r="E28" s="622"/>
      <c r="F28" s="622"/>
      <c r="G28" s="622"/>
      <c r="H28" s="622"/>
      <c r="I28" s="622"/>
      <c r="J28" s="622"/>
      <c r="K28" s="622"/>
      <c r="L28" s="622"/>
      <c r="M28" s="622"/>
      <c r="N28" s="622"/>
      <c r="O28" s="622"/>
      <c r="P28" s="622"/>
      <c r="Q28" s="623"/>
      <c r="R28" s="624">
        <v>48387</v>
      </c>
      <c r="S28" s="625"/>
      <c r="T28" s="625"/>
      <c r="U28" s="625"/>
      <c r="V28" s="625"/>
      <c r="W28" s="625"/>
      <c r="X28" s="625"/>
      <c r="Y28" s="626"/>
      <c r="Z28" s="627">
        <v>0.7</v>
      </c>
      <c r="AA28" s="627"/>
      <c r="AB28" s="627"/>
      <c r="AC28" s="627"/>
      <c r="AD28" s="628">
        <v>120</v>
      </c>
      <c r="AE28" s="628"/>
      <c r="AF28" s="628"/>
      <c r="AG28" s="628"/>
      <c r="AH28" s="628"/>
      <c r="AI28" s="628"/>
      <c r="AJ28" s="628"/>
      <c r="AK28" s="628"/>
      <c r="AL28" s="629">
        <v>0</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419020</v>
      </c>
      <c r="CS28" s="625"/>
      <c r="CT28" s="625"/>
      <c r="CU28" s="625"/>
      <c r="CV28" s="625"/>
      <c r="CW28" s="625"/>
      <c r="CX28" s="625"/>
      <c r="CY28" s="626"/>
      <c r="CZ28" s="629">
        <v>6.2</v>
      </c>
      <c r="DA28" s="655"/>
      <c r="DB28" s="655"/>
      <c r="DC28" s="659"/>
      <c r="DD28" s="633">
        <v>417322</v>
      </c>
      <c r="DE28" s="625"/>
      <c r="DF28" s="625"/>
      <c r="DG28" s="625"/>
      <c r="DH28" s="625"/>
      <c r="DI28" s="625"/>
      <c r="DJ28" s="625"/>
      <c r="DK28" s="626"/>
      <c r="DL28" s="633">
        <v>417322</v>
      </c>
      <c r="DM28" s="625"/>
      <c r="DN28" s="625"/>
      <c r="DO28" s="625"/>
      <c r="DP28" s="625"/>
      <c r="DQ28" s="625"/>
      <c r="DR28" s="625"/>
      <c r="DS28" s="625"/>
      <c r="DT28" s="625"/>
      <c r="DU28" s="625"/>
      <c r="DV28" s="626"/>
      <c r="DW28" s="629">
        <v>16.8</v>
      </c>
      <c r="DX28" s="655"/>
      <c r="DY28" s="655"/>
      <c r="DZ28" s="655"/>
      <c r="EA28" s="655"/>
      <c r="EB28" s="655"/>
      <c r="EC28" s="656"/>
    </row>
    <row r="29" spans="2:133" ht="11.25" customHeight="1">
      <c r="B29" s="621" t="s">
        <v>291</v>
      </c>
      <c r="C29" s="622"/>
      <c r="D29" s="622"/>
      <c r="E29" s="622"/>
      <c r="F29" s="622"/>
      <c r="G29" s="622"/>
      <c r="H29" s="622"/>
      <c r="I29" s="622"/>
      <c r="J29" s="622"/>
      <c r="K29" s="622"/>
      <c r="L29" s="622"/>
      <c r="M29" s="622"/>
      <c r="N29" s="622"/>
      <c r="O29" s="622"/>
      <c r="P29" s="622"/>
      <c r="Q29" s="623"/>
      <c r="R29" s="624">
        <v>2686</v>
      </c>
      <c r="S29" s="625"/>
      <c r="T29" s="625"/>
      <c r="U29" s="625"/>
      <c r="V29" s="625"/>
      <c r="W29" s="625"/>
      <c r="X29" s="625"/>
      <c r="Y29" s="626"/>
      <c r="Z29" s="627">
        <v>0</v>
      </c>
      <c r="AA29" s="627"/>
      <c r="AB29" s="627"/>
      <c r="AC29" s="627"/>
      <c r="AD29" s="628">
        <v>8</v>
      </c>
      <c r="AE29" s="628"/>
      <c r="AF29" s="628"/>
      <c r="AG29" s="628"/>
      <c r="AH29" s="628"/>
      <c r="AI29" s="628"/>
      <c r="AJ29" s="628"/>
      <c r="AK29" s="628"/>
      <c r="AL29" s="629">
        <v>0</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419020</v>
      </c>
      <c r="CS29" s="657"/>
      <c r="CT29" s="657"/>
      <c r="CU29" s="657"/>
      <c r="CV29" s="657"/>
      <c r="CW29" s="657"/>
      <c r="CX29" s="657"/>
      <c r="CY29" s="658"/>
      <c r="CZ29" s="629">
        <v>6.2</v>
      </c>
      <c r="DA29" s="655"/>
      <c r="DB29" s="655"/>
      <c r="DC29" s="659"/>
      <c r="DD29" s="633">
        <v>417322</v>
      </c>
      <c r="DE29" s="657"/>
      <c r="DF29" s="657"/>
      <c r="DG29" s="657"/>
      <c r="DH29" s="657"/>
      <c r="DI29" s="657"/>
      <c r="DJ29" s="657"/>
      <c r="DK29" s="658"/>
      <c r="DL29" s="633">
        <v>417322</v>
      </c>
      <c r="DM29" s="657"/>
      <c r="DN29" s="657"/>
      <c r="DO29" s="657"/>
      <c r="DP29" s="657"/>
      <c r="DQ29" s="657"/>
      <c r="DR29" s="657"/>
      <c r="DS29" s="657"/>
      <c r="DT29" s="657"/>
      <c r="DU29" s="657"/>
      <c r="DV29" s="658"/>
      <c r="DW29" s="629">
        <v>16.8</v>
      </c>
      <c r="DX29" s="655"/>
      <c r="DY29" s="655"/>
      <c r="DZ29" s="655"/>
      <c r="EA29" s="655"/>
      <c r="EB29" s="655"/>
      <c r="EC29" s="656"/>
    </row>
    <row r="30" spans="2:133" ht="11.25" customHeight="1">
      <c r="B30" s="621" t="s">
        <v>293</v>
      </c>
      <c r="C30" s="622"/>
      <c r="D30" s="622"/>
      <c r="E30" s="622"/>
      <c r="F30" s="622"/>
      <c r="G30" s="622"/>
      <c r="H30" s="622"/>
      <c r="I30" s="622"/>
      <c r="J30" s="622"/>
      <c r="K30" s="622"/>
      <c r="L30" s="622"/>
      <c r="M30" s="622"/>
      <c r="N30" s="622"/>
      <c r="O30" s="622"/>
      <c r="P30" s="622"/>
      <c r="Q30" s="623"/>
      <c r="R30" s="624">
        <v>1399746</v>
      </c>
      <c r="S30" s="625"/>
      <c r="T30" s="625"/>
      <c r="U30" s="625"/>
      <c r="V30" s="625"/>
      <c r="W30" s="625"/>
      <c r="X30" s="625"/>
      <c r="Y30" s="626"/>
      <c r="Z30" s="627">
        <v>19.100000000000001</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394939</v>
      </c>
      <c r="CS30" s="625"/>
      <c r="CT30" s="625"/>
      <c r="CU30" s="625"/>
      <c r="CV30" s="625"/>
      <c r="CW30" s="625"/>
      <c r="CX30" s="625"/>
      <c r="CY30" s="626"/>
      <c r="CZ30" s="629">
        <v>5.8</v>
      </c>
      <c r="DA30" s="655"/>
      <c r="DB30" s="655"/>
      <c r="DC30" s="659"/>
      <c r="DD30" s="633">
        <v>393350</v>
      </c>
      <c r="DE30" s="625"/>
      <c r="DF30" s="625"/>
      <c r="DG30" s="625"/>
      <c r="DH30" s="625"/>
      <c r="DI30" s="625"/>
      <c r="DJ30" s="625"/>
      <c r="DK30" s="626"/>
      <c r="DL30" s="633">
        <v>393350</v>
      </c>
      <c r="DM30" s="625"/>
      <c r="DN30" s="625"/>
      <c r="DO30" s="625"/>
      <c r="DP30" s="625"/>
      <c r="DQ30" s="625"/>
      <c r="DR30" s="625"/>
      <c r="DS30" s="625"/>
      <c r="DT30" s="625"/>
      <c r="DU30" s="625"/>
      <c r="DV30" s="626"/>
      <c r="DW30" s="629">
        <v>15.9</v>
      </c>
      <c r="DX30" s="655"/>
      <c r="DY30" s="655"/>
      <c r="DZ30" s="655"/>
      <c r="EA30" s="655"/>
      <c r="EB30" s="655"/>
      <c r="EC30" s="656"/>
    </row>
    <row r="31" spans="2:133" ht="11.25" customHeight="1">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298</v>
      </c>
      <c r="AQ31" s="671"/>
      <c r="AR31" s="671"/>
      <c r="AS31" s="671"/>
      <c r="AT31" s="676" t="s">
        <v>299</v>
      </c>
      <c r="AU31" s="200"/>
      <c r="AV31" s="200"/>
      <c r="AW31" s="200"/>
      <c r="AX31" s="610" t="s">
        <v>177</v>
      </c>
      <c r="AY31" s="611"/>
      <c r="AZ31" s="611"/>
      <c r="BA31" s="611"/>
      <c r="BB31" s="611"/>
      <c r="BC31" s="611"/>
      <c r="BD31" s="611"/>
      <c r="BE31" s="611"/>
      <c r="BF31" s="612"/>
      <c r="BG31" s="680">
        <v>98.8</v>
      </c>
      <c r="BH31" s="668"/>
      <c r="BI31" s="668"/>
      <c r="BJ31" s="668"/>
      <c r="BK31" s="668"/>
      <c r="BL31" s="668"/>
      <c r="BM31" s="619">
        <v>96.8</v>
      </c>
      <c r="BN31" s="668"/>
      <c r="BO31" s="668"/>
      <c r="BP31" s="668"/>
      <c r="BQ31" s="669"/>
      <c r="BR31" s="680">
        <v>98.6</v>
      </c>
      <c r="BS31" s="668"/>
      <c r="BT31" s="668"/>
      <c r="BU31" s="668"/>
      <c r="BV31" s="668"/>
      <c r="BW31" s="668"/>
      <c r="BX31" s="619">
        <v>96.3</v>
      </c>
      <c r="BY31" s="668"/>
      <c r="BZ31" s="668"/>
      <c r="CA31" s="668"/>
      <c r="CB31" s="669"/>
      <c r="CD31" s="662"/>
      <c r="CE31" s="663"/>
      <c r="CF31" s="621" t="s">
        <v>300</v>
      </c>
      <c r="CG31" s="622"/>
      <c r="CH31" s="622"/>
      <c r="CI31" s="622"/>
      <c r="CJ31" s="622"/>
      <c r="CK31" s="622"/>
      <c r="CL31" s="622"/>
      <c r="CM31" s="622"/>
      <c r="CN31" s="622"/>
      <c r="CO31" s="622"/>
      <c r="CP31" s="622"/>
      <c r="CQ31" s="623"/>
      <c r="CR31" s="624">
        <v>24081</v>
      </c>
      <c r="CS31" s="657"/>
      <c r="CT31" s="657"/>
      <c r="CU31" s="657"/>
      <c r="CV31" s="657"/>
      <c r="CW31" s="657"/>
      <c r="CX31" s="657"/>
      <c r="CY31" s="658"/>
      <c r="CZ31" s="629">
        <v>0.4</v>
      </c>
      <c r="DA31" s="655"/>
      <c r="DB31" s="655"/>
      <c r="DC31" s="659"/>
      <c r="DD31" s="633">
        <v>23972</v>
      </c>
      <c r="DE31" s="657"/>
      <c r="DF31" s="657"/>
      <c r="DG31" s="657"/>
      <c r="DH31" s="657"/>
      <c r="DI31" s="657"/>
      <c r="DJ31" s="657"/>
      <c r="DK31" s="658"/>
      <c r="DL31" s="633">
        <v>23972</v>
      </c>
      <c r="DM31" s="657"/>
      <c r="DN31" s="657"/>
      <c r="DO31" s="657"/>
      <c r="DP31" s="657"/>
      <c r="DQ31" s="657"/>
      <c r="DR31" s="657"/>
      <c r="DS31" s="657"/>
      <c r="DT31" s="657"/>
      <c r="DU31" s="657"/>
      <c r="DV31" s="658"/>
      <c r="DW31" s="629">
        <v>1</v>
      </c>
      <c r="DX31" s="655"/>
      <c r="DY31" s="655"/>
      <c r="DZ31" s="655"/>
      <c r="EA31" s="655"/>
      <c r="EB31" s="655"/>
      <c r="EC31" s="656"/>
    </row>
    <row r="32" spans="2:133" ht="11.25" customHeight="1">
      <c r="B32" s="621" t="s">
        <v>301</v>
      </c>
      <c r="C32" s="622"/>
      <c r="D32" s="622"/>
      <c r="E32" s="622"/>
      <c r="F32" s="622"/>
      <c r="G32" s="622"/>
      <c r="H32" s="622"/>
      <c r="I32" s="622"/>
      <c r="J32" s="622"/>
      <c r="K32" s="622"/>
      <c r="L32" s="622"/>
      <c r="M32" s="622"/>
      <c r="N32" s="622"/>
      <c r="O32" s="622"/>
      <c r="P32" s="622"/>
      <c r="Q32" s="623"/>
      <c r="R32" s="624">
        <v>696598</v>
      </c>
      <c r="S32" s="625"/>
      <c r="T32" s="625"/>
      <c r="U32" s="625"/>
      <c r="V32" s="625"/>
      <c r="W32" s="625"/>
      <c r="X32" s="625"/>
      <c r="Y32" s="626"/>
      <c r="Z32" s="627">
        <v>9.5</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302</v>
      </c>
      <c r="AX32" s="621" t="s">
        <v>303</v>
      </c>
      <c r="AY32" s="622"/>
      <c r="AZ32" s="622"/>
      <c r="BA32" s="622"/>
      <c r="BB32" s="622"/>
      <c r="BC32" s="622"/>
      <c r="BD32" s="622"/>
      <c r="BE32" s="622"/>
      <c r="BF32" s="623"/>
      <c r="BG32" s="681">
        <v>99.3</v>
      </c>
      <c r="BH32" s="657"/>
      <c r="BI32" s="657"/>
      <c r="BJ32" s="657"/>
      <c r="BK32" s="657"/>
      <c r="BL32" s="657"/>
      <c r="BM32" s="630">
        <v>96.5</v>
      </c>
      <c r="BN32" s="657"/>
      <c r="BO32" s="657"/>
      <c r="BP32" s="657"/>
      <c r="BQ32" s="679"/>
      <c r="BR32" s="681">
        <v>99.4</v>
      </c>
      <c r="BS32" s="657"/>
      <c r="BT32" s="657"/>
      <c r="BU32" s="657"/>
      <c r="BV32" s="657"/>
      <c r="BW32" s="657"/>
      <c r="BX32" s="630">
        <v>96.7</v>
      </c>
      <c r="BY32" s="657"/>
      <c r="BZ32" s="657"/>
      <c r="CA32" s="657"/>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5"/>
      <c r="DB32" s="655"/>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5"/>
      <c r="DY32" s="655"/>
      <c r="DZ32" s="655"/>
      <c r="EA32" s="655"/>
      <c r="EB32" s="655"/>
      <c r="EC32" s="656"/>
    </row>
    <row r="33" spans="2:133" ht="11.25" customHeight="1">
      <c r="B33" s="621" t="s">
        <v>305</v>
      </c>
      <c r="C33" s="622"/>
      <c r="D33" s="622"/>
      <c r="E33" s="622"/>
      <c r="F33" s="622"/>
      <c r="G33" s="622"/>
      <c r="H33" s="622"/>
      <c r="I33" s="622"/>
      <c r="J33" s="622"/>
      <c r="K33" s="622"/>
      <c r="L33" s="622"/>
      <c r="M33" s="622"/>
      <c r="N33" s="622"/>
      <c r="O33" s="622"/>
      <c r="P33" s="622"/>
      <c r="Q33" s="623"/>
      <c r="R33" s="624">
        <v>135074</v>
      </c>
      <c r="S33" s="625"/>
      <c r="T33" s="625"/>
      <c r="U33" s="625"/>
      <c r="V33" s="625"/>
      <c r="W33" s="625"/>
      <c r="X33" s="625"/>
      <c r="Y33" s="626"/>
      <c r="Z33" s="627">
        <v>1.8</v>
      </c>
      <c r="AA33" s="627"/>
      <c r="AB33" s="627"/>
      <c r="AC33" s="627"/>
      <c r="AD33" s="628">
        <v>96903</v>
      </c>
      <c r="AE33" s="628"/>
      <c r="AF33" s="628"/>
      <c r="AG33" s="628"/>
      <c r="AH33" s="628"/>
      <c r="AI33" s="628"/>
      <c r="AJ33" s="628"/>
      <c r="AK33" s="628"/>
      <c r="AL33" s="629">
        <v>3.9</v>
      </c>
      <c r="AM33" s="630"/>
      <c r="AN33" s="630"/>
      <c r="AO33" s="631"/>
      <c r="AP33" s="674"/>
      <c r="AQ33" s="675"/>
      <c r="AR33" s="675"/>
      <c r="AS33" s="675"/>
      <c r="AT33" s="678"/>
      <c r="AU33" s="201"/>
      <c r="AV33" s="201"/>
      <c r="AW33" s="201"/>
      <c r="AX33" s="645" t="s">
        <v>306</v>
      </c>
      <c r="AY33" s="646"/>
      <c r="AZ33" s="646"/>
      <c r="BA33" s="646"/>
      <c r="BB33" s="646"/>
      <c r="BC33" s="646"/>
      <c r="BD33" s="646"/>
      <c r="BE33" s="646"/>
      <c r="BF33" s="647"/>
      <c r="BG33" s="682">
        <v>98.3</v>
      </c>
      <c r="BH33" s="683"/>
      <c r="BI33" s="683"/>
      <c r="BJ33" s="683"/>
      <c r="BK33" s="683"/>
      <c r="BL33" s="683"/>
      <c r="BM33" s="684">
        <v>96.3</v>
      </c>
      <c r="BN33" s="683"/>
      <c r="BO33" s="683"/>
      <c r="BP33" s="683"/>
      <c r="BQ33" s="685"/>
      <c r="BR33" s="682">
        <v>97.8</v>
      </c>
      <c r="BS33" s="683"/>
      <c r="BT33" s="683"/>
      <c r="BU33" s="683"/>
      <c r="BV33" s="683"/>
      <c r="BW33" s="683"/>
      <c r="BX33" s="684">
        <v>95.4</v>
      </c>
      <c r="BY33" s="683"/>
      <c r="BZ33" s="683"/>
      <c r="CA33" s="683"/>
      <c r="CB33" s="685"/>
      <c r="CD33" s="621" t="s">
        <v>307</v>
      </c>
      <c r="CE33" s="622"/>
      <c r="CF33" s="622"/>
      <c r="CG33" s="622"/>
      <c r="CH33" s="622"/>
      <c r="CI33" s="622"/>
      <c r="CJ33" s="622"/>
      <c r="CK33" s="622"/>
      <c r="CL33" s="622"/>
      <c r="CM33" s="622"/>
      <c r="CN33" s="622"/>
      <c r="CO33" s="622"/>
      <c r="CP33" s="622"/>
      <c r="CQ33" s="623"/>
      <c r="CR33" s="624">
        <v>2291498</v>
      </c>
      <c r="CS33" s="657"/>
      <c r="CT33" s="657"/>
      <c r="CU33" s="657"/>
      <c r="CV33" s="657"/>
      <c r="CW33" s="657"/>
      <c r="CX33" s="657"/>
      <c r="CY33" s="658"/>
      <c r="CZ33" s="629">
        <v>33.9</v>
      </c>
      <c r="DA33" s="655"/>
      <c r="DB33" s="655"/>
      <c r="DC33" s="659"/>
      <c r="DD33" s="633">
        <v>1782509</v>
      </c>
      <c r="DE33" s="657"/>
      <c r="DF33" s="657"/>
      <c r="DG33" s="657"/>
      <c r="DH33" s="657"/>
      <c r="DI33" s="657"/>
      <c r="DJ33" s="657"/>
      <c r="DK33" s="658"/>
      <c r="DL33" s="633">
        <v>878651</v>
      </c>
      <c r="DM33" s="657"/>
      <c r="DN33" s="657"/>
      <c r="DO33" s="657"/>
      <c r="DP33" s="657"/>
      <c r="DQ33" s="657"/>
      <c r="DR33" s="657"/>
      <c r="DS33" s="657"/>
      <c r="DT33" s="657"/>
      <c r="DU33" s="657"/>
      <c r="DV33" s="658"/>
      <c r="DW33" s="629">
        <v>35.4</v>
      </c>
      <c r="DX33" s="655"/>
      <c r="DY33" s="655"/>
      <c r="DZ33" s="655"/>
      <c r="EA33" s="655"/>
      <c r="EB33" s="655"/>
      <c r="EC33" s="656"/>
    </row>
    <row r="34" spans="2:133" ht="11.25" customHeight="1">
      <c r="B34" s="621" t="s">
        <v>308</v>
      </c>
      <c r="C34" s="622"/>
      <c r="D34" s="622"/>
      <c r="E34" s="622"/>
      <c r="F34" s="622"/>
      <c r="G34" s="622"/>
      <c r="H34" s="622"/>
      <c r="I34" s="622"/>
      <c r="J34" s="622"/>
      <c r="K34" s="622"/>
      <c r="L34" s="622"/>
      <c r="M34" s="622"/>
      <c r="N34" s="622"/>
      <c r="O34" s="622"/>
      <c r="P34" s="622"/>
      <c r="Q34" s="623"/>
      <c r="R34" s="624">
        <v>45958</v>
      </c>
      <c r="S34" s="625"/>
      <c r="T34" s="625"/>
      <c r="U34" s="625"/>
      <c r="V34" s="625"/>
      <c r="W34" s="625"/>
      <c r="X34" s="625"/>
      <c r="Y34" s="626"/>
      <c r="Z34" s="627">
        <v>0.6</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732954</v>
      </c>
      <c r="CS34" s="625"/>
      <c r="CT34" s="625"/>
      <c r="CU34" s="625"/>
      <c r="CV34" s="625"/>
      <c r="CW34" s="625"/>
      <c r="CX34" s="625"/>
      <c r="CY34" s="626"/>
      <c r="CZ34" s="629">
        <v>10.8</v>
      </c>
      <c r="DA34" s="655"/>
      <c r="DB34" s="655"/>
      <c r="DC34" s="659"/>
      <c r="DD34" s="633">
        <v>513759</v>
      </c>
      <c r="DE34" s="625"/>
      <c r="DF34" s="625"/>
      <c r="DG34" s="625"/>
      <c r="DH34" s="625"/>
      <c r="DI34" s="625"/>
      <c r="DJ34" s="625"/>
      <c r="DK34" s="626"/>
      <c r="DL34" s="633">
        <v>360067</v>
      </c>
      <c r="DM34" s="625"/>
      <c r="DN34" s="625"/>
      <c r="DO34" s="625"/>
      <c r="DP34" s="625"/>
      <c r="DQ34" s="625"/>
      <c r="DR34" s="625"/>
      <c r="DS34" s="625"/>
      <c r="DT34" s="625"/>
      <c r="DU34" s="625"/>
      <c r="DV34" s="626"/>
      <c r="DW34" s="629">
        <v>14.5</v>
      </c>
      <c r="DX34" s="655"/>
      <c r="DY34" s="655"/>
      <c r="DZ34" s="655"/>
      <c r="EA34" s="655"/>
      <c r="EB34" s="655"/>
      <c r="EC34" s="656"/>
    </row>
    <row r="35" spans="2:133" ht="11.25" customHeight="1">
      <c r="B35" s="621" t="s">
        <v>310</v>
      </c>
      <c r="C35" s="622"/>
      <c r="D35" s="622"/>
      <c r="E35" s="622"/>
      <c r="F35" s="622"/>
      <c r="G35" s="622"/>
      <c r="H35" s="622"/>
      <c r="I35" s="622"/>
      <c r="J35" s="622"/>
      <c r="K35" s="622"/>
      <c r="L35" s="622"/>
      <c r="M35" s="622"/>
      <c r="N35" s="622"/>
      <c r="O35" s="622"/>
      <c r="P35" s="622"/>
      <c r="Q35" s="623"/>
      <c r="R35" s="624">
        <v>375050</v>
      </c>
      <c r="S35" s="625"/>
      <c r="T35" s="625"/>
      <c r="U35" s="625"/>
      <c r="V35" s="625"/>
      <c r="W35" s="625"/>
      <c r="X35" s="625"/>
      <c r="Y35" s="626"/>
      <c r="Z35" s="627">
        <v>5.0999999999999996</v>
      </c>
      <c r="AA35" s="627"/>
      <c r="AB35" s="627"/>
      <c r="AC35" s="627"/>
      <c r="AD35" s="628" t="s">
        <v>122</v>
      </c>
      <c r="AE35" s="628"/>
      <c r="AF35" s="628"/>
      <c r="AG35" s="628"/>
      <c r="AH35" s="628"/>
      <c r="AI35" s="628"/>
      <c r="AJ35" s="628"/>
      <c r="AK35" s="628"/>
      <c r="AL35" s="629" t="s">
        <v>122</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24203</v>
      </c>
      <c r="CS35" s="657"/>
      <c r="CT35" s="657"/>
      <c r="CU35" s="657"/>
      <c r="CV35" s="657"/>
      <c r="CW35" s="657"/>
      <c r="CX35" s="657"/>
      <c r="CY35" s="658"/>
      <c r="CZ35" s="629">
        <v>0.4</v>
      </c>
      <c r="DA35" s="655"/>
      <c r="DB35" s="655"/>
      <c r="DC35" s="659"/>
      <c r="DD35" s="633">
        <v>24203</v>
      </c>
      <c r="DE35" s="657"/>
      <c r="DF35" s="657"/>
      <c r="DG35" s="657"/>
      <c r="DH35" s="657"/>
      <c r="DI35" s="657"/>
      <c r="DJ35" s="657"/>
      <c r="DK35" s="658"/>
      <c r="DL35" s="633">
        <v>24203</v>
      </c>
      <c r="DM35" s="657"/>
      <c r="DN35" s="657"/>
      <c r="DO35" s="657"/>
      <c r="DP35" s="657"/>
      <c r="DQ35" s="657"/>
      <c r="DR35" s="657"/>
      <c r="DS35" s="657"/>
      <c r="DT35" s="657"/>
      <c r="DU35" s="657"/>
      <c r="DV35" s="658"/>
      <c r="DW35" s="629">
        <v>1</v>
      </c>
      <c r="DX35" s="655"/>
      <c r="DY35" s="655"/>
      <c r="DZ35" s="655"/>
      <c r="EA35" s="655"/>
      <c r="EB35" s="655"/>
      <c r="EC35" s="656"/>
    </row>
    <row r="36" spans="2:133" ht="11.25" customHeight="1">
      <c r="B36" s="621" t="s">
        <v>314</v>
      </c>
      <c r="C36" s="622"/>
      <c r="D36" s="622"/>
      <c r="E36" s="622"/>
      <c r="F36" s="622"/>
      <c r="G36" s="622"/>
      <c r="H36" s="622"/>
      <c r="I36" s="622"/>
      <c r="J36" s="622"/>
      <c r="K36" s="622"/>
      <c r="L36" s="622"/>
      <c r="M36" s="622"/>
      <c r="N36" s="622"/>
      <c r="O36" s="622"/>
      <c r="P36" s="622"/>
      <c r="Q36" s="623"/>
      <c r="R36" s="624">
        <v>1375750</v>
      </c>
      <c r="S36" s="625"/>
      <c r="T36" s="625"/>
      <c r="U36" s="625"/>
      <c r="V36" s="625"/>
      <c r="W36" s="625"/>
      <c r="X36" s="625"/>
      <c r="Y36" s="626"/>
      <c r="Z36" s="627">
        <v>18.7</v>
      </c>
      <c r="AA36" s="627"/>
      <c r="AB36" s="627"/>
      <c r="AC36" s="627"/>
      <c r="AD36" s="628" t="s">
        <v>122</v>
      </c>
      <c r="AE36" s="628"/>
      <c r="AF36" s="628"/>
      <c r="AG36" s="628"/>
      <c r="AH36" s="628"/>
      <c r="AI36" s="628"/>
      <c r="AJ36" s="628"/>
      <c r="AK36" s="628"/>
      <c r="AL36" s="629" t="s">
        <v>122</v>
      </c>
      <c r="AM36" s="630"/>
      <c r="AN36" s="630"/>
      <c r="AO36" s="631"/>
      <c r="AP36" s="204"/>
      <c r="AQ36" s="690" t="s">
        <v>315</v>
      </c>
      <c r="AR36" s="691"/>
      <c r="AS36" s="691"/>
      <c r="AT36" s="691"/>
      <c r="AU36" s="691"/>
      <c r="AV36" s="691"/>
      <c r="AW36" s="691"/>
      <c r="AX36" s="691"/>
      <c r="AY36" s="692"/>
      <c r="AZ36" s="613">
        <v>353987</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71874</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442184</v>
      </c>
      <c r="CS36" s="625"/>
      <c r="CT36" s="625"/>
      <c r="CU36" s="625"/>
      <c r="CV36" s="625"/>
      <c r="CW36" s="625"/>
      <c r="CX36" s="625"/>
      <c r="CY36" s="626"/>
      <c r="CZ36" s="629">
        <v>6.5</v>
      </c>
      <c r="DA36" s="655"/>
      <c r="DB36" s="655"/>
      <c r="DC36" s="659"/>
      <c r="DD36" s="633">
        <v>323441</v>
      </c>
      <c r="DE36" s="625"/>
      <c r="DF36" s="625"/>
      <c r="DG36" s="625"/>
      <c r="DH36" s="625"/>
      <c r="DI36" s="625"/>
      <c r="DJ36" s="625"/>
      <c r="DK36" s="626"/>
      <c r="DL36" s="633">
        <v>269271</v>
      </c>
      <c r="DM36" s="625"/>
      <c r="DN36" s="625"/>
      <c r="DO36" s="625"/>
      <c r="DP36" s="625"/>
      <c r="DQ36" s="625"/>
      <c r="DR36" s="625"/>
      <c r="DS36" s="625"/>
      <c r="DT36" s="625"/>
      <c r="DU36" s="625"/>
      <c r="DV36" s="626"/>
      <c r="DW36" s="629">
        <v>10.9</v>
      </c>
      <c r="DX36" s="655"/>
      <c r="DY36" s="655"/>
      <c r="DZ36" s="655"/>
      <c r="EA36" s="655"/>
      <c r="EB36" s="655"/>
      <c r="EC36" s="656"/>
    </row>
    <row r="37" spans="2:133" ht="11.25" customHeight="1">
      <c r="B37" s="621" t="s">
        <v>318</v>
      </c>
      <c r="C37" s="622"/>
      <c r="D37" s="622"/>
      <c r="E37" s="622"/>
      <c r="F37" s="622"/>
      <c r="G37" s="622"/>
      <c r="H37" s="622"/>
      <c r="I37" s="622"/>
      <c r="J37" s="622"/>
      <c r="K37" s="622"/>
      <c r="L37" s="622"/>
      <c r="M37" s="622"/>
      <c r="N37" s="622"/>
      <c r="O37" s="622"/>
      <c r="P37" s="622"/>
      <c r="Q37" s="623"/>
      <c r="R37" s="624">
        <v>33934</v>
      </c>
      <c r="S37" s="625"/>
      <c r="T37" s="625"/>
      <c r="U37" s="625"/>
      <c r="V37" s="625"/>
      <c r="W37" s="625"/>
      <c r="X37" s="625"/>
      <c r="Y37" s="626"/>
      <c r="Z37" s="627">
        <v>0.5</v>
      </c>
      <c r="AA37" s="627"/>
      <c r="AB37" s="627"/>
      <c r="AC37" s="627"/>
      <c r="AD37" s="628">
        <v>846</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78645</v>
      </c>
      <c r="BA37" s="625"/>
      <c r="BB37" s="625"/>
      <c r="BC37" s="625"/>
      <c r="BD37" s="657"/>
      <c r="BE37" s="657"/>
      <c r="BF37" s="679"/>
      <c r="BG37" s="621" t="s">
        <v>320</v>
      </c>
      <c r="BH37" s="622"/>
      <c r="BI37" s="622"/>
      <c r="BJ37" s="622"/>
      <c r="BK37" s="622"/>
      <c r="BL37" s="622"/>
      <c r="BM37" s="622"/>
      <c r="BN37" s="622"/>
      <c r="BO37" s="622"/>
      <c r="BP37" s="622"/>
      <c r="BQ37" s="622"/>
      <c r="BR37" s="622"/>
      <c r="BS37" s="622"/>
      <c r="BT37" s="622"/>
      <c r="BU37" s="623"/>
      <c r="BV37" s="624">
        <v>61999</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159521</v>
      </c>
      <c r="CS37" s="657"/>
      <c r="CT37" s="657"/>
      <c r="CU37" s="657"/>
      <c r="CV37" s="657"/>
      <c r="CW37" s="657"/>
      <c r="CX37" s="657"/>
      <c r="CY37" s="658"/>
      <c r="CZ37" s="629">
        <v>2.4</v>
      </c>
      <c r="DA37" s="655"/>
      <c r="DB37" s="655"/>
      <c r="DC37" s="659"/>
      <c r="DD37" s="633">
        <v>159521</v>
      </c>
      <c r="DE37" s="657"/>
      <c r="DF37" s="657"/>
      <c r="DG37" s="657"/>
      <c r="DH37" s="657"/>
      <c r="DI37" s="657"/>
      <c r="DJ37" s="657"/>
      <c r="DK37" s="658"/>
      <c r="DL37" s="633">
        <v>151689</v>
      </c>
      <c r="DM37" s="657"/>
      <c r="DN37" s="657"/>
      <c r="DO37" s="657"/>
      <c r="DP37" s="657"/>
      <c r="DQ37" s="657"/>
      <c r="DR37" s="657"/>
      <c r="DS37" s="657"/>
      <c r="DT37" s="657"/>
      <c r="DU37" s="657"/>
      <c r="DV37" s="658"/>
      <c r="DW37" s="629">
        <v>6.1</v>
      </c>
      <c r="DX37" s="655"/>
      <c r="DY37" s="655"/>
      <c r="DZ37" s="655"/>
      <c r="EA37" s="655"/>
      <c r="EB37" s="655"/>
      <c r="EC37" s="656"/>
    </row>
    <row r="38" spans="2:133" ht="11.25" customHeight="1">
      <c r="B38" s="621" t="s">
        <v>322</v>
      </c>
      <c r="C38" s="622"/>
      <c r="D38" s="622"/>
      <c r="E38" s="622"/>
      <c r="F38" s="622"/>
      <c r="G38" s="622"/>
      <c r="H38" s="622"/>
      <c r="I38" s="622"/>
      <c r="J38" s="622"/>
      <c r="K38" s="622"/>
      <c r="L38" s="622"/>
      <c r="M38" s="622"/>
      <c r="N38" s="622"/>
      <c r="O38" s="622"/>
      <c r="P38" s="622"/>
      <c r="Q38" s="623"/>
      <c r="R38" s="624">
        <v>413246</v>
      </c>
      <c r="S38" s="625"/>
      <c r="T38" s="625"/>
      <c r="U38" s="625"/>
      <c r="V38" s="625"/>
      <c r="W38" s="625"/>
      <c r="X38" s="625"/>
      <c r="Y38" s="626"/>
      <c r="Z38" s="627">
        <v>5.6</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t="s">
        <v>122</v>
      </c>
      <c r="BA38" s="625"/>
      <c r="BB38" s="625"/>
      <c r="BC38" s="625"/>
      <c r="BD38" s="657"/>
      <c r="BE38" s="657"/>
      <c r="BF38" s="679"/>
      <c r="BG38" s="621" t="s">
        <v>324</v>
      </c>
      <c r="BH38" s="622"/>
      <c r="BI38" s="622"/>
      <c r="BJ38" s="622"/>
      <c r="BK38" s="622"/>
      <c r="BL38" s="622"/>
      <c r="BM38" s="622"/>
      <c r="BN38" s="622"/>
      <c r="BO38" s="622"/>
      <c r="BP38" s="622"/>
      <c r="BQ38" s="622"/>
      <c r="BR38" s="622"/>
      <c r="BS38" s="622"/>
      <c r="BT38" s="622"/>
      <c r="BU38" s="623"/>
      <c r="BV38" s="624">
        <v>451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353987</v>
      </c>
      <c r="CS38" s="625"/>
      <c r="CT38" s="625"/>
      <c r="CU38" s="625"/>
      <c r="CV38" s="625"/>
      <c r="CW38" s="625"/>
      <c r="CX38" s="625"/>
      <c r="CY38" s="626"/>
      <c r="CZ38" s="629">
        <v>5.2</v>
      </c>
      <c r="DA38" s="655"/>
      <c r="DB38" s="655"/>
      <c r="DC38" s="659"/>
      <c r="DD38" s="633">
        <v>284852</v>
      </c>
      <c r="DE38" s="625"/>
      <c r="DF38" s="625"/>
      <c r="DG38" s="625"/>
      <c r="DH38" s="625"/>
      <c r="DI38" s="625"/>
      <c r="DJ38" s="625"/>
      <c r="DK38" s="626"/>
      <c r="DL38" s="633">
        <v>225110</v>
      </c>
      <c r="DM38" s="625"/>
      <c r="DN38" s="625"/>
      <c r="DO38" s="625"/>
      <c r="DP38" s="625"/>
      <c r="DQ38" s="625"/>
      <c r="DR38" s="625"/>
      <c r="DS38" s="625"/>
      <c r="DT38" s="625"/>
      <c r="DU38" s="625"/>
      <c r="DV38" s="626"/>
      <c r="DW38" s="629">
        <v>9.1</v>
      </c>
      <c r="DX38" s="655"/>
      <c r="DY38" s="655"/>
      <c r="DZ38" s="655"/>
      <c r="EA38" s="655"/>
      <c r="EB38" s="655"/>
      <c r="EC38" s="656"/>
    </row>
    <row r="39" spans="2:133" ht="11.25" customHeight="1">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7"/>
      <c r="BE39" s="657"/>
      <c r="BF39" s="679"/>
      <c r="BG39" s="621" t="s">
        <v>328</v>
      </c>
      <c r="BH39" s="622"/>
      <c r="BI39" s="622"/>
      <c r="BJ39" s="622"/>
      <c r="BK39" s="622"/>
      <c r="BL39" s="622"/>
      <c r="BM39" s="622"/>
      <c r="BN39" s="622"/>
      <c r="BO39" s="622"/>
      <c r="BP39" s="622"/>
      <c r="BQ39" s="622"/>
      <c r="BR39" s="622"/>
      <c r="BS39" s="622"/>
      <c r="BT39" s="622"/>
      <c r="BU39" s="623"/>
      <c r="BV39" s="624">
        <v>648</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728427</v>
      </c>
      <c r="CS39" s="657"/>
      <c r="CT39" s="657"/>
      <c r="CU39" s="657"/>
      <c r="CV39" s="657"/>
      <c r="CW39" s="657"/>
      <c r="CX39" s="657"/>
      <c r="CY39" s="658"/>
      <c r="CZ39" s="629">
        <v>10.8</v>
      </c>
      <c r="DA39" s="655"/>
      <c r="DB39" s="655"/>
      <c r="DC39" s="659"/>
      <c r="DD39" s="633">
        <v>636254</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5"/>
      <c r="DY39" s="655"/>
      <c r="DZ39" s="655"/>
      <c r="EA39" s="655"/>
      <c r="EB39" s="655"/>
      <c r="EC39" s="656"/>
    </row>
    <row r="40" spans="2:133" ht="11.25" customHeight="1">
      <c r="B40" s="621" t="s">
        <v>330</v>
      </c>
      <c r="C40" s="622"/>
      <c r="D40" s="622"/>
      <c r="E40" s="622"/>
      <c r="F40" s="622"/>
      <c r="G40" s="622"/>
      <c r="H40" s="622"/>
      <c r="I40" s="622"/>
      <c r="J40" s="622"/>
      <c r="K40" s="622"/>
      <c r="L40" s="622"/>
      <c r="M40" s="622"/>
      <c r="N40" s="622"/>
      <c r="O40" s="622"/>
      <c r="P40" s="622"/>
      <c r="Q40" s="623"/>
      <c r="R40" s="624">
        <v>4046</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7"/>
      <c r="BE40" s="657"/>
      <c r="BF40" s="679"/>
      <c r="BG40" s="672" t="s">
        <v>332</v>
      </c>
      <c r="BH40" s="673"/>
      <c r="BI40" s="673"/>
      <c r="BJ40" s="673"/>
      <c r="BK40" s="673"/>
      <c r="BL40" s="205"/>
      <c r="BM40" s="622" t="s">
        <v>333</v>
      </c>
      <c r="BN40" s="622"/>
      <c r="BO40" s="622"/>
      <c r="BP40" s="622"/>
      <c r="BQ40" s="622"/>
      <c r="BR40" s="622"/>
      <c r="BS40" s="622"/>
      <c r="BT40" s="622"/>
      <c r="BU40" s="623"/>
      <c r="BV40" s="624">
        <v>86</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9743</v>
      </c>
      <c r="CS40" s="625"/>
      <c r="CT40" s="625"/>
      <c r="CU40" s="625"/>
      <c r="CV40" s="625"/>
      <c r="CW40" s="625"/>
      <c r="CX40" s="625"/>
      <c r="CY40" s="626"/>
      <c r="CZ40" s="629">
        <v>0.1</v>
      </c>
      <c r="DA40" s="655"/>
      <c r="DB40" s="655"/>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5"/>
      <c r="DY40" s="655"/>
      <c r="DZ40" s="655"/>
      <c r="EA40" s="655"/>
      <c r="EB40" s="655"/>
      <c r="EC40" s="656"/>
    </row>
    <row r="41" spans="2:133" ht="11.25" customHeight="1">
      <c r="B41" s="645" t="s">
        <v>335</v>
      </c>
      <c r="C41" s="646"/>
      <c r="D41" s="646"/>
      <c r="E41" s="646"/>
      <c r="F41" s="646"/>
      <c r="G41" s="646"/>
      <c r="H41" s="646"/>
      <c r="I41" s="646"/>
      <c r="J41" s="646"/>
      <c r="K41" s="646"/>
      <c r="L41" s="646"/>
      <c r="M41" s="646"/>
      <c r="N41" s="646"/>
      <c r="O41" s="646"/>
      <c r="P41" s="646"/>
      <c r="Q41" s="647"/>
      <c r="R41" s="696">
        <v>7338466</v>
      </c>
      <c r="S41" s="697"/>
      <c r="T41" s="697"/>
      <c r="U41" s="697"/>
      <c r="V41" s="697"/>
      <c r="W41" s="697"/>
      <c r="X41" s="697"/>
      <c r="Y41" s="701"/>
      <c r="Z41" s="702">
        <v>100</v>
      </c>
      <c r="AA41" s="702"/>
      <c r="AB41" s="702"/>
      <c r="AC41" s="702"/>
      <c r="AD41" s="703">
        <v>2477625</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53690</v>
      </c>
      <c r="BA41" s="625"/>
      <c r="BB41" s="625"/>
      <c r="BC41" s="625"/>
      <c r="BD41" s="657"/>
      <c r="BE41" s="657"/>
      <c r="BF41" s="679"/>
      <c r="BG41" s="672"/>
      <c r="BH41" s="673"/>
      <c r="BI41" s="673"/>
      <c r="BJ41" s="673"/>
      <c r="BK41" s="673"/>
      <c r="BL41" s="205"/>
      <c r="BM41" s="622" t="s">
        <v>337</v>
      </c>
      <c r="BN41" s="622"/>
      <c r="BO41" s="622"/>
      <c r="BP41" s="622"/>
      <c r="BQ41" s="622"/>
      <c r="BR41" s="622"/>
      <c r="BS41" s="622"/>
      <c r="BT41" s="622"/>
      <c r="BU41" s="623"/>
      <c r="BV41" s="624">
        <v>3</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5"/>
      <c r="DB41" s="655"/>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c r="AQ42" s="693" t="s">
        <v>339</v>
      </c>
      <c r="AR42" s="694"/>
      <c r="AS42" s="694"/>
      <c r="AT42" s="694"/>
      <c r="AU42" s="694"/>
      <c r="AV42" s="694"/>
      <c r="AW42" s="694"/>
      <c r="AX42" s="694"/>
      <c r="AY42" s="695"/>
      <c r="AZ42" s="696">
        <v>221652</v>
      </c>
      <c r="BA42" s="697"/>
      <c r="BB42" s="697"/>
      <c r="BC42" s="697"/>
      <c r="BD42" s="683"/>
      <c r="BE42" s="683"/>
      <c r="BF42" s="685"/>
      <c r="BG42" s="674"/>
      <c r="BH42" s="675"/>
      <c r="BI42" s="675"/>
      <c r="BJ42" s="675"/>
      <c r="BK42" s="675"/>
      <c r="BL42" s="206"/>
      <c r="BM42" s="646" t="s">
        <v>340</v>
      </c>
      <c r="BN42" s="646"/>
      <c r="BO42" s="646"/>
      <c r="BP42" s="646"/>
      <c r="BQ42" s="646"/>
      <c r="BR42" s="646"/>
      <c r="BS42" s="646"/>
      <c r="BT42" s="646"/>
      <c r="BU42" s="647"/>
      <c r="BV42" s="696">
        <v>558</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2872706</v>
      </c>
      <c r="CS42" s="657"/>
      <c r="CT42" s="657"/>
      <c r="CU42" s="657"/>
      <c r="CV42" s="657"/>
      <c r="CW42" s="657"/>
      <c r="CX42" s="657"/>
      <c r="CY42" s="658"/>
      <c r="CZ42" s="629">
        <v>42.5</v>
      </c>
      <c r="DA42" s="655"/>
      <c r="DB42" s="655"/>
      <c r="DC42" s="659"/>
      <c r="DD42" s="633">
        <v>373073</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c r="B43" s="196" t="s">
        <v>342</v>
      </c>
      <c r="CD43" s="621" t="s">
        <v>343</v>
      </c>
      <c r="CE43" s="622"/>
      <c r="CF43" s="622"/>
      <c r="CG43" s="622"/>
      <c r="CH43" s="622"/>
      <c r="CI43" s="622"/>
      <c r="CJ43" s="622"/>
      <c r="CK43" s="622"/>
      <c r="CL43" s="622"/>
      <c r="CM43" s="622"/>
      <c r="CN43" s="622"/>
      <c r="CO43" s="622"/>
      <c r="CP43" s="622"/>
      <c r="CQ43" s="623"/>
      <c r="CR43" s="624">
        <v>43425</v>
      </c>
      <c r="CS43" s="657"/>
      <c r="CT43" s="657"/>
      <c r="CU43" s="657"/>
      <c r="CV43" s="657"/>
      <c r="CW43" s="657"/>
      <c r="CX43" s="657"/>
      <c r="CY43" s="658"/>
      <c r="CZ43" s="629">
        <v>0.6</v>
      </c>
      <c r="DA43" s="655"/>
      <c r="DB43" s="655"/>
      <c r="DC43" s="659"/>
      <c r="DD43" s="633">
        <v>43425</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1763784</v>
      </c>
      <c r="CS44" s="625"/>
      <c r="CT44" s="625"/>
      <c r="CU44" s="625"/>
      <c r="CV44" s="625"/>
      <c r="CW44" s="625"/>
      <c r="CX44" s="625"/>
      <c r="CY44" s="626"/>
      <c r="CZ44" s="629">
        <v>26.1</v>
      </c>
      <c r="DA44" s="630"/>
      <c r="DB44" s="630"/>
      <c r="DC44" s="636"/>
      <c r="DD44" s="633">
        <v>225427</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957218</v>
      </c>
      <c r="CS45" s="657"/>
      <c r="CT45" s="657"/>
      <c r="CU45" s="657"/>
      <c r="CV45" s="657"/>
      <c r="CW45" s="657"/>
      <c r="CX45" s="657"/>
      <c r="CY45" s="658"/>
      <c r="CZ45" s="629">
        <v>14.2</v>
      </c>
      <c r="DA45" s="655"/>
      <c r="DB45" s="655"/>
      <c r="DC45" s="659"/>
      <c r="DD45" s="633">
        <v>43032</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c r="B46" s="207"/>
      <c r="CD46" s="662"/>
      <c r="CE46" s="663"/>
      <c r="CF46" s="621" t="s">
        <v>348</v>
      </c>
      <c r="CG46" s="622"/>
      <c r="CH46" s="622"/>
      <c r="CI46" s="622"/>
      <c r="CJ46" s="622"/>
      <c r="CK46" s="622"/>
      <c r="CL46" s="622"/>
      <c r="CM46" s="622"/>
      <c r="CN46" s="622"/>
      <c r="CO46" s="622"/>
      <c r="CP46" s="622"/>
      <c r="CQ46" s="623"/>
      <c r="CR46" s="624">
        <v>303663</v>
      </c>
      <c r="CS46" s="625"/>
      <c r="CT46" s="625"/>
      <c r="CU46" s="625"/>
      <c r="CV46" s="625"/>
      <c r="CW46" s="625"/>
      <c r="CX46" s="625"/>
      <c r="CY46" s="626"/>
      <c r="CZ46" s="629">
        <v>4.5</v>
      </c>
      <c r="DA46" s="630"/>
      <c r="DB46" s="630"/>
      <c r="DC46" s="636"/>
      <c r="DD46" s="633">
        <v>145468</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c r="B47" s="207"/>
      <c r="CD47" s="662"/>
      <c r="CE47" s="663"/>
      <c r="CF47" s="621" t="s">
        <v>349</v>
      </c>
      <c r="CG47" s="622"/>
      <c r="CH47" s="622"/>
      <c r="CI47" s="622"/>
      <c r="CJ47" s="622"/>
      <c r="CK47" s="622"/>
      <c r="CL47" s="622"/>
      <c r="CM47" s="622"/>
      <c r="CN47" s="622"/>
      <c r="CO47" s="622"/>
      <c r="CP47" s="622"/>
      <c r="CQ47" s="623"/>
      <c r="CR47" s="624">
        <v>1108922</v>
      </c>
      <c r="CS47" s="657"/>
      <c r="CT47" s="657"/>
      <c r="CU47" s="657"/>
      <c r="CV47" s="657"/>
      <c r="CW47" s="657"/>
      <c r="CX47" s="657"/>
      <c r="CY47" s="658"/>
      <c r="CZ47" s="629">
        <v>16.399999999999999</v>
      </c>
      <c r="DA47" s="655"/>
      <c r="DB47" s="655"/>
      <c r="DC47" s="659"/>
      <c r="DD47" s="633">
        <v>147646</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c r="B48" s="207"/>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c r="B49" s="207"/>
      <c r="CD49" s="645" t="s">
        <v>351</v>
      </c>
      <c r="CE49" s="646"/>
      <c r="CF49" s="646"/>
      <c r="CG49" s="646"/>
      <c r="CH49" s="646"/>
      <c r="CI49" s="646"/>
      <c r="CJ49" s="646"/>
      <c r="CK49" s="646"/>
      <c r="CL49" s="646"/>
      <c r="CM49" s="646"/>
      <c r="CN49" s="646"/>
      <c r="CO49" s="646"/>
      <c r="CP49" s="646"/>
      <c r="CQ49" s="647"/>
      <c r="CR49" s="696">
        <v>6756427</v>
      </c>
      <c r="CS49" s="683"/>
      <c r="CT49" s="683"/>
      <c r="CU49" s="683"/>
      <c r="CV49" s="683"/>
      <c r="CW49" s="683"/>
      <c r="CX49" s="683"/>
      <c r="CY49" s="712"/>
      <c r="CZ49" s="704">
        <v>100</v>
      </c>
      <c r="DA49" s="713"/>
      <c r="DB49" s="713"/>
      <c r="DC49" s="714"/>
      <c r="DD49" s="715">
        <v>3456802</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AvSb4l7Y+YBMbjE5vmIqWbzTOqtIyHRBahyL49XVsNOltCfDnW0WtJuGRBWTyoc2yS5cmxv7W+p2bUIiGFNP/A==" saltValue="Dy3OitKVy8JlF6wN0e91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election activeCell="AU88" sqref="AU88:AY88"/>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6"/>
    </row>
    <row r="6" spans="1:131" s="217" customFormat="1" ht="26.25" customHeight="1" thickBot="1">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c r="A7" s="218">
        <v>1</v>
      </c>
      <c r="B7" s="750" t="s">
        <v>374</v>
      </c>
      <c r="C7" s="751"/>
      <c r="D7" s="751"/>
      <c r="E7" s="751"/>
      <c r="F7" s="751"/>
      <c r="G7" s="751"/>
      <c r="H7" s="751"/>
      <c r="I7" s="751"/>
      <c r="J7" s="751"/>
      <c r="K7" s="751"/>
      <c r="L7" s="751"/>
      <c r="M7" s="751"/>
      <c r="N7" s="751"/>
      <c r="O7" s="751"/>
      <c r="P7" s="752"/>
      <c r="Q7" s="753">
        <v>7338</v>
      </c>
      <c r="R7" s="754"/>
      <c r="S7" s="754"/>
      <c r="T7" s="754"/>
      <c r="U7" s="754"/>
      <c r="V7" s="754">
        <v>6756</v>
      </c>
      <c r="W7" s="754"/>
      <c r="X7" s="754"/>
      <c r="Y7" s="754"/>
      <c r="Z7" s="754"/>
      <c r="AA7" s="754">
        <v>582</v>
      </c>
      <c r="AB7" s="754"/>
      <c r="AC7" s="754"/>
      <c r="AD7" s="754"/>
      <c r="AE7" s="755"/>
      <c r="AF7" s="756">
        <v>278</v>
      </c>
      <c r="AG7" s="757"/>
      <c r="AH7" s="757"/>
      <c r="AI7" s="757"/>
      <c r="AJ7" s="758"/>
      <c r="AK7" s="759">
        <v>363</v>
      </c>
      <c r="AL7" s="760"/>
      <c r="AM7" s="760"/>
      <c r="AN7" s="760"/>
      <c r="AO7" s="760"/>
      <c r="AP7" s="760">
        <v>6041</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543</v>
      </c>
      <c r="BT7" s="748"/>
      <c r="BU7" s="748"/>
      <c r="BV7" s="748"/>
      <c r="BW7" s="748"/>
      <c r="BX7" s="748"/>
      <c r="BY7" s="748"/>
      <c r="BZ7" s="748"/>
      <c r="CA7" s="748"/>
      <c r="CB7" s="748"/>
      <c r="CC7" s="748"/>
      <c r="CD7" s="748"/>
      <c r="CE7" s="748"/>
      <c r="CF7" s="748"/>
      <c r="CG7" s="763"/>
      <c r="CH7" s="744" t="s">
        <v>555</v>
      </c>
      <c r="CI7" s="745"/>
      <c r="CJ7" s="745"/>
      <c r="CK7" s="745"/>
      <c r="CL7" s="746"/>
      <c r="CM7" s="744">
        <v>110</v>
      </c>
      <c r="CN7" s="745"/>
      <c r="CO7" s="745"/>
      <c r="CP7" s="745"/>
      <c r="CQ7" s="746"/>
      <c r="CR7" s="744">
        <v>1</v>
      </c>
      <c r="CS7" s="745"/>
      <c r="CT7" s="745"/>
      <c r="CU7" s="745"/>
      <c r="CV7" s="746"/>
      <c r="CW7" s="744">
        <v>5</v>
      </c>
      <c r="CX7" s="745"/>
      <c r="CY7" s="745"/>
      <c r="CZ7" s="745"/>
      <c r="DA7" s="746"/>
      <c r="DB7" s="744" t="s">
        <v>554</v>
      </c>
      <c r="DC7" s="745"/>
      <c r="DD7" s="745"/>
      <c r="DE7" s="745"/>
      <c r="DF7" s="746"/>
      <c r="DG7" s="744" t="s">
        <v>554</v>
      </c>
      <c r="DH7" s="745"/>
      <c r="DI7" s="745"/>
      <c r="DJ7" s="745"/>
      <c r="DK7" s="746"/>
      <c r="DL7" s="744" t="s">
        <v>554</v>
      </c>
      <c r="DM7" s="745"/>
      <c r="DN7" s="745"/>
      <c r="DO7" s="745"/>
      <c r="DP7" s="746"/>
      <c r="DQ7" s="744" t="s">
        <v>554</v>
      </c>
      <c r="DR7" s="745"/>
      <c r="DS7" s="745"/>
      <c r="DT7" s="745"/>
      <c r="DU7" s="746"/>
      <c r="DV7" s="747"/>
      <c r="DW7" s="748"/>
      <c r="DX7" s="748"/>
      <c r="DY7" s="748"/>
      <c r="DZ7" s="749"/>
      <c r="EA7" s="216"/>
    </row>
    <row r="8" spans="1:131" s="217" customFormat="1" ht="26.25" customHeight="1">
      <c r="A8" s="220">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6"/>
    </row>
    <row r="9" spans="1:131" s="217" customFormat="1" ht="26.25" customHeight="1">
      <c r="A9" s="220">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6"/>
    </row>
    <row r="10" spans="1:131" s="217" customFormat="1" ht="26.25" customHeight="1">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6"/>
    </row>
    <row r="11" spans="1:131" s="217" customFormat="1" ht="26.25" customHeight="1">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c r="A23" s="222" t="s">
        <v>376</v>
      </c>
      <c r="B23" s="790" t="s">
        <v>377</v>
      </c>
      <c r="C23" s="791"/>
      <c r="D23" s="791"/>
      <c r="E23" s="791"/>
      <c r="F23" s="791"/>
      <c r="G23" s="791"/>
      <c r="H23" s="791"/>
      <c r="I23" s="791"/>
      <c r="J23" s="791"/>
      <c r="K23" s="791"/>
      <c r="L23" s="791"/>
      <c r="M23" s="791"/>
      <c r="N23" s="791"/>
      <c r="O23" s="791"/>
      <c r="P23" s="792"/>
      <c r="Q23" s="793">
        <v>7338</v>
      </c>
      <c r="R23" s="794"/>
      <c r="S23" s="794"/>
      <c r="T23" s="794"/>
      <c r="U23" s="794"/>
      <c r="V23" s="794">
        <v>6756</v>
      </c>
      <c r="W23" s="794"/>
      <c r="X23" s="794"/>
      <c r="Y23" s="794"/>
      <c r="Z23" s="794"/>
      <c r="AA23" s="794">
        <v>582</v>
      </c>
      <c r="AB23" s="794"/>
      <c r="AC23" s="794"/>
      <c r="AD23" s="794"/>
      <c r="AE23" s="795"/>
      <c r="AF23" s="796">
        <v>278</v>
      </c>
      <c r="AG23" s="794"/>
      <c r="AH23" s="794"/>
      <c r="AI23" s="794"/>
      <c r="AJ23" s="797"/>
      <c r="AK23" s="798"/>
      <c r="AL23" s="799"/>
      <c r="AM23" s="799"/>
      <c r="AN23" s="799"/>
      <c r="AO23" s="799"/>
      <c r="AP23" s="794">
        <v>6041</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15" t="s">
        <v>383</v>
      </c>
      <c r="AG26" s="816"/>
      <c r="AH26" s="816"/>
      <c r="AI26" s="816"/>
      <c r="AJ26" s="817"/>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c r="A28" s="224">
        <v>1</v>
      </c>
      <c r="B28" s="750" t="s">
        <v>388</v>
      </c>
      <c r="C28" s="751"/>
      <c r="D28" s="751"/>
      <c r="E28" s="751"/>
      <c r="F28" s="751"/>
      <c r="G28" s="751"/>
      <c r="H28" s="751"/>
      <c r="I28" s="751"/>
      <c r="J28" s="751"/>
      <c r="K28" s="751"/>
      <c r="L28" s="751"/>
      <c r="M28" s="751"/>
      <c r="N28" s="751"/>
      <c r="O28" s="751"/>
      <c r="P28" s="752"/>
      <c r="Q28" s="823">
        <v>546</v>
      </c>
      <c r="R28" s="824"/>
      <c r="S28" s="824"/>
      <c r="T28" s="824"/>
      <c r="U28" s="824"/>
      <c r="V28" s="824">
        <v>474</v>
      </c>
      <c r="W28" s="824"/>
      <c r="X28" s="824"/>
      <c r="Y28" s="824"/>
      <c r="Z28" s="824"/>
      <c r="AA28" s="824">
        <v>72</v>
      </c>
      <c r="AB28" s="824"/>
      <c r="AC28" s="824"/>
      <c r="AD28" s="824"/>
      <c r="AE28" s="825"/>
      <c r="AF28" s="826">
        <v>72</v>
      </c>
      <c r="AG28" s="824"/>
      <c r="AH28" s="824"/>
      <c r="AI28" s="824"/>
      <c r="AJ28" s="827"/>
      <c r="AK28" s="828">
        <v>46</v>
      </c>
      <c r="AL28" s="829"/>
      <c r="AM28" s="829"/>
      <c r="AN28" s="829"/>
      <c r="AO28" s="829"/>
      <c r="AP28" s="829" t="s">
        <v>554</v>
      </c>
      <c r="AQ28" s="829"/>
      <c r="AR28" s="829"/>
      <c r="AS28" s="829"/>
      <c r="AT28" s="829"/>
      <c r="AU28" s="829" t="s">
        <v>554</v>
      </c>
      <c r="AV28" s="829"/>
      <c r="AW28" s="829"/>
      <c r="AX28" s="829"/>
      <c r="AY28" s="829"/>
      <c r="AZ28" s="830" t="s">
        <v>554</v>
      </c>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c r="A29" s="224">
        <v>2</v>
      </c>
      <c r="B29" s="781" t="s">
        <v>389</v>
      </c>
      <c r="C29" s="782"/>
      <c r="D29" s="782"/>
      <c r="E29" s="782"/>
      <c r="F29" s="782"/>
      <c r="G29" s="782"/>
      <c r="H29" s="782"/>
      <c r="I29" s="782"/>
      <c r="J29" s="782"/>
      <c r="K29" s="782"/>
      <c r="L29" s="782"/>
      <c r="M29" s="782"/>
      <c r="N29" s="782"/>
      <c r="O29" s="782"/>
      <c r="P29" s="783"/>
      <c r="Q29" s="784">
        <v>789</v>
      </c>
      <c r="R29" s="785"/>
      <c r="S29" s="785"/>
      <c r="T29" s="785"/>
      <c r="U29" s="785"/>
      <c r="V29" s="785">
        <v>662</v>
      </c>
      <c r="W29" s="785"/>
      <c r="X29" s="785"/>
      <c r="Y29" s="785"/>
      <c r="Z29" s="785"/>
      <c r="AA29" s="785">
        <v>127</v>
      </c>
      <c r="AB29" s="785"/>
      <c r="AC29" s="785"/>
      <c r="AD29" s="785"/>
      <c r="AE29" s="786"/>
      <c r="AF29" s="787">
        <v>127</v>
      </c>
      <c r="AG29" s="788"/>
      <c r="AH29" s="788"/>
      <c r="AI29" s="788"/>
      <c r="AJ29" s="789"/>
      <c r="AK29" s="835">
        <v>113</v>
      </c>
      <c r="AL29" s="831"/>
      <c r="AM29" s="831"/>
      <c r="AN29" s="831"/>
      <c r="AO29" s="831"/>
      <c r="AP29" s="831" t="s">
        <v>554</v>
      </c>
      <c r="AQ29" s="831"/>
      <c r="AR29" s="831"/>
      <c r="AS29" s="831"/>
      <c r="AT29" s="831"/>
      <c r="AU29" s="831" t="s">
        <v>554</v>
      </c>
      <c r="AV29" s="831"/>
      <c r="AW29" s="831"/>
      <c r="AX29" s="831"/>
      <c r="AY29" s="831"/>
      <c r="AZ29" s="832" t="s">
        <v>554</v>
      </c>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c r="A30" s="224">
        <v>3</v>
      </c>
      <c r="B30" s="781" t="s">
        <v>390</v>
      </c>
      <c r="C30" s="782"/>
      <c r="D30" s="782"/>
      <c r="E30" s="782"/>
      <c r="F30" s="782"/>
      <c r="G30" s="782"/>
      <c r="H30" s="782"/>
      <c r="I30" s="782"/>
      <c r="J30" s="782"/>
      <c r="K30" s="782"/>
      <c r="L30" s="782"/>
      <c r="M30" s="782"/>
      <c r="N30" s="782"/>
      <c r="O30" s="782"/>
      <c r="P30" s="783"/>
      <c r="Q30" s="784">
        <v>56</v>
      </c>
      <c r="R30" s="785"/>
      <c r="S30" s="785"/>
      <c r="T30" s="785"/>
      <c r="U30" s="785"/>
      <c r="V30" s="785">
        <v>56</v>
      </c>
      <c r="W30" s="785"/>
      <c r="X30" s="785"/>
      <c r="Y30" s="785"/>
      <c r="Z30" s="785"/>
      <c r="AA30" s="785">
        <v>0</v>
      </c>
      <c r="AB30" s="785"/>
      <c r="AC30" s="785"/>
      <c r="AD30" s="785"/>
      <c r="AE30" s="786"/>
      <c r="AF30" s="787">
        <v>0</v>
      </c>
      <c r="AG30" s="788"/>
      <c r="AH30" s="788"/>
      <c r="AI30" s="788"/>
      <c r="AJ30" s="789"/>
      <c r="AK30" s="835">
        <v>23</v>
      </c>
      <c r="AL30" s="831"/>
      <c r="AM30" s="831"/>
      <c r="AN30" s="831"/>
      <c r="AO30" s="831"/>
      <c r="AP30" s="831" t="s">
        <v>554</v>
      </c>
      <c r="AQ30" s="831"/>
      <c r="AR30" s="831"/>
      <c r="AS30" s="831"/>
      <c r="AT30" s="831"/>
      <c r="AU30" s="831" t="s">
        <v>554</v>
      </c>
      <c r="AV30" s="831"/>
      <c r="AW30" s="831"/>
      <c r="AX30" s="831"/>
      <c r="AY30" s="831"/>
      <c r="AZ30" s="832" t="s">
        <v>554</v>
      </c>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c r="A31" s="224">
        <v>4</v>
      </c>
      <c r="B31" s="781" t="s">
        <v>391</v>
      </c>
      <c r="C31" s="782"/>
      <c r="D31" s="782"/>
      <c r="E31" s="782"/>
      <c r="F31" s="782"/>
      <c r="G31" s="782"/>
      <c r="H31" s="782"/>
      <c r="I31" s="782"/>
      <c r="J31" s="782"/>
      <c r="K31" s="782"/>
      <c r="L31" s="782"/>
      <c r="M31" s="782"/>
      <c r="N31" s="782"/>
      <c r="O31" s="782"/>
      <c r="P31" s="783"/>
      <c r="Q31" s="784">
        <v>204</v>
      </c>
      <c r="R31" s="785"/>
      <c r="S31" s="785"/>
      <c r="T31" s="785"/>
      <c r="U31" s="785"/>
      <c r="V31" s="785">
        <v>160</v>
      </c>
      <c r="W31" s="785"/>
      <c r="X31" s="785"/>
      <c r="Y31" s="785"/>
      <c r="Z31" s="785"/>
      <c r="AA31" s="785">
        <v>44</v>
      </c>
      <c r="AB31" s="785"/>
      <c r="AC31" s="785"/>
      <c r="AD31" s="785"/>
      <c r="AE31" s="786"/>
      <c r="AF31" s="787">
        <v>44</v>
      </c>
      <c r="AG31" s="788"/>
      <c r="AH31" s="788"/>
      <c r="AI31" s="788"/>
      <c r="AJ31" s="789"/>
      <c r="AK31" s="835">
        <v>92</v>
      </c>
      <c r="AL31" s="831"/>
      <c r="AM31" s="831"/>
      <c r="AN31" s="831"/>
      <c r="AO31" s="831"/>
      <c r="AP31" s="831">
        <v>134</v>
      </c>
      <c r="AQ31" s="831"/>
      <c r="AR31" s="831"/>
      <c r="AS31" s="831"/>
      <c r="AT31" s="831"/>
      <c r="AU31" s="831">
        <v>118</v>
      </c>
      <c r="AV31" s="831"/>
      <c r="AW31" s="831"/>
      <c r="AX31" s="831"/>
      <c r="AY31" s="831"/>
      <c r="AZ31" s="832" t="s">
        <v>554</v>
      </c>
      <c r="BA31" s="832"/>
      <c r="BB31" s="832"/>
      <c r="BC31" s="832"/>
      <c r="BD31" s="832"/>
      <c r="BE31" s="833" t="s">
        <v>392</v>
      </c>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c r="A32" s="224">
        <v>5</v>
      </c>
      <c r="B32" s="781"/>
      <c r="C32" s="782"/>
      <c r="D32" s="782"/>
      <c r="E32" s="782"/>
      <c r="F32" s="782"/>
      <c r="G32" s="782"/>
      <c r="H32" s="782"/>
      <c r="I32" s="782"/>
      <c r="J32" s="782"/>
      <c r="K32" s="782"/>
      <c r="L32" s="782"/>
      <c r="M32" s="782"/>
      <c r="N32" s="782"/>
      <c r="O32" s="782"/>
      <c r="P32" s="783"/>
      <c r="Q32" s="784"/>
      <c r="R32" s="785"/>
      <c r="S32" s="785"/>
      <c r="T32" s="785"/>
      <c r="U32" s="785"/>
      <c r="V32" s="785"/>
      <c r="W32" s="785"/>
      <c r="X32" s="785"/>
      <c r="Y32" s="785"/>
      <c r="Z32" s="785"/>
      <c r="AA32" s="785"/>
      <c r="AB32" s="785"/>
      <c r="AC32" s="785"/>
      <c r="AD32" s="785"/>
      <c r="AE32" s="786"/>
      <c r="AF32" s="787"/>
      <c r="AG32" s="788"/>
      <c r="AH32" s="788"/>
      <c r="AI32" s="788"/>
      <c r="AJ32" s="789"/>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c r="A33" s="224">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c r="A34" s="224">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393</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c r="A63" s="222" t="s">
        <v>376</v>
      </c>
      <c r="B63" s="790" t="s">
        <v>394</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243</v>
      </c>
      <c r="AG63" s="845"/>
      <c r="AH63" s="845"/>
      <c r="AI63" s="845"/>
      <c r="AJ63" s="846"/>
      <c r="AK63" s="847"/>
      <c r="AL63" s="842"/>
      <c r="AM63" s="842"/>
      <c r="AN63" s="842"/>
      <c r="AO63" s="842"/>
      <c r="AP63" s="845">
        <v>134</v>
      </c>
      <c r="AQ63" s="845"/>
      <c r="AR63" s="845"/>
      <c r="AS63" s="845"/>
      <c r="AT63" s="845"/>
      <c r="AU63" s="845">
        <v>118</v>
      </c>
      <c r="AV63" s="845"/>
      <c r="AW63" s="845"/>
      <c r="AX63" s="845"/>
      <c r="AY63" s="845"/>
      <c r="AZ63" s="849"/>
      <c r="BA63" s="849"/>
      <c r="BB63" s="849"/>
      <c r="BC63" s="849"/>
      <c r="BD63" s="849"/>
      <c r="BE63" s="850"/>
      <c r="BF63" s="850"/>
      <c r="BG63" s="850"/>
      <c r="BH63" s="850"/>
      <c r="BI63" s="851"/>
      <c r="BJ63" s="852" t="s">
        <v>122</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c r="A66" s="728" t="s">
        <v>396</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55" t="s">
        <v>383</v>
      </c>
      <c r="AG66" s="816"/>
      <c r="AH66" s="816"/>
      <c r="AI66" s="816"/>
      <c r="AJ66" s="856"/>
      <c r="AK66" s="734" t="s">
        <v>384</v>
      </c>
      <c r="AL66" s="729"/>
      <c r="AM66" s="729"/>
      <c r="AN66" s="729"/>
      <c r="AO66" s="730"/>
      <c r="AP66" s="734" t="s">
        <v>385</v>
      </c>
      <c r="AQ66" s="735"/>
      <c r="AR66" s="735"/>
      <c r="AS66" s="735"/>
      <c r="AT66" s="736"/>
      <c r="AU66" s="734" t="s">
        <v>397</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c r="A68" s="218">
        <v>1</v>
      </c>
      <c r="B68" s="870" t="s">
        <v>544</v>
      </c>
      <c r="C68" s="871"/>
      <c r="D68" s="871"/>
      <c r="E68" s="871"/>
      <c r="F68" s="871"/>
      <c r="G68" s="871"/>
      <c r="H68" s="871"/>
      <c r="I68" s="871"/>
      <c r="J68" s="871"/>
      <c r="K68" s="871"/>
      <c r="L68" s="871"/>
      <c r="M68" s="871"/>
      <c r="N68" s="871"/>
      <c r="O68" s="871"/>
      <c r="P68" s="872"/>
      <c r="Q68" s="873">
        <v>7064</v>
      </c>
      <c r="R68" s="867"/>
      <c r="S68" s="867"/>
      <c r="T68" s="867"/>
      <c r="U68" s="867"/>
      <c r="V68" s="867">
        <v>5999</v>
      </c>
      <c r="W68" s="867"/>
      <c r="X68" s="867"/>
      <c r="Y68" s="867"/>
      <c r="Z68" s="867"/>
      <c r="AA68" s="867">
        <v>1065</v>
      </c>
      <c r="AB68" s="867"/>
      <c r="AC68" s="867"/>
      <c r="AD68" s="867"/>
      <c r="AE68" s="867"/>
      <c r="AF68" s="867">
        <v>1065</v>
      </c>
      <c r="AG68" s="867"/>
      <c r="AH68" s="867"/>
      <c r="AI68" s="867"/>
      <c r="AJ68" s="867"/>
      <c r="AK68" s="867">
        <v>208</v>
      </c>
      <c r="AL68" s="867"/>
      <c r="AM68" s="867"/>
      <c r="AN68" s="867"/>
      <c r="AO68" s="867"/>
      <c r="AP68" s="867" t="s">
        <v>554</v>
      </c>
      <c r="AQ68" s="867"/>
      <c r="AR68" s="867"/>
      <c r="AS68" s="867"/>
      <c r="AT68" s="867"/>
      <c r="AU68" s="867" t="s">
        <v>554</v>
      </c>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c r="A69" s="220">
        <v>2</v>
      </c>
      <c r="B69" s="874" t="s">
        <v>545</v>
      </c>
      <c r="C69" s="875"/>
      <c r="D69" s="875"/>
      <c r="E69" s="875"/>
      <c r="F69" s="875"/>
      <c r="G69" s="875"/>
      <c r="H69" s="875"/>
      <c r="I69" s="875"/>
      <c r="J69" s="875"/>
      <c r="K69" s="875"/>
      <c r="L69" s="875"/>
      <c r="M69" s="875"/>
      <c r="N69" s="875"/>
      <c r="O69" s="875"/>
      <c r="P69" s="876"/>
      <c r="Q69" s="877">
        <v>1416</v>
      </c>
      <c r="R69" s="831"/>
      <c r="S69" s="831"/>
      <c r="T69" s="831"/>
      <c r="U69" s="831"/>
      <c r="V69" s="831">
        <v>1409</v>
      </c>
      <c r="W69" s="831"/>
      <c r="X69" s="831"/>
      <c r="Y69" s="831"/>
      <c r="Z69" s="831"/>
      <c r="AA69" s="831">
        <v>7</v>
      </c>
      <c r="AB69" s="831"/>
      <c r="AC69" s="831"/>
      <c r="AD69" s="831"/>
      <c r="AE69" s="831"/>
      <c r="AF69" s="831">
        <v>7</v>
      </c>
      <c r="AG69" s="831"/>
      <c r="AH69" s="831"/>
      <c r="AI69" s="831"/>
      <c r="AJ69" s="831"/>
      <c r="AK69" s="831">
        <v>5</v>
      </c>
      <c r="AL69" s="831"/>
      <c r="AM69" s="831"/>
      <c r="AN69" s="831"/>
      <c r="AO69" s="831"/>
      <c r="AP69" s="831">
        <v>841</v>
      </c>
      <c r="AQ69" s="831"/>
      <c r="AR69" s="831"/>
      <c r="AS69" s="831"/>
      <c r="AT69" s="831"/>
      <c r="AU69" s="831">
        <v>187</v>
      </c>
      <c r="AV69" s="831"/>
      <c r="AW69" s="831"/>
      <c r="AX69" s="831"/>
      <c r="AY69" s="831"/>
      <c r="AZ69" s="833"/>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c r="A70" s="220">
        <v>3</v>
      </c>
      <c r="B70" s="874" t="s">
        <v>546</v>
      </c>
      <c r="C70" s="875"/>
      <c r="D70" s="875"/>
      <c r="E70" s="875"/>
      <c r="F70" s="875"/>
      <c r="G70" s="875"/>
      <c r="H70" s="875"/>
      <c r="I70" s="875"/>
      <c r="J70" s="875"/>
      <c r="K70" s="875"/>
      <c r="L70" s="875"/>
      <c r="M70" s="875"/>
      <c r="N70" s="875"/>
      <c r="O70" s="875"/>
      <c r="P70" s="876"/>
      <c r="Q70" s="877">
        <v>1799</v>
      </c>
      <c r="R70" s="831"/>
      <c r="S70" s="831"/>
      <c r="T70" s="831"/>
      <c r="U70" s="831"/>
      <c r="V70" s="831">
        <v>1532</v>
      </c>
      <c r="W70" s="831"/>
      <c r="X70" s="831"/>
      <c r="Y70" s="831"/>
      <c r="Z70" s="831"/>
      <c r="AA70" s="831">
        <v>267</v>
      </c>
      <c r="AB70" s="831"/>
      <c r="AC70" s="831"/>
      <c r="AD70" s="831"/>
      <c r="AE70" s="831"/>
      <c r="AF70" s="831">
        <v>267</v>
      </c>
      <c r="AG70" s="831"/>
      <c r="AH70" s="831"/>
      <c r="AI70" s="831"/>
      <c r="AJ70" s="831"/>
      <c r="AK70" s="831">
        <v>0</v>
      </c>
      <c r="AL70" s="831"/>
      <c r="AM70" s="831"/>
      <c r="AN70" s="831"/>
      <c r="AO70" s="831"/>
      <c r="AP70" s="831">
        <v>905</v>
      </c>
      <c r="AQ70" s="831"/>
      <c r="AR70" s="831"/>
      <c r="AS70" s="831"/>
      <c r="AT70" s="831"/>
      <c r="AU70" s="831" t="s">
        <v>554</v>
      </c>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c r="A71" s="220">
        <v>4</v>
      </c>
      <c r="B71" s="874" t="s">
        <v>547</v>
      </c>
      <c r="C71" s="875"/>
      <c r="D71" s="875"/>
      <c r="E71" s="875"/>
      <c r="F71" s="875"/>
      <c r="G71" s="875"/>
      <c r="H71" s="875"/>
      <c r="I71" s="875"/>
      <c r="J71" s="875"/>
      <c r="K71" s="875"/>
      <c r="L71" s="875"/>
      <c r="M71" s="875"/>
      <c r="N71" s="875"/>
      <c r="O71" s="875"/>
      <c r="P71" s="876"/>
      <c r="Q71" s="877">
        <v>312</v>
      </c>
      <c r="R71" s="831"/>
      <c r="S71" s="831"/>
      <c r="T71" s="831"/>
      <c r="U71" s="831"/>
      <c r="V71" s="831">
        <v>290</v>
      </c>
      <c r="W71" s="831"/>
      <c r="X71" s="831"/>
      <c r="Y71" s="831"/>
      <c r="Z71" s="831"/>
      <c r="AA71" s="831">
        <v>22</v>
      </c>
      <c r="AB71" s="831"/>
      <c r="AC71" s="831"/>
      <c r="AD71" s="831"/>
      <c r="AE71" s="831"/>
      <c r="AF71" s="831">
        <v>22</v>
      </c>
      <c r="AG71" s="831"/>
      <c r="AH71" s="831"/>
      <c r="AI71" s="831"/>
      <c r="AJ71" s="831"/>
      <c r="AK71" s="831" t="s">
        <v>554</v>
      </c>
      <c r="AL71" s="831"/>
      <c r="AM71" s="831"/>
      <c r="AN71" s="831"/>
      <c r="AO71" s="831"/>
      <c r="AP71" s="831" t="s">
        <v>554</v>
      </c>
      <c r="AQ71" s="831"/>
      <c r="AR71" s="831"/>
      <c r="AS71" s="831"/>
      <c r="AT71" s="831"/>
      <c r="AU71" s="831" t="s">
        <v>554</v>
      </c>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c r="A72" s="220">
        <v>5</v>
      </c>
      <c r="B72" s="874" t="s">
        <v>548</v>
      </c>
      <c r="C72" s="875"/>
      <c r="D72" s="875"/>
      <c r="E72" s="875"/>
      <c r="F72" s="875"/>
      <c r="G72" s="875"/>
      <c r="H72" s="875"/>
      <c r="I72" s="875"/>
      <c r="J72" s="875"/>
      <c r="K72" s="875"/>
      <c r="L72" s="875"/>
      <c r="M72" s="875"/>
      <c r="N72" s="875"/>
      <c r="O72" s="875"/>
      <c r="P72" s="876"/>
      <c r="Q72" s="877">
        <v>322367</v>
      </c>
      <c r="R72" s="831"/>
      <c r="S72" s="831"/>
      <c r="T72" s="831"/>
      <c r="U72" s="831"/>
      <c r="V72" s="831">
        <v>314740</v>
      </c>
      <c r="W72" s="831"/>
      <c r="X72" s="831"/>
      <c r="Y72" s="831"/>
      <c r="Z72" s="831"/>
      <c r="AA72" s="831">
        <v>7627</v>
      </c>
      <c r="AB72" s="831"/>
      <c r="AC72" s="831"/>
      <c r="AD72" s="831"/>
      <c r="AE72" s="831"/>
      <c r="AF72" s="831">
        <v>5417</v>
      </c>
      <c r="AG72" s="831"/>
      <c r="AH72" s="831"/>
      <c r="AI72" s="831"/>
      <c r="AJ72" s="831"/>
      <c r="AK72" s="831" t="s">
        <v>554</v>
      </c>
      <c r="AL72" s="831"/>
      <c r="AM72" s="831"/>
      <c r="AN72" s="831"/>
      <c r="AO72" s="831"/>
      <c r="AP72" s="831" t="s">
        <v>554</v>
      </c>
      <c r="AQ72" s="831"/>
      <c r="AR72" s="831"/>
      <c r="AS72" s="831"/>
      <c r="AT72" s="831"/>
      <c r="AU72" s="831" t="s">
        <v>554</v>
      </c>
      <c r="AV72" s="831"/>
      <c r="AW72" s="831"/>
      <c r="AX72" s="831"/>
      <c r="AY72" s="831"/>
      <c r="AZ72" s="833"/>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c r="A73" s="220">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c r="A74" s="220">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c r="A75" s="220">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c r="A76" s="220">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c r="A77" s="220">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c r="A78" s="220">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c r="A79" s="220">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c r="A80" s="220">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c r="A81" s="220">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c r="A82" s="220">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c r="A83" s="220">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c r="A84" s="220">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c r="A88" s="222" t="s">
        <v>376</v>
      </c>
      <c r="B88" s="790" t="s">
        <v>398</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6778</v>
      </c>
      <c r="AG88" s="845"/>
      <c r="AH88" s="845"/>
      <c r="AI88" s="845"/>
      <c r="AJ88" s="845"/>
      <c r="AK88" s="842"/>
      <c r="AL88" s="842"/>
      <c r="AM88" s="842"/>
      <c r="AN88" s="842"/>
      <c r="AO88" s="842"/>
      <c r="AP88" s="845">
        <v>1746</v>
      </c>
      <c r="AQ88" s="845"/>
      <c r="AR88" s="845"/>
      <c r="AS88" s="845"/>
      <c r="AT88" s="845"/>
      <c r="AU88" s="845">
        <v>187</v>
      </c>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90" t="s">
        <v>399</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1</v>
      </c>
      <c r="CS102" s="853"/>
      <c r="CT102" s="853"/>
      <c r="CU102" s="853"/>
      <c r="CV102" s="892"/>
      <c r="CW102" s="891">
        <v>5</v>
      </c>
      <c r="CX102" s="853"/>
      <c r="CY102" s="853"/>
      <c r="CZ102" s="853"/>
      <c r="DA102" s="892"/>
      <c r="DB102" s="891" t="s">
        <v>554</v>
      </c>
      <c r="DC102" s="853"/>
      <c r="DD102" s="853"/>
      <c r="DE102" s="853"/>
      <c r="DF102" s="892"/>
      <c r="DG102" s="891" t="s">
        <v>554</v>
      </c>
      <c r="DH102" s="853"/>
      <c r="DI102" s="853"/>
      <c r="DJ102" s="853"/>
      <c r="DK102" s="892"/>
      <c r="DL102" s="891" t="s">
        <v>554</v>
      </c>
      <c r="DM102" s="853"/>
      <c r="DN102" s="853"/>
      <c r="DO102" s="853"/>
      <c r="DP102" s="892"/>
      <c r="DQ102" s="891" t="s">
        <v>554</v>
      </c>
      <c r="DR102" s="853"/>
      <c r="DS102" s="853"/>
      <c r="DT102" s="853"/>
      <c r="DU102" s="892"/>
      <c r="DV102" s="790"/>
      <c r="DW102" s="791"/>
      <c r="DX102" s="791"/>
      <c r="DY102" s="791"/>
      <c r="DZ102" s="915"/>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400</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401</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18" t="s">
        <v>404</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405</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c r="A109" s="913" t="s">
        <v>406</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407</v>
      </c>
      <c r="AB109" s="894"/>
      <c r="AC109" s="894"/>
      <c r="AD109" s="894"/>
      <c r="AE109" s="895"/>
      <c r="AF109" s="893" t="s">
        <v>408</v>
      </c>
      <c r="AG109" s="894"/>
      <c r="AH109" s="894"/>
      <c r="AI109" s="894"/>
      <c r="AJ109" s="895"/>
      <c r="AK109" s="893" t="s">
        <v>294</v>
      </c>
      <c r="AL109" s="894"/>
      <c r="AM109" s="894"/>
      <c r="AN109" s="894"/>
      <c r="AO109" s="895"/>
      <c r="AP109" s="893" t="s">
        <v>409</v>
      </c>
      <c r="AQ109" s="894"/>
      <c r="AR109" s="894"/>
      <c r="AS109" s="894"/>
      <c r="AT109" s="896"/>
      <c r="AU109" s="913" t="s">
        <v>406</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407</v>
      </c>
      <c r="BR109" s="894"/>
      <c r="BS109" s="894"/>
      <c r="BT109" s="894"/>
      <c r="BU109" s="895"/>
      <c r="BV109" s="893" t="s">
        <v>408</v>
      </c>
      <c r="BW109" s="894"/>
      <c r="BX109" s="894"/>
      <c r="BY109" s="894"/>
      <c r="BZ109" s="895"/>
      <c r="CA109" s="893" t="s">
        <v>294</v>
      </c>
      <c r="CB109" s="894"/>
      <c r="CC109" s="894"/>
      <c r="CD109" s="894"/>
      <c r="CE109" s="895"/>
      <c r="CF109" s="914" t="s">
        <v>409</v>
      </c>
      <c r="CG109" s="914"/>
      <c r="CH109" s="914"/>
      <c r="CI109" s="914"/>
      <c r="CJ109" s="914"/>
      <c r="CK109" s="893" t="s">
        <v>410</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407</v>
      </c>
      <c r="DH109" s="894"/>
      <c r="DI109" s="894"/>
      <c r="DJ109" s="894"/>
      <c r="DK109" s="895"/>
      <c r="DL109" s="893" t="s">
        <v>408</v>
      </c>
      <c r="DM109" s="894"/>
      <c r="DN109" s="894"/>
      <c r="DO109" s="894"/>
      <c r="DP109" s="895"/>
      <c r="DQ109" s="893" t="s">
        <v>294</v>
      </c>
      <c r="DR109" s="894"/>
      <c r="DS109" s="894"/>
      <c r="DT109" s="894"/>
      <c r="DU109" s="895"/>
      <c r="DV109" s="893" t="s">
        <v>409</v>
      </c>
      <c r="DW109" s="894"/>
      <c r="DX109" s="894"/>
      <c r="DY109" s="894"/>
      <c r="DZ109" s="896"/>
    </row>
    <row r="110" spans="1:131" s="212" customFormat="1" ht="26.25" customHeight="1">
      <c r="A110" s="897" t="s">
        <v>411</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418786</v>
      </c>
      <c r="AB110" s="901"/>
      <c r="AC110" s="901"/>
      <c r="AD110" s="901"/>
      <c r="AE110" s="902"/>
      <c r="AF110" s="903">
        <v>439421</v>
      </c>
      <c r="AG110" s="901"/>
      <c r="AH110" s="901"/>
      <c r="AI110" s="901"/>
      <c r="AJ110" s="902"/>
      <c r="AK110" s="903">
        <v>419020</v>
      </c>
      <c r="AL110" s="901"/>
      <c r="AM110" s="901"/>
      <c r="AN110" s="901"/>
      <c r="AO110" s="902"/>
      <c r="AP110" s="904">
        <v>20</v>
      </c>
      <c r="AQ110" s="905"/>
      <c r="AR110" s="905"/>
      <c r="AS110" s="905"/>
      <c r="AT110" s="906"/>
      <c r="AU110" s="907" t="s">
        <v>69</v>
      </c>
      <c r="AV110" s="908"/>
      <c r="AW110" s="908"/>
      <c r="AX110" s="908"/>
      <c r="AY110" s="908"/>
      <c r="AZ110" s="930" t="s">
        <v>412</v>
      </c>
      <c r="BA110" s="898"/>
      <c r="BB110" s="898"/>
      <c r="BC110" s="898"/>
      <c r="BD110" s="898"/>
      <c r="BE110" s="898"/>
      <c r="BF110" s="898"/>
      <c r="BG110" s="898"/>
      <c r="BH110" s="898"/>
      <c r="BI110" s="898"/>
      <c r="BJ110" s="898"/>
      <c r="BK110" s="898"/>
      <c r="BL110" s="898"/>
      <c r="BM110" s="898"/>
      <c r="BN110" s="898"/>
      <c r="BO110" s="898"/>
      <c r="BP110" s="899"/>
      <c r="BQ110" s="931">
        <v>5527162</v>
      </c>
      <c r="BR110" s="932"/>
      <c r="BS110" s="932"/>
      <c r="BT110" s="932"/>
      <c r="BU110" s="932"/>
      <c r="BV110" s="932">
        <v>6022824</v>
      </c>
      <c r="BW110" s="932"/>
      <c r="BX110" s="932"/>
      <c r="BY110" s="932"/>
      <c r="BZ110" s="932"/>
      <c r="CA110" s="932">
        <v>6041131</v>
      </c>
      <c r="CB110" s="932"/>
      <c r="CC110" s="932"/>
      <c r="CD110" s="932"/>
      <c r="CE110" s="932"/>
      <c r="CF110" s="945">
        <v>288.10000000000002</v>
      </c>
      <c r="CG110" s="946"/>
      <c r="CH110" s="946"/>
      <c r="CI110" s="946"/>
      <c r="CJ110" s="946"/>
      <c r="CK110" s="947" t="s">
        <v>413</v>
      </c>
      <c r="CL110" s="948"/>
      <c r="CM110" s="930" t="s">
        <v>414</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c r="A111" s="935" t="s">
        <v>415</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416</v>
      </c>
      <c r="BA111" s="924"/>
      <c r="BB111" s="924"/>
      <c r="BC111" s="924"/>
      <c r="BD111" s="924"/>
      <c r="BE111" s="924"/>
      <c r="BF111" s="924"/>
      <c r="BG111" s="924"/>
      <c r="BH111" s="924"/>
      <c r="BI111" s="924"/>
      <c r="BJ111" s="924"/>
      <c r="BK111" s="924"/>
      <c r="BL111" s="924"/>
      <c r="BM111" s="924"/>
      <c r="BN111" s="924"/>
      <c r="BO111" s="924"/>
      <c r="BP111" s="925"/>
      <c r="BQ111" s="926">
        <v>3653</v>
      </c>
      <c r="BR111" s="927"/>
      <c r="BS111" s="927"/>
      <c r="BT111" s="927"/>
      <c r="BU111" s="927"/>
      <c r="BV111" s="927">
        <v>3422</v>
      </c>
      <c r="BW111" s="927"/>
      <c r="BX111" s="927"/>
      <c r="BY111" s="927"/>
      <c r="BZ111" s="927"/>
      <c r="CA111" s="927">
        <v>3100</v>
      </c>
      <c r="CB111" s="927"/>
      <c r="CC111" s="927"/>
      <c r="CD111" s="927"/>
      <c r="CE111" s="927"/>
      <c r="CF111" s="921">
        <v>0.1</v>
      </c>
      <c r="CG111" s="922"/>
      <c r="CH111" s="922"/>
      <c r="CI111" s="922"/>
      <c r="CJ111" s="922"/>
      <c r="CK111" s="949"/>
      <c r="CL111" s="950"/>
      <c r="CM111" s="923" t="s">
        <v>417</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c r="A112" s="953" t="s">
        <v>418</v>
      </c>
      <c r="B112" s="954"/>
      <c r="C112" s="924" t="s">
        <v>419</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420</v>
      </c>
      <c r="BA112" s="924"/>
      <c r="BB112" s="924"/>
      <c r="BC112" s="924"/>
      <c r="BD112" s="924"/>
      <c r="BE112" s="924"/>
      <c r="BF112" s="924"/>
      <c r="BG112" s="924"/>
      <c r="BH112" s="924"/>
      <c r="BI112" s="924"/>
      <c r="BJ112" s="924"/>
      <c r="BK112" s="924"/>
      <c r="BL112" s="924"/>
      <c r="BM112" s="924"/>
      <c r="BN112" s="924"/>
      <c r="BO112" s="924"/>
      <c r="BP112" s="925"/>
      <c r="BQ112" s="926">
        <v>83224</v>
      </c>
      <c r="BR112" s="927"/>
      <c r="BS112" s="927"/>
      <c r="BT112" s="927"/>
      <c r="BU112" s="927"/>
      <c r="BV112" s="927">
        <v>78204</v>
      </c>
      <c r="BW112" s="927"/>
      <c r="BX112" s="927"/>
      <c r="BY112" s="927"/>
      <c r="BZ112" s="927"/>
      <c r="CA112" s="927">
        <v>118172</v>
      </c>
      <c r="CB112" s="927"/>
      <c r="CC112" s="927"/>
      <c r="CD112" s="927"/>
      <c r="CE112" s="927"/>
      <c r="CF112" s="921">
        <v>5.6</v>
      </c>
      <c r="CG112" s="922"/>
      <c r="CH112" s="922"/>
      <c r="CI112" s="922"/>
      <c r="CJ112" s="922"/>
      <c r="CK112" s="949"/>
      <c r="CL112" s="950"/>
      <c r="CM112" s="923" t="s">
        <v>421</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c r="A113" s="955"/>
      <c r="B113" s="956"/>
      <c r="C113" s="924" t="s">
        <v>422</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24910</v>
      </c>
      <c r="AB113" s="939"/>
      <c r="AC113" s="939"/>
      <c r="AD113" s="939"/>
      <c r="AE113" s="940"/>
      <c r="AF113" s="941">
        <v>19729</v>
      </c>
      <c r="AG113" s="939"/>
      <c r="AH113" s="939"/>
      <c r="AI113" s="939"/>
      <c r="AJ113" s="940"/>
      <c r="AK113" s="941">
        <v>22226</v>
      </c>
      <c r="AL113" s="939"/>
      <c r="AM113" s="939"/>
      <c r="AN113" s="939"/>
      <c r="AO113" s="940"/>
      <c r="AP113" s="942">
        <v>1.1000000000000001</v>
      </c>
      <c r="AQ113" s="943"/>
      <c r="AR113" s="943"/>
      <c r="AS113" s="943"/>
      <c r="AT113" s="944"/>
      <c r="AU113" s="909"/>
      <c r="AV113" s="910"/>
      <c r="AW113" s="910"/>
      <c r="AX113" s="910"/>
      <c r="AY113" s="910"/>
      <c r="AZ113" s="923" t="s">
        <v>423</v>
      </c>
      <c r="BA113" s="924"/>
      <c r="BB113" s="924"/>
      <c r="BC113" s="924"/>
      <c r="BD113" s="924"/>
      <c r="BE113" s="924"/>
      <c r="BF113" s="924"/>
      <c r="BG113" s="924"/>
      <c r="BH113" s="924"/>
      <c r="BI113" s="924"/>
      <c r="BJ113" s="924"/>
      <c r="BK113" s="924"/>
      <c r="BL113" s="924"/>
      <c r="BM113" s="924"/>
      <c r="BN113" s="924"/>
      <c r="BO113" s="924"/>
      <c r="BP113" s="925"/>
      <c r="BQ113" s="926">
        <v>94406</v>
      </c>
      <c r="BR113" s="927"/>
      <c r="BS113" s="927"/>
      <c r="BT113" s="927"/>
      <c r="BU113" s="927"/>
      <c r="BV113" s="927">
        <v>199671</v>
      </c>
      <c r="BW113" s="927"/>
      <c r="BX113" s="927"/>
      <c r="BY113" s="927"/>
      <c r="BZ113" s="927"/>
      <c r="CA113" s="927">
        <v>211668</v>
      </c>
      <c r="CB113" s="927"/>
      <c r="CC113" s="927"/>
      <c r="CD113" s="927"/>
      <c r="CE113" s="927"/>
      <c r="CF113" s="921">
        <v>10.1</v>
      </c>
      <c r="CG113" s="922"/>
      <c r="CH113" s="922"/>
      <c r="CI113" s="922"/>
      <c r="CJ113" s="922"/>
      <c r="CK113" s="949"/>
      <c r="CL113" s="950"/>
      <c r="CM113" s="923" t="s">
        <v>424</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c r="A114" s="955"/>
      <c r="B114" s="956"/>
      <c r="C114" s="924" t="s">
        <v>425</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6279</v>
      </c>
      <c r="AB114" s="960"/>
      <c r="AC114" s="960"/>
      <c r="AD114" s="960"/>
      <c r="AE114" s="961"/>
      <c r="AF114" s="962">
        <v>9566</v>
      </c>
      <c r="AG114" s="960"/>
      <c r="AH114" s="960"/>
      <c r="AI114" s="960"/>
      <c r="AJ114" s="961"/>
      <c r="AK114" s="962">
        <v>8669</v>
      </c>
      <c r="AL114" s="960"/>
      <c r="AM114" s="960"/>
      <c r="AN114" s="960"/>
      <c r="AO114" s="961"/>
      <c r="AP114" s="963">
        <v>0.4</v>
      </c>
      <c r="AQ114" s="964"/>
      <c r="AR114" s="964"/>
      <c r="AS114" s="964"/>
      <c r="AT114" s="965"/>
      <c r="AU114" s="909"/>
      <c r="AV114" s="910"/>
      <c r="AW114" s="910"/>
      <c r="AX114" s="910"/>
      <c r="AY114" s="910"/>
      <c r="AZ114" s="923" t="s">
        <v>426</v>
      </c>
      <c r="BA114" s="924"/>
      <c r="BB114" s="924"/>
      <c r="BC114" s="924"/>
      <c r="BD114" s="924"/>
      <c r="BE114" s="924"/>
      <c r="BF114" s="924"/>
      <c r="BG114" s="924"/>
      <c r="BH114" s="924"/>
      <c r="BI114" s="924"/>
      <c r="BJ114" s="924"/>
      <c r="BK114" s="924"/>
      <c r="BL114" s="924"/>
      <c r="BM114" s="924"/>
      <c r="BN114" s="924"/>
      <c r="BO114" s="924"/>
      <c r="BP114" s="925"/>
      <c r="BQ114" s="926">
        <v>521693</v>
      </c>
      <c r="BR114" s="927"/>
      <c r="BS114" s="927"/>
      <c r="BT114" s="927"/>
      <c r="BU114" s="927"/>
      <c r="BV114" s="927">
        <v>414080</v>
      </c>
      <c r="BW114" s="927"/>
      <c r="BX114" s="927"/>
      <c r="BY114" s="927"/>
      <c r="BZ114" s="927"/>
      <c r="CA114" s="927">
        <v>412932</v>
      </c>
      <c r="CB114" s="927"/>
      <c r="CC114" s="927"/>
      <c r="CD114" s="927"/>
      <c r="CE114" s="927"/>
      <c r="CF114" s="921">
        <v>19.7</v>
      </c>
      <c r="CG114" s="922"/>
      <c r="CH114" s="922"/>
      <c r="CI114" s="922"/>
      <c r="CJ114" s="922"/>
      <c r="CK114" s="949"/>
      <c r="CL114" s="950"/>
      <c r="CM114" s="923" t="s">
        <v>427</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c r="A115" s="955"/>
      <c r="B115" s="956"/>
      <c r="C115" s="924" t="s">
        <v>428</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240</v>
      </c>
      <c r="AB115" s="939"/>
      <c r="AC115" s="939"/>
      <c r="AD115" s="939"/>
      <c r="AE115" s="940"/>
      <c r="AF115" s="941">
        <v>372</v>
      </c>
      <c r="AG115" s="939"/>
      <c r="AH115" s="939"/>
      <c r="AI115" s="939"/>
      <c r="AJ115" s="940"/>
      <c r="AK115" s="941">
        <v>1204</v>
      </c>
      <c r="AL115" s="939"/>
      <c r="AM115" s="939"/>
      <c r="AN115" s="939"/>
      <c r="AO115" s="940"/>
      <c r="AP115" s="942">
        <v>0.1</v>
      </c>
      <c r="AQ115" s="943"/>
      <c r="AR115" s="943"/>
      <c r="AS115" s="943"/>
      <c r="AT115" s="944"/>
      <c r="AU115" s="909"/>
      <c r="AV115" s="910"/>
      <c r="AW115" s="910"/>
      <c r="AX115" s="910"/>
      <c r="AY115" s="910"/>
      <c r="AZ115" s="923" t="s">
        <v>429</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430</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c r="A116" s="957"/>
      <c r="B116" s="958"/>
      <c r="C116" s="966" t="s">
        <v>431</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432</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433</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434</v>
      </c>
      <c r="Z117" s="895"/>
      <c r="AA117" s="979">
        <v>450215</v>
      </c>
      <c r="AB117" s="980"/>
      <c r="AC117" s="980"/>
      <c r="AD117" s="980"/>
      <c r="AE117" s="981"/>
      <c r="AF117" s="982">
        <v>469088</v>
      </c>
      <c r="AG117" s="980"/>
      <c r="AH117" s="980"/>
      <c r="AI117" s="980"/>
      <c r="AJ117" s="981"/>
      <c r="AK117" s="982">
        <v>451119</v>
      </c>
      <c r="AL117" s="980"/>
      <c r="AM117" s="980"/>
      <c r="AN117" s="980"/>
      <c r="AO117" s="981"/>
      <c r="AP117" s="983"/>
      <c r="AQ117" s="984"/>
      <c r="AR117" s="984"/>
      <c r="AS117" s="984"/>
      <c r="AT117" s="985"/>
      <c r="AU117" s="909"/>
      <c r="AV117" s="910"/>
      <c r="AW117" s="910"/>
      <c r="AX117" s="910"/>
      <c r="AY117" s="910"/>
      <c r="AZ117" s="975" t="s">
        <v>435</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436</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c r="A118" s="913" t="s">
        <v>410</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407</v>
      </c>
      <c r="AB118" s="894"/>
      <c r="AC118" s="894"/>
      <c r="AD118" s="894"/>
      <c r="AE118" s="895"/>
      <c r="AF118" s="893" t="s">
        <v>408</v>
      </c>
      <c r="AG118" s="894"/>
      <c r="AH118" s="894"/>
      <c r="AI118" s="894"/>
      <c r="AJ118" s="895"/>
      <c r="AK118" s="893" t="s">
        <v>294</v>
      </c>
      <c r="AL118" s="894"/>
      <c r="AM118" s="894"/>
      <c r="AN118" s="894"/>
      <c r="AO118" s="895"/>
      <c r="AP118" s="971" t="s">
        <v>409</v>
      </c>
      <c r="AQ118" s="972"/>
      <c r="AR118" s="972"/>
      <c r="AS118" s="972"/>
      <c r="AT118" s="973"/>
      <c r="AU118" s="909"/>
      <c r="AV118" s="910"/>
      <c r="AW118" s="910"/>
      <c r="AX118" s="910"/>
      <c r="AY118" s="910"/>
      <c r="AZ118" s="974" t="s">
        <v>437</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438</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c r="A119" s="1057" t="s">
        <v>413</v>
      </c>
      <c r="B119" s="948"/>
      <c r="C119" s="930" t="s">
        <v>414</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3" t="s">
        <v>177</v>
      </c>
      <c r="BA119" s="233"/>
      <c r="BB119" s="233"/>
      <c r="BC119" s="233"/>
      <c r="BD119" s="233"/>
      <c r="BE119" s="233"/>
      <c r="BF119" s="233"/>
      <c r="BG119" s="233"/>
      <c r="BH119" s="233"/>
      <c r="BI119" s="233"/>
      <c r="BJ119" s="233"/>
      <c r="BK119" s="233"/>
      <c r="BL119" s="233"/>
      <c r="BM119" s="233"/>
      <c r="BN119" s="233"/>
      <c r="BO119" s="978" t="s">
        <v>439</v>
      </c>
      <c r="BP119" s="1006"/>
      <c r="BQ119" s="1000">
        <v>6230138</v>
      </c>
      <c r="BR119" s="1001"/>
      <c r="BS119" s="1001"/>
      <c r="BT119" s="1001"/>
      <c r="BU119" s="1001"/>
      <c r="BV119" s="1001">
        <v>6718201</v>
      </c>
      <c r="BW119" s="1001"/>
      <c r="BX119" s="1001"/>
      <c r="BY119" s="1001"/>
      <c r="BZ119" s="1001"/>
      <c r="CA119" s="1001">
        <v>6787003</v>
      </c>
      <c r="CB119" s="1001"/>
      <c r="CC119" s="1001"/>
      <c r="CD119" s="1001"/>
      <c r="CE119" s="1001"/>
      <c r="CF119" s="1002"/>
      <c r="CG119" s="1003"/>
      <c r="CH119" s="1003"/>
      <c r="CI119" s="1003"/>
      <c r="CJ119" s="1004"/>
      <c r="CK119" s="951"/>
      <c r="CL119" s="952"/>
      <c r="CM119" s="974" t="s">
        <v>440</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3653</v>
      </c>
      <c r="DH119" s="987"/>
      <c r="DI119" s="987"/>
      <c r="DJ119" s="987"/>
      <c r="DK119" s="988"/>
      <c r="DL119" s="986">
        <v>3422</v>
      </c>
      <c r="DM119" s="987"/>
      <c r="DN119" s="987"/>
      <c r="DO119" s="987"/>
      <c r="DP119" s="988"/>
      <c r="DQ119" s="986">
        <v>3100</v>
      </c>
      <c r="DR119" s="987"/>
      <c r="DS119" s="987"/>
      <c r="DT119" s="987"/>
      <c r="DU119" s="988"/>
      <c r="DV119" s="989">
        <v>0.1</v>
      </c>
      <c r="DW119" s="990"/>
      <c r="DX119" s="990"/>
      <c r="DY119" s="990"/>
      <c r="DZ119" s="991"/>
    </row>
    <row r="120" spans="1:130" s="212" customFormat="1" ht="26.25" customHeight="1">
      <c r="A120" s="1058"/>
      <c r="B120" s="950"/>
      <c r="C120" s="923" t="s">
        <v>417</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441</v>
      </c>
      <c r="AV120" s="993"/>
      <c r="AW120" s="993"/>
      <c r="AX120" s="993"/>
      <c r="AY120" s="994"/>
      <c r="AZ120" s="930" t="s">
        <v>442</v>
      </c>
      <c r="BA120" s="898"/>
      <c r="BB120" s="898"/>
      <c r="BC120" s="898"/>
      <c r="BD120" s="898"/>
      <c r="BE120" s="898"/>
      <c r="BF120" s="898"/>
      <c r="BG120" s="898"/>
      <c r="BH120" s="898"/>
      <c r="BI120" s="898"/>
      <c r="BJ120" s="898"/>
      <c r="BK120" s="898"/>
      <c r="BL120" s="898"/>
      <c r="BM120" s="898"/>
      <c r="BN120" s="898"/>
      <c r="BO120" s="898"/>
      <c r="BP120" s="899"/>
      <c r="BQ120" s="931">
        <v>4522107</v>
      </c>
      <c r="BR120" s="932"/>
      <c r="BS120" s="932"/>
      <c r="BT120" s="932"/>
      <c r="BU120" s="932"/>
      <c r="BV120" s="932">
        <v>5312739</v>
      </c>
      <c r="BW120" s="932"/>
      <c r="BX120" s="932"/>
      <c r="BY120" s="932"/>
      <c r="BZ120" s="932"/>
      <c r="CA120" s="932">
        <v>5659255</v>
      </c>
      <c r="CB120" s="932"/>
      <c r="CC120" s="932"/>
      <c r="CD120" s="932"/>
      <c r="CE120" s="932"/>
      <c r="CF120" s="945">
        <v>269.89999999999998</v>
      </c>
      <c r="CG120" s="946"/>
      <c r="CH120" s="946"/>
      <c r="CI120" s="946"/>
      <c r="CJ120" s="946"/>
      <c r="CK120" s="1007" t="s">
        <v>443</v>
      </c>
      <c r="CL120" s="1008"/>
      <c r="CM120" s="1008"/>
      <c r="CN120" s="1008"/>
      <c r="CO120" s="1009"/>
      <c r="CP120" s="1015" t="s">
        <v>391</v>
      </c>
      <c r="CQ120" s="1016"/>
      <c r="CR120" s="1016"/>
      <c r="CS120" s="1016"/>
      <c r="CT120" s="1016"/>
      <c r="CU120" s="1016"/>
      <c r="CV120" s="1016"/>
      <c r="CW120" s="1016"/>
      <c r="CX120" s="1016"/>
      <c r="CY120" s="1016"/>
      <c r="CZ120" s="1016"/>
      <c r="DA120" s="1016"/>
      <c r="DB120" s="1016"/>
      <c r="DC120" s="1016"/>
      <c r="DD120" s="1016"/>
      <c r="DE120" s="1016"/>
      <c r="DF120" s="1017"/>
      <c r="DG120" s="931">
        <v>83224</v>
      </c>
      <c r="DH120" s="932"/>
      <c r="DI120" s="932"/>
      <c r="DJ120" s="932"/>
      <c r="DK120" s="932"/>
      <c r="DL120" s="932">
        <v>78204</v>
      </c>
      <c r="DM120" s="932"/>
      <c r="DN120" s="932"/>
      <c r="DO120" s="932"/>
      <c r="DP120" s="932"/>
      <c r="DQ120" s="932">
        <v>118172</v>
      </c>
      <c r="DR120" s="932"/>
      <c r="DS120" s="932"/>
      <c r="DT120" s="932"/>
      <c r="DU120" s="932"/>
      <c r="DV120" s="933">
        <v>5.6</v>
      </c>
      <c r="DW120" s="933"/>
      <c r="DX120" s="933"/>
      <c r="DY120" s="933"/>
      <c r="DZ120" s="934"/>
    </row>
    <row r="121" spans="1:130" s="212" customFormat="1" ht="26.25" customHeight="1">
      <c r="A121" s="1058"/>
      <c r="B121" s="950"/>
      <c r="C121" s="975" t="s">
        <v>444</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445</v>
      </c>
      <c r="BA121" s="924"/>
      <c r="BB121" s="924"/>
      <c r="BC121" s="924"/>
      <c r="BD121" s="924"/>
      <c r="BE121" s="924"/>
      <c r="BF121" s="924"/>
      <c r="BG121" s="924"/>
      <c r="BH121" s="924"/>
      <c r="BI121" s="924"/>
      <c r="BJ121" s="924"/>
      <c r="BK121" s="924"/>
      <c r="BL121" s="924"/>
      <c r="BM121" s="924"/>
      <c r="BN121" s="924"/>
      <c r="BO121" s="924"/>
      <c r="BP121" s="925"/>
      <c r="BQ121" s="926">
        <v>10742</v>
      </c>
      <c r="BR121" s="927"/>
      <c r="BS121" s="927"/>
      <c r="BT121" s="927"/>
      <c r="BU121" s="927"/>
      <c r="BV121" s="927">
        <v>9272</v>
      </c>
      <c r="BW121" s="927"/>
      <c r="BX121" s="927"/>
      <c r="BY121" s="927"/>
      <c r="BZ121" s="927"/>
      <c r="CA121" s="927">
        <v>7683</v>
      </c>
      <c r="CB121" s="927"/>
      <c r="CC121" s="927"/>
      <c r="CD121" s="927"/>
      <c r="CE121" s="927"/>
      <c r="CF121" s="921">
        <v>0.4</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2" customFormat="1" ht="26.25" customHeight="1">
      <c r="A122" s="1058"/>
      <c r="B122" s="950"/>
      <c r="C122" s="923" t="s">
        <v>427</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446</v>
      </c>
      <c r="BA122" s="966"/>
      <c r="BB122" s="966"/>
      <c r="BC122" s="966"/>
      <c r="BD122" s="966"/>
      <c r="BE122" s="966"/>
      <c r="BF122" s="966"/>
      <c r="BG122" s="966"/>
      <c r="BH122" s="966"/>
      <c r="BI122" s="966"/>
      <c r="BJ122" s="966"/>
      <c r="BK122" s="966"/>
      <c r="BL122" s="966"/>
      <c r="BM122" s="966"/>
      <c r="BN122" s="966"/>
      <c r="BO122" s="966"/>
      <c r="BP122" s="967"/>
      <c r="BQ122" s="1000">
        <v>5687807</v>
      </c>
      <c r="BR122" s="1001"/>
      <c r="BS122" s="1001"/>
      <c r="BT122" s="1001"/>
      <c r="BU122" s="1001"/>
      <c r="BV122" s="1001">
        <v>4292019</v>
      </c>
      <c r="BW122" s="1001"/>
      <c r="BX122" s="1001"/>
      <c r="BY122" s="1001"/>
      <c r="BZ122" s="1001"/>
      <c r="CA122" s="1001">
        <v>4916733</v>
      </c>
      <c r="CB122" s="1001"/>
      <c r="CC122" s="1001"/>
      <c r="CD122" s="1001"/>
      <c r="CE122" s="1001"/>
      <c r="CF122" s="1018">
        <v>234.5</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c r="A123" s="1058"/>
      <c r="B123" s="950"/>
      <c r="C123" s="923" t="s">
        <v>433</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3" t="s">
        <v>177</v>
      </c>
      <c r="BA123" s="233"/>
      <c r="BB123" s="233"/>
      <c r="BC123" s="233"/>
      <c r="BD123" s="233"/>
      <c r="BE123" s="233"/>
      <c r="BF123" s="233"/>
      <c r="BG123" s="233"/>
      <c r="BH123" s="233"/>
      <c r="BI123" s="233"/>
      <c r="BJ123" s="233"/>
      <c r="BK123" s="233"/>
      <c r="BL123" s="233"/>
      <c r="BM123" s="233"/>
      <c r="BN123" s="233"/>
      <c r="BO123" s="978" t="s">
        <v>447</v>
      </c>
      <c r="BP123" s="1006"/>
      <c r="BQ123" s="1064">
        <v>10220656</v>
      </c>
      <c r="BR123" s="1065"/>
      <c r="BS123" s="1065"/>
      <c r="BT123" s="1065"/>
      <c r="BU123" s="1065"/>
      <c r="BV123" s="1065">
        <v>9614030</v>
      </c>
      <c r="BW123" s="1065"/>
      <c r="BX123" s="1065"/>
      <c r="BY123" s="1065"/>
      <c r="BZ123" s="1065"/>
      <c r="CA123" s="1065">
        <v>10583671</v>
      </c>
      <c r="CB123" s="1065"/>
      <c r="CC123" s="1065"/>
      <c r="CD123" s="1065"/>
      <c r="CE123" s="1065"/>
      <c r="CF123" s="1002"/>
      <c r="CG123" s="1003"/>
      <c r="CH123" s="1003"/>
      <c r="CI123" s="1003"/>
      <c r="CJ123" s="1004"/>
      <c r="CK123" s="1010"/>
      <c r="CL123" s="1011"/>
      <c r="CM123" s="1011"/>
      <c r="CN123" s="1011"/>
      <c r="CO123" s="1012"/>
      <c r="CP123" s="1020" t="s">
        <v>388</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c r="A124" s="1058"/>
      <c r="B124" s="950"/>
      <c r="C124" s="923" t="s">
        <v>436</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449</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c r="A125" s="1058"/>
      <c r="B125" s="950"/>
      <c r="C125" s="923" t="s">
        <v>438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450</v>
      </c>
      <c r="CL125" s="1008"/>
      <c r="CM125" s="1008"/>
      <c r="CN125" s="1008"/>
      <c r="CO125" s="1009"/>
      <c r="CP125" s="930" t="s">
        <v>451</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c r="A126" s="1058"/>
      <c r="B126" s="950"/>
      <c r="C126" s="923" t="s">
        <v>440</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240</v>
      </c>
      <c r="AB126" s="960"/>
      <c r="AC126" s="960"/>
      <c r="AD126" s="960"/>
      <c r="AE126" s="961"/>
      <c r="AF126" s="962">
        <v>372</v>
      </c>
      <c r="AG126" s="960"/>
      <c r="AH126" s="960"/>
      <c r="AI126" s="960"/>
      <c r="AJ126" s="961"/>
      <c r="AK126" s="962">
        <v>1204</v>
      </c>
      <c r="AL126" s="960"/>
      <c r="AM126" s="960"/>
      <c r="AN126" s="960"/>
      <c r="AO126" s="961"/>
      <c r="AP126" s="963">
        <v>0.1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452</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c r="A127" s="1059"/>
      <c r="B127" s="952"/>
      <c r="C127" s="974" t="s">
        <v>453</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458</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v>1562</v>
      </c>
      <c r="AB128" s="1047"/>
      <c r="AC128" s="1047"/>
      <c r="AD128" s="1047"/>
      <c r="AE128" s="1048"/>
      <c r="AF128" s="1049">
        <v>1579</v>
      </c>
      <c r="AG128" s="1047"/>
      <c r="AH128" s="1047"/>
      <c r="AI128" s="1047"/>
      <c r="AJ128" s="1048"/>
      <c r="AK128" s="1049">
        <v>6156</v>
      </c>
      <c r="AL128" s="1047"/>
      <c r="AM128" s="1047"/>
      <c r="AN128" s="1047"/>
      <c r="AO128" s="1048"/>
      <c r="AP128" s="1050"/>
      <c r="AQ128" s="1051"/>
      <c r="AR128" s="1051"/>
      <c r="AS128" s="1051"/>
      <c r="AT128" s="1052"/>
      <c r="AU128" s="214"/>
      <c r="AV128" s="214"/>
      <c r="AW128" s="214"/>
      <c r="AX128" s="897" t="s">
        <v>461</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462</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463</v>
      </c>
      <c r="X129" s="1072"/>
      <c r="Y129" s="1072"/>
      <c r="Z129" s="1073"/>
      <c r="AA129" s="959">
        <v>2415364</v>
      </c>
      <c r="AB129" s="960"/>
      <c r="AC129" s="960"/>
      <c r="AD129" s="960"/>
      <c r="AE129" s="961"/>
      <c r="AF129" s="962">
        <v>2384462</v>
      </c>
      <c r="AG129" s="960"/>
      <c r="AH129" s="960"/>
      <c r="AI129" s="960"/>
      <c r="AJ129" s="961"/>
      <c r="AK129" s="962">
        <v>2380698</v>
      </c>
      <c r="AL129" s="960"/>
      <c r="AM129" s="960"/>
      <c r="AN129" s="960"/>
      <c r="AO129" s="961"/>
      <c r="AP129" s="1074"/>
      <c r="AQ129" s="1075"/>
      <c r="AR129" s="1075"/>
      <c r="AS129" s="1075"/>
      <c r="AT129" s="1076"/>
      <c r="AU129" s="215"/>
      <c r="AV129" s="215"/>
      <c r="AW129" s="215"/>
      <c r="AX129" s="1066" t="s">
        <v>464</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35" t="s">
        <v>465</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466</v>
      </c>
      <c r="X130" s="1072"/>
      <c r="Y130" s="1072"/>
      <c r="Z130" s="1073"/>
      <c r="AA130" s="959">
        <v>298940</v>
      </c>
      <c r="AB130" s="960"/>
      <c r="AC130" s="960"/>
      <c r="AD130" s="960"/>
      <c r="AE130" s="961"/>
      <c r="AF130" s="962">
        <v>302640</v>
      </c>
      <c r="AG130" s="960"/>
      <c r="AH130" s="960"/>
      <c r="AI130" s="960"/>
      <c r="AJ130" s="961"/>
      <c r="AK130" s="962">
        <v>284144</v>
      </c>
      <c r="AL130" s="960"/>
      <c r="AM130" s="960"/>
      <c r="AN130" s="960"/>
      <c r="AO130" s="961"/>
      <c r="AP130" s="1074"/>
      <c r="AQ130" s="1075"/>
      <c r="AR130" s="1075"/>
      <c r="AS130" s="1075"/>
      <c r="AT130" s="1076"/>
      <c r="AU130" s="215"/>
      <c r="AV130" s="215"/>
      <c r="AW130" s="215"/>
      <c r="AX130" s="1066" t="s">
        <v>467</v>
      </c>
      <c r="AY130" s="924"/>
      <c r="AZ130" s="924"/>
      <c r="BA130" s="924"/>
      <c r="BB130" s="924"/>
      <c r="BC130" s="924"/>
      <c r="BD130" s="924"/>
      <c r="BE130" s="925"/>
      <c r="BF130" s="1102">
        <v>7.5</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468</v>
      </c>
      <c r="X131" s="1109"/>
      <c r="Y131" s="1109"/>
      <c r="Z131" s="1110"/>
      <c r="AA131" s="1005">
        <v>2116424</v>
      </c>
      <c r="AB131" s="987"/>
      <c r="AC131" s="987"/>
      <c r="AD131" s="987"/>
      <c r="AE131" s="988"/>
      <c r="AF131" s="986">
        <v>2081822</v>
      </c>
      <c r="AG131" s="987"/>
      <c r="AH131" s="987"/>
      <c r="AI131" s="987"/>
      <c r="AJ131" s="988"/>
      <c r="AK131" s="986">
        <v>2096554</v>
      </c>
      <c r="AL131" s="987"/>
      <c r="AM131" s="987"/>
      <c r="AN131" s="987"/>
      <c r="AO131" s="988"/>
      <c r="AP131" s="1111"/>
      <c r="AQ131" s="1112"/>
      <c r="AR131" s="1112"/>
      <c r="AS131" s="1112"/>
      <c r="AT131" s="1113"/>
      <c r="AU131" s="215"/>
      <c r="AV131" s="215"/>
      <c r="AW131" s="215"/>
      <c r="AX131" s="1084" t="s">
        <v>469</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91" t="s">
        <v>470</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471</v>
      </c>
      <c r="W132" s="1095"/>
      <c r="X132" s="1095"/>
      <c r="Y132" s="1095"/>
      <c r="Z132" s="1096"/>
      <c r="AA132" s="1097">
        <v>7.0738661059999997</v>
      </c>
      <c r="AB132" s="1098"/>
      <c r="AC132" s="1098"/>
      <c r="AD132" s="1098"/>
      <c r="AE132" s="1099"/>
      <c r="AF132" s="1100">
        <v>7.9194570909999999</v>
      </c>
      <c r="AG132" s="1098"/>
      <c r="AH132" s="1098"/>
      <c r="AI132" s="1098"/>
      <c r="AJ132" s="1099"/>
      <c r="AK132" s="1100">
        <v>7.670634765</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472</v>
      </c>
      <c r="W133" s="1078"/>
      <c r="X133" s="1078"/>
      <c r="Y133" s="1078"/>
      <c r="Z133" s="1079"/>
      <c r="AA133" s="1080">
        <v>6</v>
      </c>
      <c r="AB133" s="1081"/>
      <c r="AC133" s="1081"/>
      <c r="AD133" s="1081"/>
      <c r="AE133" s="1082"/>
      <c r="AF133" s="1080">
        <v>6.9</v>
      </c>
      <c r="AG133" s="1081"/>
      <c r="AH133" s="1081"/>
      <c r="AI133" s="1081"/>
      <c r="AJ133" s="1082"/>
      <c r="AK133" s="1080">
        <v>7.5</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RqOI8PrvnclYdPHoxvzySYwespB4raFKkiluGmvm0z0xnGjOwXqV0aOh4Zov5DdMyR0XAskAYRRFZ+YEKLi1g==" saltValue="4oNtvbucFg3UpOfc92BM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tabSelected="1" view="pageBreakPreview" topLeftCell="AK34" zoomScaleNormal="85" zoomScaleSheetLayoutView="100" workbookViewId="0">
      <selection activeCell="CU72" sqref="CU72"/>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473</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MVRTGZYHmy7rqv6gLQnDl7H59v1s57OAILK5fBwhmODxZh7dx3r0Dls7SBw7n4xE/zSmZK4SakqC6illQmPHTg==" saltValue="X4twTT6sqZPr8D2C4xtj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67" zoomScale="115" zoomScaleNormal="115" zoomScaleSheetLayoutView="55" workbookViewId="0">
      <selection activeCell="CP28" sqref="CP28"/>
    </sheetView>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AVoXV40+okjcytm50+WA/+m96+gtuA9LcyRCHsmeOO82OtBiu1xPkNE7DCrBPXR0gjwjy7RichIf5+lYyeThA==" saltValue="iNv6mRgpJKLL4O2MamCMb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CP28" sqref="CP28"/>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475</v>
      </c>
      <c r="AL6" s="248"/>
      <c r="AM6" s="248"/>
      <c r="AN6" s="248"/>
    </row>
    <row r="7" spans="1:46" ht="13.5" customHeight="1">
      <c r="A7" s="247"/>
      <c r="AK7" s="250"/>
      <c r="AL7" s="251"/>
      <c r="AM7" s="251"/>
      <c r="AN7" s="252"/>
      <c r="AO7" s="1115" t="s">
        <v>476</v>
      </c>
      <c r="AP7" s="253"/>
      <c r="AQ7" s="254" t="s">
        <v>477</v>
      </c>
      <c r="AR7" s="255"/>
    </row>
    <row r="8" spans="1:46">
      <c r="A8" s="247"/>
      <c r="AK8" s="256"/>
      <c r="AL8" s="257"/>
      <c r="AM8" s="257"/>
      <c r="AN8" s="258"/>
      <c r="AO8" s="1116"/>
      <c r="AP8" s="259" t="s">
        <v>478</v>
      </c>
      <c r="AQ8" s="260" t="s">
        <v>479</v>
      </c>
      <c r="AR8" s="261" t="s">
        <v>480</v>
      </c>
    </row>
    <row r="9" spans="1:46">
      <c r="A9" s="247"/>
      <c r="AK9" s="1117" t="s">
        <v>481</v>
      </c>
      <c r="AL9" s="1118"/>
      <c r="AM9" s="1118"/>
      <c r="AN9" s="1119"/>
      <c r="AO9" s="262">
        <v>766155</v>
      </c>
      <c r="AP9" s="262">
        <v>289333</v>
      </c>
      <c r="AQ9" s="263">
        <v>239935</v>
      </c>
      <c r="AR9" s="264">
        <v>20.6</v>
      </c>
    </row>
    <row r="10" spans="1:46" ht="13.5" customHeight="1">
      <c r="A10" s="247"/>
      <c r="AK10" s="1117" t="s">
        <v>482</v>
      </c>
      <c r="AL10" s="1118"/>
      <c r="AM10" s="1118"/>
      <c r="AN10" s="1119"/>
      <c r="AO10" s="265">
        <v>90979</v>
      </c>
      <c r="AP10" s="265">
        <v>34358</v>
      </c>
      <c r="AQ10" s="266">
        <v>33021</v>
      </c>
      <c r="AR10" s="267">
        <v>4</v>
      </c>
    </row>
    <row r="11" spans="1:46" ht="13.5" customHeight="1">
      <c r="A11" s="247"/>
      <c r="AK11" s="1117" t="s">
        <v>483</v>
      </c>
      <c r="AL11" s="1118"/>
      <c r="AM11" s="1118"/>
      <c r="AN11" s="1119"/>
      <c r="AO11" s="265" t="s">
        <v>484</v>
      </c>
      <c r="AP11" s="265" t="s">
        <v>484</v>
      </c>
      <c r="AQ11" s="266">
        <v>2306</v>
      </c>
      <c r="AR11" s="267" t="s">
        <v>484</v>
      </c>
    </row>
    <row r="12" spans="1:46" ht="13.5" customHeight="1">
      <c r="A12" s="247"/>
      <c r="AK12" s="1117" t="s">
        <v>485</v>
      </c>
      <c r="AL12" s="1118"/>
      <c r="AM12" s="1118"/>
      <c r="AN12" s="1119"/>
      <c r="AO12" s="265" t="s">
        <v>484</v>
      </c>
      <c r="AP12" s="265" t="s">
        <v>484</v>
      </c>
      <c r="AQ12" s="266" t="s">
        <v>484</v>
      </c>
      <c r="AR12" s="267" t="s">
        <v>484</v>
      </c>
    </row>
    <row r="13" spans="1:46" ht="13.5" customHeight="1">
      <c r="A13" s="247"/>
      <c r="AK13" s="1117" t="s">
        <v>486</v>
      </c>
      <c r="AL13" s="1118"/>
      <c r="AM13" s="1118"/>
      <c r="AN13" s="1119"/>
      <c r="AO13" s="265">
        <v>58352</v>
      </c>
      <c r="AP13" s="265">
        <v>22036</v>
      </c>
      <c r="AQ13" s="266">
        <v>7428</v>
      </c>
      <c r="AR13" s="267">
        <v>196.7</v>
      </c>
    </row>
    <row r="14" spans="1:46" ht="13.5" customHeight="1">
      <c r="A14" s="247"/>
      <c r="AK14" s="1117" t="s">
        <v>487</v>
      </c>
      <c r="AL14" s="1118"/>
      <c r="AM14" s="1118"/>
      <c r="AN14" s="1119"/>
      <c r="AO14" s="265">
        <v>43425</v>
      </c>
      <c r="AP14" s="265">
        <v>16399</v>
      </c>
      <c r="AQ14" s="266">
        <v>4299</v>
      </c>
      <c r="AR14" s="267">
        <v>281.5</v>
      </c>
    </row>
    <row r="15" spans="1:46" ht="13.5" customHeight="1">
      <c r="A15" s="247"/>
      <c r="AK15" s="1120" t="s">
        <v>488</v>
      </c>
      <c r="AL15" s="1121"/>
      <c r="AM15" s="1121"/>
      <c r="AN15" s="1122"/>
      <c r="AO15" s="265">
        <v>-54272</v>
      </c>
      <c r="AP15" s="265">
        <v>-20495</v>
      </c>
      <c r="AQ15" s="266">
        <v>-13612</v>
      </c>
      <c r="AR15" s="267">
        <v>50.6</v>
      </c>
    </row>
    <row r="16" spans="1:46">
      <c r="A16" s="247"/>
      <c r="AK16" s="1120" t="s">
        <v>177</v>
      </c>
      <c r="AL16" s="1121"/>
      <c r="AM16" s="1121"/>
      <c r="AN16" s="1122"/>
      <c r="AO16" s="265">
        <v>904639</v>
      </c>
      <c r="AP16" s="265">
        <v>341631</v>
      </c>
      <c r="AQ16" s="266">
        <v>273378</v>
      </c>
      <c r="AR16" s="267">
        <v>25</v>
      </c>
    </row>
    <row r="17" spans="1:46">
      <c r="A17" s="247"/>
    </row>
    <row r="18" spans="1:46">
      <c r="A18" s="247"/>
      <c r="AQ18" s="268"/>
      <c r="AR18" s="268"/>
    </row>
    <row r="19" spans="1:46">
      <c r="A19" s="247"/>
      <c r="AK19" s="243" t="s">
        <v>489</v>
      </c>
    </row>
    <row r="20" spans="1:46">
      <c r="A20" s="247"/>
      <c r="AK20" s="269"/>
      <c r="AL20" s="270"/>
      <c r="AM20" s="270"/>
      <c r="AN20" s="271"/>
      <c r="AO20" s="272" t="s">
        <v>490</v>
      </c>
      <c r="AP20" s="273" t="s">
        <v>491</v>
      </c>
      <c r="AQ20" s="274" t="s">
        <v>492</v>
      </c>
      <c r="AR20" s="275"/>
    </row>
    <row r="21" spans="1:46" s="248" customFormat="1">
      <c r="A21" s="276"/>
      <c r="AK21" s="1123" t="s">
        <v>493</v>
      </c>
      <c r="AL21" s="1124"/>
      <c r="AM21" s="1124"/>
      <c r="AN21" s="1125"/>
      <c r="AO21" s="277">
        <v>26.81</v>
      </c>
      <c r="AP21" s="278">
        <v>21.68</v>
      </c>
      <c r="AQ21" s="279">
        <v>5.13</v>
      </c>
      <c r="AS21" s="280"/>
      <c r="AT21" s="276"/>
    </row>
    <row r="22" spans="1:46" s="248" customFormat="1">
      <c r="A22" s="276"/>
      <c r="AK22" s="1123" t="s">
        <v>494</v>
      </c>
      <c r="AL22" s="1124"/>
      <c r="AM22" s="1124"/>
      <c r="AN22" s="1125"/>
      <c r="AO22" s="281">
        <v>92.3</v>
      </c>
      <c r="AP22" s="282">
        <v>95.1</v>
      </c>
      <c r="AQ22" s="283">
        <v>-2.8</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14" t="s">
        <v>495</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c r="A27" s="288"/>
      <c r="AS27" s="243"/>
      <c r="AT27" s="243"/>
    </row>
    <row r="28" spans="1:46" ht="17.2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497</v>
      </c>
      <c r="AL29" s="248"/>
      <c r="AM29" s="248"/>
      <c r="AN29" s="248"/>
      <c r="AS29" s="290"/>
    </row>
    <row r="30" spans="1:46" ht="13.5" customHeight="1">
      <c r="A30" s="247"/>
      <c r="AK30" s="250"/>
      <c r="AL30" s="251"/>
      <c r="AM30" s="251"/>
      <c r="AN30" s="252"/>
      <c r="AO30" s="1115" t="s">
        <v>476</v>
      </c>
      <c r="AP30" s="253"/>
      <c r="AQ30" s="254" t="s">
        <v>477</v>
      </c>
      <c r="AR30" s="255"/>
    </row>
    <row r="31" spans="1:46">
      <c r="A31" s="247"/>
      <c r="AK31" s="256"/>
      <c r="AL31" s="257"/>
      <c r="AM31" s="257"/>
      <c r="AN31" s="258"/>
      <c r="AO31" s="1116"/>
      <c r="AP31" s="259" t="s">
        <v>478</v>
      </c>
      <c r="AQ31" s="260" t="s">
        <v>479</v>
      </c>
      <c r="AR31" s="261" t="s">
        <v>480</v>
      </c>
    </row>
    <row r="32" spans="1:46" ht="27" customHeight="1">
      <c r="A32" s="247"/>
      <c r="AK32" s="1131" t="s">
        <v>498</v>
      </c>
      <c r="AL32" s="1132"/>
      <c r="AM32" s="1132"/>
      <c r="AN32" s="1133"/>
      <c r="AO32" s="291">
        <v>419020</v>
      </c>
      <c r="AP32" s="291">
        <v>158240</v>
      </c>
      <c r="AQ32" s="292">
        <v>143519</v>
      </c>
      <c r="AR32" s="293">
        <v>10.3</v>
      </c>
    </row>
    <row r="33" spans="1:46" ht="13.5" customHeight="1">
      <c r="A33" s="247"/>
      <c r="AK33" s="1131" t="s">
        <v>499</v>
      </c>
      <c r="AL33" s="1132"/>
      <c r="AM33" s="1132"/>
      <c r="AN33" s="1133"/>
      <c r="AO33" s="291" t="s">
        <v>484</v>
      </c>
      <c r="AP33" s="291" t="s">
        <v>484</v>
      </c>
      <c r="AQ33" s="292" t="s">
        <v>484</v>
      </c>
      <c r="AR33" s="293" t="s">
        <v>484</v>
      </c>
    </row>
    <row r="34" spans="1:46" ht="27" customHeight="1">
      <c r="A34" s="247"/>
      <c r="AK34" s="1131" t="s">
        <v>500</v>
      </c>
      <c r="AL34" s="1132"/>
      <c r="AM34" s="1132"/>
      <c r="AN34" s="1133"/>
      <c r="AO34" s="291" t="s">
        <v>484</v>
      </c>
      <c r="AP34" s="291" t="s">
        <v>484</v>
      </c>
      <c r="AQ34" s="292" t="s">
        <v>484</v>
      </c>
      <c r="AR34" s="293" t="s">
        <v>484</v>
      </c>
    </row>
    <row r="35" spans="1:46" ht="27" customHeight="1">
      <c r="A35" s="247"/>
      <c r="AK35" s="1131" t="s">
        <v>501</v>
      </c>
      <c r="AL35" s="1132"/>
      <c r="AM35" s="1132"/>
      <c r="AN35" s="1133"/>
      <c r="AO35" s="291">
        <v>22226</v>
      </c>
      <c r="AP35" s="291">
        <v>8394</v>
      </c>
      <c r="AQ35" s="292">
        <v>32537</v>
      </c>
      <c r="AR35" s="293">
        <v>-74.2</v>
      </c>
    </row>
    <row r="36" spans="1:46" ht="27" customHeight="1">
      <c r="A36" s="247"/>
      <c r="AK36" s="1131" t="s">
        <v>502</v>
      </c>
      <c r="AL36" s="1132"/>
      <c r="AM36" s="1132"/>
      <c r="AN36" s="1133"/>
      <c r="AO36" s="291">
        <v>8669</v>
      </c>
      <c r="AP36" s="291">
        <v>3274</v>
      </c>
      <c r="AQ36" s="292">
        <v>3256</v>
      </c>
      <c r="AR36" s="293">
        <v>0.6</v>
      </c>
    </row>
    <row r="37" spans="1:46" ht="13.5" customHeight="1">
      <c r="A37" s="247"/>
      <c r="AK37" s="1131" t="s">
        <v>503</v>
      </c>
      <c r="AL37" s="1132"/>
      <c r="AM37" s="1132"/>
      <c r="AN37" s="1133"/>
      <c r="AO37" s="291">
        <v>1204</v>
      </c>
      <c r="AP37" s="291">
        <v>455</v>
      </c>
      <c r="AQ37" s="292">
        <v>244</v>
      </c>
      <c r="AR37" s="293">
        <v>86.5</v>
      </c>
    </row>
    <row r="38" spans="1:46" ht="27" customHeight="1">
      <c r="A38" s="247"/>
      <c r="AK38" s="1134" t="s">
        <v>504</v>
      </c>
      <c r="AL38" s="1135"/>
      <c r="AM38" s="1135"/>
      <c r="AN38" s="1136"/>
      <c r="AO38" s="294" t="s">
        <v>484</v>
      </c>
      <c r="AP38" s="294" t="s">
        <v>484</v>
      </c>
      <c r="AQ38" s="295">
        <v>45</v>
      </c>
      <c r="AR38" s="283" t="s">
        <v>484</v>
      </c>
      <c r="AS38" s="290"/>
    </row>
    <row r="39" spans="1:46">
      <c r="A39" s="247"/>
      <c r="AK39" s="1134" t="s">
        <v>505</v>
      </c>
      <c r="AL39" s="1135"/>
      <c r="AM39" s="1135"/>
      <c r="AN39" s="1136"/>
      <c r="AO39" s="291">
        <v>-6156</v>
      </c>
      <c r="AP39" s="291">
        <v>-2325</v>
      </c>
      <c r="AQ39" s="292">
        <v>-3310</v>
      </c>
      <c r="AR39" s="293">
        <v>-29.8</v>
      </c>
      <c r="AS39" s="290"/>
    </row>
    <row r="40" spans="1:46" ht="27" customHeight="1">
      <c r="A40" s="247"/>
      <c r="AK40" s="1131" t="s">
        <v>506</v>
      </c>
      <c r="AL40" s="1132"/>
      <c r="AM40" s="1132"/>
      <c r="AN40" s="1133"/>
      <c r="AO40" s="291">
        <v>-284144</v>
      </c>
      <c r="AP40" s="291">
        <v>-107305</v>
      </c>
      <c r="AQ40" s="292">
        <v>-131495</v>
      </c>
      <c r="AR40" s="293">
        <v>-18.399999999999999</v>
      </c>
      <c r="AS40" s="290"/>
    </row>
    <row r="41" spans="1:46">
      <c r="A41" s="247"/>
      <c r="AK41" s="1137" t="s">
        <v>287</v>
      </c>
      <c r="AL41" s="1138"/>
      <c r="AM41" s="1138"/>
      <c r="AN41" s="1139"/>
      <c r="AO41" s="291">
        <v>160819</v>
      </c>
      <c r="AP41" s="291">
        <v>60732</v>
      </c>
      <c r="AQ41" s="292">
        <v>44796</v>
      </c>
      <c r="AR41" s="293">
        <v>35.6</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507</v>
      </c>
    </row>
    <row r="48" spans="1:46">
      <c r="A48" s="247"/>
      <c r="AK48" s="301" t="s">
        <v>508</v>
      </c>
      <c r="AL48" s="301"/>
      <c r="AM48" s="301"/>
      <c r="AN48" s="301"/>
      <c r="AO48" s="301"/>
      <c r="AP48" s="301"/>
      <c r="AQ48" s="302"/>
      <c r="AR48" s="301"/>
    </row>
    <row r="49" spans="1:44" ht="13.5" customHeight="1">
      <c r="A49" s="247"/>
      <c r="AK49" s="303"/>
      <c r="AL49" s="304"/>
      <c r="AM49" s="1126" t="s">
        <v>476</v>
      </c>
      <c r="AN49" s="1128" t="s">
        <v>509</v>
      </c>
      <c r="AO49" s="1129"/>
      <c r="AP49" s="1129"/>
      <c r="AQ49" s="1129"/>
      <c r="AR49" s="1130"/>
    </row>
    <row r="50" spans="1:44">
      <c r="A50" s="247"/>
      <c r="AK50" s="305"/>
      <c r="AL50" s="306"/>
      <c r="AM50" s="1127"/>
      <c r="AN50" s="307" t="s">
        <v>510</v>
      </c>
      <c r="AO50" s="308" t="s">
        <v>511</v>
      </c>
      <c r="AP50" s="309" t="s">
        <v>512</v>
      </c>
      <c r="AQ50" s="310" t="s">
        <v>513</v>
      </c>
      <c r="AR50" s="311" t="s">
        <v>514</v>
      </c>
    </row>
    <row r="51" spans="1:44">
      <c r="A51" s="247"/>
      <c r="AK51" s="303" t="s">
        <v>515</v>
      </c>
      <c r="AL51" s="304"/>
      <c r="AM51" s="312">
        <v>924005</v>
      </c>
      <c r="AN51" s="313">
        <v>274348</v>
      </c>
      <c r="AO51" s="314">
        <v>-27.4</v>
      </c>
      <c r="AP51" s="315">
        <v>263613</v>
      </c>
      <c r="AQ51" s="316">
        <v>-0.2</v>
      </c>
      <c r="AR51" s="317">
        <v>-27.2</v>
      </c>
    </row>
    <row r="52" spans="1:44">
      <c r="A52" s="247"/>
      <c r="AK52" s="318"/>
      <c r="AL52" s="319" t="s">
        <v>516</v>
      </c>
      <c r="AM52" s="320">
        <v>435808</v>
      </c>
      <c r="AN52" s="321">
        <v>129397</v>
      </c>
      <c r="AO52" s="322">
        <v>-34.6</v>
      </c>
      <c r="AP52" s="323">
        <v>128823</v>
      </c>
      <c r="AQ52" s="324">
        <v>-3.8</v>
      </c>
      <c r="AR52" s="325">
        <v>-30.8</v>
      </c>
    </row>
    <row r="53" spans="1:44">
      <c r="A53" s="247"/>
      <c r="AK53" s="303" t="s">
        <v>517</v>
      </c>
      <c r="AL53" s="304"/>
      <c r="AM53" s="312">
        <v>1589621</v>
      </c>
      <c r="AN53" s="313">
        <v>493824</v>
      </c>
      <c r="AO53" s="314">
        <v>80</v>
      </c>
      <c r="AP53" s="315">
        <v>330026</v>
      </c>
      <c r="AQ53" s="316">
        <v>25.2</v>
      </c>
      <c r="AR53" s="317">
        <v>54.8</v>
      </c>
    </row>
    <row r="54" spans="1:44">
      <c r="A54" s="247"/>
      <c r="AK54" s="318"/>
      <c r="AL54" s="319" t="s">
        <v>516</v>
      </c>
      <c r="AM54" s="320">
        <v>517474</v>
      </c>
      <c r="AN54" s="321">
        <v>160756</v>
      </c>
      <c r="AO54" s="322">
        <v>24.2</v>
      </c>
      <c r="AP54" s="323">
        <v>141075</v>
      </c>
      <c r="AQ54" s="324">
        <v>9.5</v>
      </c>
      <c r="AR54" s="325">
        <v>14.7</v>
      </c>
    </row>
    <row r="55" spans="1:44">
      <c r="A55" s="247"/>
      <c r="AK55" s="303" t="s">
        <v>518</v>
      </c>
      <c r="AL55" s="304"/>
      <c r="AM55" s="312">
        <v>522029</v>
      </c>
      <c r="AN55" s="313">
        <v>176480</v>
      </c>
      <c r="AO55" s="314">
        <v>-64.3</v>
      </c>
      <c r="AP55" s="315">
        <v>278179</v>
      </c>
      <c r="AQ55" s="316">
        <v>-15.7</v>
      </c>
      <c r="AR55" s="317">
        <v>-48.6</v>
      </c>
    </row>
    <row r="56" spans="1:44">
      <c r="A56" s="247"/>
      <c r="AK56" s="318"/>
      <c r="AL56" s="319" t="s">
        <v>516</v>
      </c>
      <c r="AM56" s="320">
        <v>211067</v>
      </c>
      <c r="AN56" s="321">
        <v>71355</v>
      </c>
      <c r="AO56" s="322">
        <v>-55.6</v>
      </c>
      <c r="AP56" s="323">
        <v>122182</v>
      </c>
      <c r="AQ56" s="324">
        <v>-13.4</v>
      </c>
      <c r="AR56" s="325">
        <v>-42.2</v>
      </c>
    </row>
    <row r="57" spans="1:44">
      <c r="A57" s="247"/>
      <c r="AK57" s="303" t="s">
        <v>519</v>
      </c>
      <c r="AL57" s="304"/>
      <c r="AM57" s="312">
        <v>3249865</v>
      </c>
      <c r="AN57" s="313">
        <v>1166499</v>
      </c>
      <c r="AO57" s="314">
        <v>561</v>
      </c>
      <c r="AP57" s="315">
        <v>283153</v>
      </c>
      <c r="AQ57" s="316">
        <v>1.8</v>
      </c>
      <c r="AR57" s="317">
        <v>559.20000000000005</v>
      </c>
    </row>
    <row r="58" spans="1:44">
      <c r="A58" s="247"/>
      <c r="AK58" s="318"/>
      <c r="AL58" s="319" t="s">
        <v>516</v>
      </c>
      <c r="AM58" s="320">
        <v>305266</v>
      </c>
      <c r="AN58" s="321">
        <v>109571</v>
      </c>
      <c r="AO58" s="322">
        <v>53.6</v>
      </c>
      <c r="AP58" s="323">
        <v>127593</v>
      </c>
      <c r="AQ58" s="324">
        <v>4.4000000000000004</v>
      </c>
      <c r="AR58" s="325">
        <v>49.2</v>
      </c>
    </row>
    <row r="59" spans="1:44">
      <c r="A59" s="247"/>
      <c r="AK59" s="303" t="s">
        <v>520</v>
      </c>
      <c r="AL59" s="304"/>
      <c r="AM59" s="312">
        <v>1763784</v>
      </c>
      <c r="AN59" s="313">
        <v>666082</v>
      </c>
      <c r="AO59" s="314">
        <v>-42.9</v>
      </c>
      <c r="AP59" s="315">
        <v>262169</v>
      </c>
      <c r="AQ59" s="316">
        <v>-7.4</v>
      </c>
      <c r="AR59" s="317">
        <v>-35.5</v>
      </c>
    </row>
    <row r="60" spans="1:44">
      <c r="A60" s="247"/>
      <c r="AK60" s="318"/>
      <c r="AL60" s="319" t="s">
        <v>516</v>
      </c>
      <c r="AM60" s="320">
        <v>303663</v>
      </c>
      <c r="AN60" s="321">
        <v>114676</v>
      </c>
      <c r="AO60" s="322">
        <v>4.7</v>
      </c>
      <c r="AP60" s="323">
        <v>152658</v>
      </c>
      <c r="AQ60" s="324">
        <v>19.600000000000001</v>
      </c>
      <c r="AR60" s="325">
        <v>-14.9</v>
      </c>
    </row>
    <row r="61" spans="1:44">
      <c r="A61" s="247"/>
      <c r="AK61" s="303" t="s">
        <v>521</v>
      </c>
      <c r="AL61" s="326"/>
      <c r="AM61" s="312">
        <v>1609861</v>
      </c>
      <c r="AN61" s="313">
        <v>555447</v>
      </c>
      <c r="AO61" s="314">
        <v>101.3</v>
      </c>
      <c r="AP61" s="315">
        <v>283428</v>
      </c>
      <c r="AQ61" s="327">
        <v>0.7</v>
      </c>
      <c r="AR61" s="317">
        <v>100.6</v>
      </c>
    </row>
    <row r="62" spans="1:44">
      <c r="A62" s="247"/>
      <c r="AK62" s="318"/>
      <c r="AL62" s="319" t="s">
        <v>516</v>
      </c>
      <c r="AM62" s="320">
        <v>354656</v>
      </c>
      <c r="AN62" s="321">
        <v>117151</v>
      </c>
      <c r="AO62" s="322">
        <v>-1.5</v>
      </c>
      <c r="AP62" s="323">
        <v>134466</v>
      </c>
      <c r="AQ62" s="324">
        <v>3.3</v>
      </c>
      <c r="AR62" s="325">
        <v>-4.8</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p4/w7m7B8d5cwTnOVDV7cl2z5J1ht/ljDcyp1E0WSoUhj/+3Q9dqQiKCiNr3dfVBiwl31XWk+/5BkSpzleRikw==" saltValue="qSZtFC6jbZ1SJ8/SLRuQ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16" zoomScaleNormal="100" zoomScaleSheetLayoutView="55" workbookViewId="0">
      <selection activeCell="C110" sqref="C110"/>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473</v>
      </c>
    </row>
    <row r="121" spans="125:125" ht="13.5" hidden="1" customHeight="1">
      <c r="DU121" s="241"/>
    </row>
  </sheetData>
  <sheetProtection algorithmName="SHA-512" hashValue="XIAopVyrLrvx5C0ZUplq6vWn+/6bs7lxxBv3nf+Gf057jf4C3I4QWOddP6+OjyVPTnimXwI0zHPIe3OwW2bC7Q==" saltValue="Ni0eVNDqSn3QPCfAObyr+w=="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CP28" sqref="CP28"/>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473</v>
      </c>
    </row>
  </sheetData>
  <sheetProtection algorithmName="SHA-512" hashValue="gOmIaDHylu3zZRVeWLKHxm/kLJBNtT3PsojMIA8YIy6PfELYlqkZyKPJCIXh44ZkzcKDBUgWlRzGss4I9IGzeg==" saltValue="BKv8FBKixGPwhp4sUIDU9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Normal="100" zoomScaleSheetLayoutView="100" workbookViewId="0">
      <selection activeCell="CP28" sqref="CP2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0" t="s">
        <v>3</v>
      </c>
      <c r="D47" s="1140"/>
      <c r="E47" s="1141"/>
      <c r="F47" s="11">
        <v>48.39</v>
      </c>
      <c r="G47" s="12">
        <v>42.38</v>
      </c>
      <c r="H47" s="12">
        <v>46.51</v>
      </c>
      <c r="I47" s="12">
        <v>51.37</v>
      </c>
      <c r="J47" s="13">
        <v>51.3</v>
      </c>
    </row>
    <row r="48" spans="2:10" ht="57.75" customHeight="1">
      <c r="B48" s="14"/>
      <c r="C48" s="1142" t="s">
        <v>4</v>
      </c>
      <c r="D48" s="1142"/>
      <c r="E48" s="1143"/>
      <c r="F48" s="15">
        <v>10.07</v>
      </c>
      <c r="G48" s="16">
        <v>34.67</v>
      </c>
      <c r="H48" s="16">
        <v>33.39</v>
      </c>
      <c r="I48" s="16">
        <v>23.08</v>
      </c>
      <c r="J48" s="17">
        <v>11.69</v>
      </c>
    </row>
    <row r="49" spans="2:10" ht="57.75" customHeight="1" thickBot="1">
      <c r="B49" s="18"/>
      <c r="C49" s="1144" t="s">
        <v>5</v>
      </c>
      <c r="D49" s="1144"/>
      <c r="E49" s="1145"/>
      <c r="F49" s="19">
        <v>3.1</v>
      </c>
      <c r="G49" s="20">
        <v>23.77</v>
      </c>
      <c r="H49" s="20" t="s">
        <v>528</v>
      </c>
      <c r="I49" s="20" t="s">
        <v>529</v>
      </c>
      <c r="J49" s="21" t="s">
        <v>530</v>
      </c>
    </row>
    <row r="50" spans="2:10"/>
  </sheetData>
  <sheetProtection algorithmName="SHA-512" hashValue="VR8004+ZvyPjgfF/DUhuIKyPIgA2xIlO84osoc4eitnrDXUTwSooggk6WwUEvAwJEiYdYOh8QNWKAjrJni8+kg==" saltValue="DwCzF69ZlGJ6VvMKC9wAp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1800010</cp:lastModifiedBy>
  <cp:lastPrinted>2026-03-16T02:27:17Z</cp:lastPrinted>
  <dcterms:created xsi:type="dcterms:W3CDTF">2026-02-26T10:17:55Z</dcterms:created>
  <dcterms:modified xsi:type="dcterms:W3CDTF">2026-03-17T08:17:50Z</dcterms:modified>
  <cp:category/>
</cp:coreProperties>
</file>