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2550181\Desktop\作業場\"/>
    </mc:Choice>
  </mc:AlternateContent>
  <xr:revisionPtr revIDLastSave="0" documentId="13_ncr:1_{ADAA9137-46F5-43CE-9965-A6DD868BE1A2}" xr6:coauthVersionLast="47" xr6:coauthVersionMax="47" xr10:uidLastSave="{00000000-0000-0000-0000-000000000000}"/>
  <bookViews>
    <workbookView xWindow="-120" yWindow="-16320" windowWidth="29040" windowHeight="15720" tabRatio="917"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BE35" i="10"/>
  <c r="C35" i="10"/>
  <c r="BW34" i="10"/>
  <c r="BE34" i="10"/>
  <c r="C34" i="10"/>
  <c r="U34" i="10" s="1"/>
  <c r="U35" i="10" s="1"/>
  <c r="U36" i="10" s="1"/>
  <c r="BW35" i="10" l="1"/>
  <c r="BW36" i="10" s="1"/>
  <c r="BW37" i="10" s="1"/>
  <c r="BW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<sst xmlns="http://schemas.openxmlformats.org/spreadsheetml/2006/main" count="1094" uniqueCount="562">
  <si>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</si>
  <si>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</si>
  <si>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</si>
  <si>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</si>
  <si>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</si>
  <si>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</si>
  <si>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</si>
  <si>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</si>
  <si>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</si>
  <si>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</si>
  <si>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</si>
  <si>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</si>
  <si>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</si>
  <si>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</si>
  <si>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</si>
  <si>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</si>
  <si>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</si>
  <si>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</si>
  <si>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</si>
  <si>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</si>
  <si>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</si>
  <si>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</si>
  <si>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</si>
  <si>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</si>
  <si>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</si>
  <si>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</si>
  <si>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</si>
  <si>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</si>
  <si>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</si>
  <si>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</si>
  <si>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</si>
  <si>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</si>
  <si>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</si>
  <si>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</si>
  <si>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</si>
  <si>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</si>
  <si>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</si>
  <si>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</si>
  <si>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</si>
  <si>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</si>
  <si>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</si>
  <si>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</si>
  <si>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</si>
  <si>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</si>
  <si>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</si>
  <si>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</si>
  <si>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</si>
  <si>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</si>
  <si>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</si>
  <si>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</si>
  <si>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</si>
  <si>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</si>
  <si>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</si>
  <si>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</si>
  <si>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</si>
  <si>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</si>
  <si>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</si>
  <si>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</si>
  <si>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</si>
  <si>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</si>
  <si>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</si>
  <si>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</si>
  <si>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</si>
  <si>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</si>
  <si>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</si>
  <si>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</si>
  <si>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</si>
  <si>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</si>
  <si>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</si>
  <si>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</si>
  <si>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</si>
  <si>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</si>
  <si>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</si>
  <si>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</si>
  <si>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</si>
  <si>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</si>
  <si>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</si>
  <si>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</si>
  <si>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</si>
  <si>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</si>
  <si>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</si>
  <si>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</si>
  <si>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</si>
  <si>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</si>
  <si>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</si>
  <si>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</si>
  <si>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</si>
  <si>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</si>
  <si>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</si>
  <si>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</si>
  <si>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</si>
  <si>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</si>
  <si>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</si>
  <si>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</si>
  <si>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</si>
  <si>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</si>
  <si>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</si>
  <si>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</si>
  <si>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</si>
  <si>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</si>
  <si>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</si>
  <si>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</si>
  <si>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</si>
  <si>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</si>
  <si>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</si>
  <si>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</si>
  <si>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</si>
  <si>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</si>
  <si>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</si>
  <si>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</si>
  <si>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</si>
  <si>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</si>
  <si>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</si>
  <si>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</si>
  <si>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</si>
  <si>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</si>
  <si>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</si>
  <si>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</si>
  <si>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</si>
  <si>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</si>
  <si>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</si>
  <si>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</si>
  <si>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</si>
  <si>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</si>
  <si>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</si>
  <si>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</si>
  <si>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</si>
  <si>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</si>
  <si>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</si>
  <si>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</si>
  <si>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</si>
  <si>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</si>
  <si>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</si>
  <si>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</si>
  <si>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</si>
  <si>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</si>
  <si>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</si>
  <si>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</si>
  <si>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</si>
  <si>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</si>
  <si>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</si>
  <si>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</si>
  <si>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</si>
  <si>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</si>
  <si>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</si>
  <si>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</si>
  <si>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</si>
  <si>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</si>
  <si>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</si>
  <si>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</si>
  <si>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</si>
  <si>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</si>
  <si>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</si>
  <si>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</si>
  <si>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</si>
  <si>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</si>
  <si>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</si>
  <si>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</si>
  <si>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</si>
  <si>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</si>
  <si>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</si>
  <si>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</si>
  <si>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</si>
  <si>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</si>
  <si>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</si>
  <si>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</si>
  <si>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</si>
  <si>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</si>
  <si>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</si>
  <si>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</si>
  <si>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</si>
  <si>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</si>
  <si>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</si>
  <si>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</si>
  <si>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</si>
  <si>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</si>
  <si>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</si>
  <si>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</si>
  <si>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</si>
  <si>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</si>
  <si>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</si>
  <si>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</si>
  <si>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</si>
  <si>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</si>
  <si>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</si>
  <si>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</si>
  <si>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</si>
  <si>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</si>
  <si>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</si>
  <si>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</si>
  <si>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</si>
  <si>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</si>
  <si>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</si>
  <si>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</si>
  <si>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</si>
  <si>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</si>
  <si>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</si>
  <si>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</si>
  <si>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</si>
  <si>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</si>
  <si>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</si>
  <si>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</si>
  <si>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熊本県山江村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</si>
  <si>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</si>
  <si>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</si>
  <si>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</si>
  <si>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</si>
  <si>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</si>
  <si>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</si>
  <si>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</si>
  <si>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</si>
  <si>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</si>
  <si>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</si>
  <si>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</si>
  <si>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</si>
  <si>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</si>
  <si>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</si>
  <si>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</si>
  <si>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</si>
  <si>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</si>
  <si>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</si>
  <si>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</si>
  <si>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</si>
  <si>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</si>
  <si>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</si>
  <si>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</si>
  <si>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</si>
  <si>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</si>
  <si>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</si>
  <si>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</si>
  <si>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</si>
  <si>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</si>
  <si>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</si>
  <si>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</si>
  <si>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</si>
  <si>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</si>
  <si>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</si>
  <si>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</si>
  <si>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</si>
  <si>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</si>
  <si>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</si>
  <si>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</si>
  <si>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</si>
  <si>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</si>
  <si>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</si>
  <si>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</si>
  <si>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</si>
  <si>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</si>
  <si>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</si>
  <si>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</si>
  <si>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</si>
  <si>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</si>
  <si>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</si>
  <si>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</si>
  <si>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</si>
  <si>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</si>
  <si>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</si>
  <si>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</si>
  <si>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</si>
  <si>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</si>
  <si>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</si>
  <si>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</si>
  <si>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</si>
  <si>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</si>
  <si>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</si>
  <si>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</si>
  <si>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</si>
  <si>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</si>
  <si>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</si>
  <si>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</si>
  <si>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</si>
  <si>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</si>
  <si>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</si>
  <si>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</si>
  <si>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</si>
  <si>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</si>
  <si>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</si>
  <si>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</si>
  <si>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</si>
  <si>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</si>
  <si>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</si>
  <si>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</si>
  <si>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</si>
  <si>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</si>
  <si>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</si>
  <si>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</si>
  <si>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</si>
  <si>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</si>
  <si>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</si>
  <si>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</si>
  <si>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</si>
  <si>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</si>
  <si>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</si>
  <si>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</si>
  <si>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</si>
  <si>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</si>
  <si>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</si>
  <si>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</si>
  <si>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</si>
  <si>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</si>
  <si>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</si>
  <si>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</si>
  <si>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</si>
  <si>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</si>
  <si>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</si>
  <si>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</si>
  <si>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</si>
  <si>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</si>
  <si>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</si>
  <si>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</si>
  <si>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</si>
  <si>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</si>
  <si>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</si>
  <si>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</si>
  <si>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</si>
  <si>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</si>
  <si>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</si>
  <si>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</si>
  <si>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</si>
  <si>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</si>
  <si>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</si>
  <si>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</si>
  <si>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</si>
  <si>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</si>
  <si>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</si>
  <si>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</si>
  <si>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</si>
  <si>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</si>
  <si>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</si>
  <si>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</si>
  <si>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</si>
  <si>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</si>
  <si>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</si>
  <si>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</si>
  <si>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</si>
  <si>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</si>
  <si>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</si>
  <si>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</si>
  <si>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</si>
  <si>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</si>
  <si>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</si>
  <si>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</si>
  <si>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</si>
  <si>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</si>
  <si>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</si>
  <si>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</si>
  <si>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</si>
  <si>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</si>
  <si>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</si>
  <si>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</si>
  <si>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</si>
  <si>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</si>
  <si>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</si>
  <si>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熊本県山江村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</si>
  <si>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</si>
  <si>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</si>
  <si>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</si>
  <si>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</si>
  <si>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</si>
  <si>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</si>
  <si>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</si>
  <si>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</si>
  <si>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</si>
  <si>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</si>
  <si>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</si>
  <si>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</si>
  <si>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</si>
  <si>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</si>
  <si>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</si>
  <si>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</si>
  <si>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</si>
  <si>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</si>
  <si>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</si>
  <si>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</si>
  <si>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</si>
  <si>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</si>
  <si>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</si>
  <si>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</si>
  <si>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</si>
  <si>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</si>
  <si>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</si>
  <si>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</si>
  <si>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</si>
  <si>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</si>
  <si>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</si>
  <si>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</si>
  <si>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</si>
  <si>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</si>
  <si>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</si>
  <si>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</si>
  <si>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簡易水道事業</t>
    <phoneticPr fontId="5"/>
  </si>
  <si>
    <t>法適用企業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</si>
  <si>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</si>
  <si>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</si>
  <si>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</si>
  <si>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</si>
  <si>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</si>
  <si>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</si>
  <si>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</si>
  <si>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</si>
  <si>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</si>
  <si>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</si>
  <si>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</si>
  <si>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</si>
  <si>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</si>
  <si>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</si>
  <si>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</si>
  <si>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</si>
  <si>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</si>
  <si>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</si>
  <si>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</si>
  <si>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</si>
  <si>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</si>
  <si>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</si>
  <si>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</si>
  <si>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</si>
  <si>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</si>
  <si>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</si>
  <si>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</si>
  <si>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</si>
  <si>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</si>
  <si>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</si>
  <si>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</si>
  <si>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</si>
  <si>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</si>
  <si>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</si>
  <si>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</si>
  <si>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</si>
  <si>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</si>
  <si>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</si>
  <si>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</si>
  <si>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</si>
  <si>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</si>
  <si>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</si>
  <si>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</si>
  <si>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</si>
  <si>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</si>
  <si>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</si>
  <si>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</si>
  <si>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</si>
  <si>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</si>
  <si>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</si>
  <si>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</si>
  <si>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</si>
  <si>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</si>
  <si>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</si>
  <si>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</si>
  <si>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</si>
  <si>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</si>
  <si>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</si>
  <si>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</si>
  <si>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</si>
  <si>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</si>
  <si>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</si>
  <si>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</si>
  <si>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</si>
  <si>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</si>
  <si>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</si>
  <si>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</si>
  <si>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</si>
  <si>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</si>
  <si>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</si>
  <si>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</si>
  <si>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</si>
  <si>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</si>
  <si>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</si>
  <si>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</si>
  <si>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</si>
  <si>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</si>
  <si>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</si>
  <si>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</si>
  <si>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</si>
  <si>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</si>
  <si>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</si>
  <si>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</si>
  <si>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</si>
  <si>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</si>
  <si>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</si>
  <si>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</si>
  <si>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</si>
  <si>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</si>
  <si>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</si>
  <si>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</si>
  <si>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</si>
  <si>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</si>
  <si>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</si>
  <si>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</si>
  <si>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</si>
  <si>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</si>
  <si>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</si>
  <si>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</si>
  <si>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</si>
  <si>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</si>
  <si>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</si>
  <si>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</si>
  <si>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</si>
  <si>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</si>
  <si>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</si>
  <si>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</si>
  <si>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</si>
  <si>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</si>
  <si>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</si>
  <si>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</si>
  <si>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</si>
  <si>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</si>
  <si>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</si>
  <si>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</si>
  <si>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</si>
  <si>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</si>
  <si>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</si>
  <si>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</si>
  <si>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</si>
  <si>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</si>
  <si>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</si>
  <si>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</si>
  <si>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</si>
  <si>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</si>
  <si>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</si>
  <si>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</si>
  <si>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</si>
  <si>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</si>
  <si>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</si>
  <si>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</si>
  <si>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</si>
  <si>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</si>
  <si>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</si>
  <si>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</si>
  <si>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</si>
  <si>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1.88</t>
  </si>
  <si>
    <t>▲ 8.51</t>
  </si>
  <si>
    <t>後期高齢者医療事業</t>
  </si>
  <si>
    <t>▲ 0.21</t>
  </si>
  <si>
    <t>▲ 0.25</t>
  </si>
  <si>
    <t>▲ 0.18</t>
  </si>
  <si>
    <t>▲ 0.12</t>
  </si>
  <si>
    <t>一般会計</t>
  </si>
  <si>
    <t>介護保険事業</t>
  </si>
  <si>
    <t>農業集落排水事業</t>
  </si>
  <si>
    <t>国民健康保険事業</t>
  </si>
  <si>
    <t>簡易水道事業</t>
  </si>
  <si>
    <t>▲ 0.39</t>
  </si>
  <si>
    <t>その他会計（赤字）</t>
  </si>
  <si>
    <t>その他会計（黒字）</t>
  </si>
  <si>
    <t>R02</t>
    <phoneticPr fontId="5"/>
  </si>
  <si>
    <t>R03</t>
    <phoneticPr fontId="5"/>
  </si>
  <si>
    <t>R04</t>
    <phoneticPr fontId="5"/>
  </si>
  <si>
    <t>R05</t>
    <phoneticPr fontId="5"/>
  </si>
  <si>
    <t>R06</t>
    <phoneticPr fontId="5"/>
  </si>
  <si>
    <t>-</t>
    <phoneticPr fontId="38"/>
  </si>
  <si>
    <t>株式会社やまえ</t>
    <rPh sb="0" eb="4">
      <t>カブシキガイシャ</t>
    </rPh>
    <phoneticPr fontId="2"/>
  </si>
  <si>
    <t>くま川鉄道株式会社</t>
    <rPh sb="2" eb="3">
      <t>ガワ</t>
    </rPh>
    <rPh sb="3" eb="5">
      <t>テツドウ</t>
    </rPh>
    <rPh sb="5" eb="9">
      <t>カブシキガイシャ</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</si>
  <si>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</si>
  <si>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シモ</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</si>
  <si>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</si>
  <si>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</si>
  <si>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</si>
  <si>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</si>
  <si>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ふるさと応援基金</t>
    <rPh sb="4" eb="8">
      <t>オウエンキキン</t>
    </rPh>
    <phoneticPr fontId="5"/>
  </si>
  <si>
    <t>村有施設整備基金</t>
    <rPh sb="0" eb="2">
      <t>ソンユウ</t>
    </rPh>
    <rPh sb="2" eb="4">
      <t>シセツ</t>
    </rPh>
    <rPh sb="4" eb="6">
      <t>セイビ</t>
    </rPh>
    <rPh sb="6" eb="8">
      <t>キキン</t>
    </rPh>
    <phoneticPr fontId="38"/>
  </si>
  <si>
    <t>温泉健康センター基金</t>
    <rPh sb="0" eb="2">
      <t>オンセン</t>
    </rPh>
    <rPh sb="2" eb="4">
      <t>ケンコウ</t>
    </rPh>
    <rPh sb="8" eb="10">
      <t>キキン</t>
    </rPh>
    <phoneticPr fontId="5"/>
  </si>
  <si>
    <t>定住促進基金</t>
    <rPh sb="0" eb="2">
      <t>テイジュウ</t>
    </rPh>
    <rPh sb="2" eb="4">
      <t>ソクシン</t>
    </rPh>
    <rPh sb="4" eb="6">
      <t>キキン</t>
    </rPh>
    <phoneticPr fontId="5"/>
  </si>
  <si>
    <t>学校建築基金</t>
    <rPh sb="0" eb="2">
      <t>ガッコウ</t>
    </rPh>
    <rPh sb="2" eb="4">
      <t>ケンチク</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</si>
</sst>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330026</c:v>
                </c:pt>
                <c:pt idx="2">
                  <c:v>278179</c:v>
                </c:pt>
                <c:pt idx="3">
                  <c:v>283153</c:v>
                </c:pt>
                <c:pt idx="4">
                  <c:v>262169</c:v>
                </c:pt>
              </c:numCache>
            </c:numRef>
          </c:val>
          <c:smooth val="0"/>
          <c:extLst>
            <c:ext xmlns:c16="http://schemas.microsoft.com/office/drawing/2014/chart" uri="{C3380CC4-5D6E-409C-BE32-E72D297353CC}">
              <c16:uniqueId val="{00000000-4899-42E7-8368-4D4711FB2F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105793</c:v>
                </c:pt>
                <c:pt idx="1">
                  <c:v>48128</c:v>
                </c:pt>
                <c:pt idx="2">
                  <c:v>166575</c:v>
                </c:pt>
                <c:pt idx="3">
                  <c:v>120864</c:v>
                </c:pt>
                <c:pt idx="4">
                  <c:v>193850</c:v>
                </c:pt>
              </c:numCache>
            </c:numRef>
          </c:val>
          <c:smooth val="0"/>
          <c:extLst>
            <c:ext xmlns:c16="http://schemas.microsoft.com/office/drawing/2014/chart" uri="{C3380CC4-5D6E-409C-BE32-E72D297353CC}">
              <c16:uniqueId val="{00000001-4899-42E7-8368-4D4711FB2F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31.89</c:v>
                </c:pt>
                <c:pt idx="1">
                  <c:v>31.1</c:v>
                </c:pt>
                <c:pt idx="2">
                  <c:v>32.700000000000003</c:v>
                </c:pt>
                <c:pt idx="3">
                  <c:v>31.91</c:v>
                </c:pt>
                <c:pt idx="4">
                  <c:v>22.16</c:v>
                </c:pt>
              </c:numCache>
            </c:numRef>
          </c:val>
          <c:extLst>
            <c:ext xmlns:c16="http://schemas.microsoft.com/office/drawing/2014/chart" uri="{C3380CC4-5D6E-409C-BE32-E72D297353CC}">
              <c16:uniqueId val="{00000000-73C6-4D92-975A-53C6B4CD2F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39.89</c:v>
                </c:pt>
                <c:pt idx="1">
                  <c:v>42.5</c:v>
                </c:pt>
                <c:pt idx="2">
                  <c:v>49.64</c:v>
                </c:pt>
                <c:pt idx="3">
                  <c:v>47.48</c:v>
                </c:pt>
                <c:pt idx="4">
                  <c:v>46.65</c:v>
                </c:pt>
              </c:numCache>
            </c:numRef>
          </c:val>
          <c:extLst>
            <c:ext xmlns:c16="http://schemas.microsoft.com/office/drawing/2014/chart" uri="{C3380CC4-5D6E-409C-BE32-E72D297353CC}">
              <c16:uniqueId val="{00000001-73C6-4D92-975A-53C6B4CD2F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13.41</c:v>
                </c:pt>
                <c:pt idx="1">
                  <c:v>8.1999999999999993</c:v>
                </c:pt>
                <c:pt idx="2">
                  <c:v>4.63</c:v>
                </c:pt>
                <c:pt idx="3">
                  <c:v>-1.88</c:v>
                </c:pt>
                <c:pt idx="4">
                  <c:v>-8.51</c:v>
                </c:pt>
              </c:numCache>
            </c:numRef>
          </c:val>
          <c:smooth val="0"/>
          <c:extLst>
            <c:ext xmlns:c16="http://schemas.microsoft.com/office/drawing/2014/chart" uri="{C3380CC4-5D6E-409C-BE32-E72D297353CC}">
              <c16:uniqueId val="{00000002-73C6-4D92-975A-53C6B4CD2F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034-4E2F-860F-C42EBE70C3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34-4E2F-860F-C42EBE70C3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34-4E2F-860F-C42EBE70C32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034-4E2F-860F-C42EBE70C325}"/>
            </c:ext>
          </c:extLst>
        </c:ser>
        <c:ser>
          <c:idx val="4"/>
          <c:order val="4"/>
          <c:tx>
            <c:strRef>
              <c:f>データシート!$A$31</c:f>
              <c:strCache>
                <c:ptCount val="1"/>
                <c:pt idx="0">
                  <c:v>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0.39</c:v>
                </c:pt>
                <c:pt idx="1">
                  <c:v>#N/A</c:v>
                </c:pt>
                <c:pt idx="2">
                  <c:v>#N/A</c:v>
                </c:pt>
                <c:pt idx="3">
                  <c:v>0.05</c:v>
                </c:pt>
                <c:pt idx="4">
                  <c:v>#N/A</c:v>
                </c:pt>
                <c:pt idx="5">
                  <c:v>0.16</c:v>
                </c:pt>
                <c:pt idx="6">
                  <c:v>#N/A</c:v>
                </c:pt>
                <c:pt idx="7">
                  <c:v>0.94</c:v>
                </c:pt>
                <c:pt idx="8">
                  <c:v>#N/A</c:v>
                </c:pt>
                <c:pt idx="9">
                  <c:v>0.48</c:v>
                </c:pt>
              </c:numCache>
            </c:numRef>
          </c:val>
          <c:extLst>
            <c:ext xmlns:c16="http://schemas.microsoft.com/office/drawing/2014/chart" uri="{C3380CC4-5D6E-409C-BE32-E72D297353CC}">
              <c16:uniqueId val="{00000004-C034-4E2F-860F-C42EBE70C325}"/>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2.4900000000000002</c:v>
                </c:pt>
                <c:pt idx="2">
                  <c:v>#N/A</c:v>
                </c:pt>
                <c:pt idx="3">
                  <c:v>1.42</c:v>
                </c:pt>
                <c:pt idx="4">
                  <c:v>#N/A</c:v>
                </c:pt>
                <c:pt idx="5">
                  <c:v>1.23</c:v>
                </c:pt>
                <c:pt idx="6">
                  <c:v>#N/A</c:v>
                </c:pt>
                <c:pt idx="7">
                  <c:v>0.93</c:v>
                </c:pt>
                <c:pt idx="8">
                  <c:v>#N/A</c:v>
                </c:pt>
                <c:pt idx="9">
                  <c:v>0.75</c:v>
                </c:pt>
              </c:numCache>
            </c:numRef>
          </c:val>
          <c:extLst>
            <c:ext xmlns:c16="http://schemas.microsoft.com/office/drawing/2014/chart" uri="{C3380CC4-5D6E-409C-BE32-E72D297353CC}">
              <c16:uniqueId val="{00000005-C034-4E2F-860F-C42EBE70C325}"/>
            </c:ext>
          </c:extLst>
        </c:ser>
        <c:ser>
          <c:idx val="6"/>
          <c:order val="6"/>
          <c:tx>
            <c:strRef>
              <c:f>データシート!$A$33</c:f>
              <c:strCache>
                <c:ptCount val="1"/>
                <c:pt idx="0">
                  <c:v>農業集落排水事業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c:v>
                </c:pt>
                <c:pt idx="2">
                  <c:v>#N/A</c:v>
                </c:pt>
                <c:pt idx="3">
                  <c:v>0.28999999999999998</c:v>
                </c:pt>
                <c:pt idx="4">
                  <c:v>#N/A</c:v>
                </c:pt>
                <c:pt idx="5">
                  <c:v>0.25</c:v>
                </c:pt>
                <c:pt idx="6">
                  <c:v>#N/A</c:v>
                </c:pt>
                <c:pt idx="7">
                  <c:v>1.9</c:v>
                </c:pt>
                <c:pt idx="8">
                  <c:v>#N/A</c:v>
                </c:pt>
                <c:pt idx="9">
                  <c:v>0.76</c:v>
                </c:pt>
              </c:numCache>
            </c:numRef>
          </c:val>
          <c:extLst>
            <c:ext xmlns:c16="http://schemas.microsoft.com/office/drawing/2014/chart" uri="{C3380CC4-5D6E-409C-BE32-E72D297353CC}">
              <c16:uniqueId val="{00000006-C034-4E2F-860F-C42EBE70C325}"/>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2.29</c:v>
                </c:pt>
                <c:pt idx="2">
                  <c:v>#N/A</c:v>
                </c:pt>
                <c:pt idx="3">
                  <c:v>1.78</c:v>
                </c:pt>
                <c:pt idx="4">
                  <c:v>#N/A</c:v>
                </c:pt>
                <c:pt idx="5">
                  <c:v>2.2200000000000002</c:v>
                </c:pt>
                <c:pt idx="6">
                  <c:v>#N/A</c:v>
                </c:pt>
                <c:pt idx="7">
                  <c:v>3.47</c:v>
                </c:pt>
                <c:pt idx="8">
                  <c:v>#N/A</c:v>
                </c:pt>
                <c:pt idx="9">
                  <c:v>4.45</c:v>
                </c:pt>
              </c:numCache>
            </c:numRef>
          </c:val>
          <c:extLst>
            <c:ext xmlns:c16="http://schemas.microsoft.com/office/drawing/2014/chart" uri="{C3380CC4-5D6E-409C-BE32-E72D297353CC}">
              <c16:uniqueId val="{00000007-C034-4E2F-860F-C42EBE70C32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31.88</c:v>
                </c:pt>
                <c:pt idx="2">
                  <c:v>#N/A</c:v>
                </c:pt>
                <c:pt idx="3">
                  <c:v>31.1</c:v>
                </c:pt>
                <c:pt idx="4">
                  <c:v>#N/A</c:v>
                </c:pt>
                <c:pt idx="5">
                  <c:v>32.700000000000003</c:v>
                </c:pt>
                <c:pt idx="6">
                  <c:v>#N/A</c:v>
                </c:pt>
                <c:pt idx="7">
                  <c:v>31.9</c:v>
                </c:pt>
                <c:pt idx="8">
                  <c:v>#N/A</c:v>
                </c:pt>
                <c:pt idx="9">
                  <c:v>22.16</c:v>
                </c:pt>
              </c:numCache>
            </c:numRef>
          </c:val>
          <c:extLst>
            <c:ext xmlns:c16="http://schemas.microsoft.com/office/drawing/2014/chart" uri="{C3380CC4-5D6E-409C-BE32-E72D297353CC}">
              <c16:uniqueId val="{00000008-C034-4E2F-860F-C42EBE70C325}"/>
            </c:ext>
          </c:extLst>
        </c:ser>
        <c:ser>
          <c:idx val="9"/>
          <c:order val="9"/>
          <c:tx>
            <c:strRef>
              <c:f>データシート!$A$36</c:f>
              <c:strCache>
                <c:ptCount val="1"/>
                <c:pt idx="0">
                  <c:v>後期高齢者医療事業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0.21</c:v>
                </c:pt>
                <c:pt idx="1">
                  <c:v>#N/A</c:v>
                </c:pt>
                <c:pt idx="2">
                  <c:v>0.25</c:v>
                </c:pt>
                <c:pt idx="3">
                  <c:v>#N/A</c:v>
                </c:pt>
                <c:pt idx="4">
                  <c:v>0.18</c:v>
                </c:pt>
                <c:pt idx="5">
                  <c:v>#N/A</c:v>
                </c:pt>
                <c:pt idx="6">
                  <c:v>0.12</c:v>
                </c:pt>
                <c:pt idx="7">
                  <c:v>#N/A</c:v>
                </c:pt>
                <c:pt idx="8">
                  <c:v>0.12</c:v>
                </c:pt>
                <c:pt idx="9">
                  <c:v>#N/A</c:v>
                </c:pt>
              </c:numCache>
            </c:numRef>
          </c:val>
          <c:extLst>
            <c:ext xmlns:c16="http://schemas.microsoft.com/office/drawing/2014/chart" uri="{C3380CC4-5D6E-409C-BE32-E72D297353CC}">
              <c16:uniqueId val="{00000009-C034-4E2F-860F-C42EBE70C3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347</c:v>
                </c:pt>
                <c:pt idx="5">
                  <c:v>349</c:v>
                </c:pt>
                <c:pt idx="8">
                  <c:v>303</c:v>
                </c:pt>
                <c:pt idx="11">
                  <c:v>303</c:v>
                </c:pt>
                <c:pt idx="14">
                  <c:v>302</c:v>
                </c:pt>
              </c:numCache>
            </c:numRef>
          </c:val>
          <c:extLst>
            <c:ext xmlns:c16="http://schemas.microsoft.com/office/drawing/2014/chart" uri="{C3380CC4-5D6E-409C-BE32-E72D297353CC}">
              <c16:uniqueId val="{00000000-5DAA-4A37-85B1-777D94AB82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AA-4A37-85B1-777D94AB82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AA-4A37-85B1-777D94AB82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c:v>
                </c:pt>
                <c:pt idx="3">
                  <c:v>9</c:v>
                </c:pt>
                <c:pt idx="6">
                  <c:v>5</c:v>
                </c:pt>
                <c:pt idx="9">
                  <c:v>5</c:v>
                </c:pt>
                <c:pt idx="12">
                  <c:v>6</c:v>
                </c:pt>
              </c:numCache>
            </c:numRef>
          </c:val>
          <c:extLst>
            <c:ext xmlns:c16="http://schemas.microsoft.com/office/drawing/2014/chart" uri="{C3380CC4-5D6E-409C-BE32-E72D297353CC}">
              <c16:uniqueId val="{00000003-5DAA-4A37-85B1-777D94AB82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159</c:v>
                </c:pt>
                <c:pt idx="3">
                  <c:v>154</c:v>
                </c:pt>
                <c:pt idx="6">
                  <c:v>120</c:v>
                </c:pt>
                <c:pt idx="9">
                  <c:v>109</c:v>
                </c:pt>
                <c:pt idx="12">
                  <c:v>85</c:v>
                </c:pt>
              </c:numCache>
            </c:numRef>
          </c:val>
          <c:extLst>
            <c:ext xmlns:c16="http://schemas.microsoft.com/office/drawing/2014/chart" uri="{C3380CC4-5D6E-409C-BE32-E72D297353CC}">
              <c16:uniqueId val="{00000004-5DAA-4A37-85B1-777D94AB82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AA-4A37-85B1-777D94AB82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AA-4A37-85B1-777D94AB82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357</c:v>
                </c:pt>
                <c:pt idx="3">
                  <c:v>374</c:v>
                </c:pt>
                <c:pt idx="6">
                  <c:v>329</c:v>
                </c:pt>
                <c:pt idx="9">
                  <c:v>345</c:v>
                </c:pt>
                <c:pt idx="12">
                  <c:v>361</c:v>
                </c:pt>
              </c:numCache>
            </c:numRef>
          </c:val>
          <c:extLst>
            <c:ext xmlns:c16="http://schemas.microsoft.com/office/drawing/2014/chart" uri="{C3380CC4-5D6E-409C-BE32-E72D297353CC}">
              <c16:uniqueId val="{00000007-5DAA-4A37-85B1-777D94AB82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178</c:v>
                </c:pt>
                <c:pt idx="2">
                  <c:v>#N/A</c:v>
                </c:pt>
                <c:pt idx="3">
                  <c:v>#N/A</c:v>
                </c:pt>
                <c:pt idx="4">
                  <c:v>188</c:v>
                </c:pt>
                <c:pt idx="5">
                  <c:v>#N/A</c:v>
                </c:pt>
                <c:pt idx="6">
                  <c:v>#N/A</c:v>
                </c:pt>
                <c:pt idx="7">
                  <c:v>151</c:v>
                </c:pt>
                <c:pt idx="8">
                  <c:v>#N/A</c:v>
                </c:pt>
                <c:pt idx="9">
                  <c:v>#N/A</c:v>
                </c:pt>
                <c:pt idx="10">
                  <c:v>156</c:v>
                </c:pt>
                <c:pt idx="11">
                  <c:v>#N/A</c:v>
                </c:pt>
                <c:pt idx="12">
                  <c:v>#N/A</c:v>
                </c:pt>
                <c:pt idx="13">
                  <c:v>150</c:v>
                </c:pt>
                <c:pt idx="14">
                  <c:v>#N/A</c:v>
                </c:pt>
              </c:numCache>
            </c:numRef>
          </c:val>
          <c:smooth val="0"/>
          <c:extLst>
            <c:ext xmlns:c16="http://schemas.microsoft.com/office/drawing/2014/chart" uri="{C3380CC4-5D6E-409C-BE32-E72D297353CC}">
              <c16:uniqueId val="{00000008-5DAA-4A37-85B1-777D94AB82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2600</c:v>
                </c:pt>
                <c:pt idx="5">
                  <c:v>2477</c:v>
                </c:pt>
                <c:pt idx="8">
                  <c:v>2551</c:v>
                </c:pt>
                <c:pt idx="11">
                  <c:v>2758</c:v>
                </c:pt>
                <c:pt idx="14">
                  <c:v>2719</c:v>
                </c:pt>
              </c:numCache>
            </c:numRef>
          </c:val>
          <c:extLst>
            <c:ext xmlns:c16="http://schemas.microsoft.com/office/drawing/2014/chart" uri="{C3380CC4-5D6E-409C-BE32-E72D297353CC}">
              <c16:uniqueId val="{00000000-7848-4C58-ACE7-237BD69ED7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276</c:v>
                </c:pt>
                <c:pt idx="5">
                  <c:v>253</c:v>
                </c:pt>
                <c:pt idx="8">
                  <c:v>233</c:v>
                </c:pt>
                <c:pt idx="11">
                  <c:v>215</c:v>
                </c:pt>
                <c:pt idx="14">
                  <c:v>197</c:v>
                </c:pt>
              </c:numCache>
            </c:numRef>
          </c:val>
          <c:extLst>
            <c:ext xmlns:c16="http://schemas.microsoft.com/office/drawing/2014/chart" uri="{C3380CC4-5D6E-409C-BE32-E72D297353CC}">
              <c16:uniqueId val="{00000001-7848-4C58-ACE7-237BD69ED7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2338</c:v>
                </c:pt>
                <c:pt idx="5">
                  <c:v>2578</c:v>
                </c:pt>
                <c:pt idx="8">
                  <c:v>2648</c:v>
                </c:pt>
                <c:pt idx="11">
                  <c:v>2870</c:v>
                </c:pt>
                <c:pt idx="14">
                  <c:v>3032</c:v>
                </c:pt>
              </c:numCache>
            </c:numRef>
          </c:val>
          <c:extLst>
            <c:ext xmlns:c16="http://schemas.microsoft.com/office/drawing/2014/chart" uri="{C3380CC4-5D6E-409C-BE32-E72D297353CC}">
              <c16:uniqueId val="{00000002-7848-4C58-ACE7-237BD69ED7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48-4C58-ACE7-237BD69ED7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48-4C58-ACE7-237BD69ED7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48-4C58-ACE7-237BD69ED7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384</c:v>
                </c:pt>
                <c:pt idx="3">
                  <c:v>362</c:v>
                </c:pt>
                <c:pt idx="6">
                  <c:v>334</c:v>
                </c:pt>
                <c:pt idx="9">
                  <c:v>338</c:v>
                </c:pt>
                <c:pt idx="12">
                  <c:v>368</c:v>
                </c:pt>
              </c:numCache>
            </c:numRef>
          </c:val>
          <c:extLst>
            <c:ext xmlns:c16="http://schemas.microsoft.com/office/drawing/2014/chart" uri="{C3380CC4-5D6E-409C-BE32-E72D297353CC}">
              <c16:uniqueId val="{00000006-7848-4C58-ACE7-237BD69ED7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c:v>
                </c:pt>
                <c:pt idx="3">
                  <c:v>21</c:v>
                </c:pt>
                <c:pt idx="6">
                  <c:v>35</c:v>
                </c:pt>
                <c:pt idx="9">
                  <c:v>52</c:v>
                </c:pt>
                <c:pt idx="12">
                  <c:v>66</c:v>
                </c:pt>
              </c:numCache>
            </c:numRef>
          </c:val>
          <c:extLst>
            <c:ext xmlns:c16="http://schemas.microsoft.com/office/drawing/2014/chart" uri="{C3380CC4-5D6E-409C-BE32-E72D297353CC}">
              <c16:uniqueId val="{00000007-7848-4C58-ACE7-237BD69ED7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1006</c:v>
                </c:pt>
                <c:pt idx="3">
                  <c:v>891</c:v>
                </c:pt>
                <c:pt idx="6">
                  <c:v>843</c:v>
                </c:pt>
                <c:pt idx="9">
                  <c:v>734</c:v>
                </c:pt>
                <c:pt idx="12">
                  <c:v>647</c:v>
                </c:pt>
              </c:numCache>
            </c:numRef>
          </c:val>
          <c:extLst>
            <c:ext xmlns:c16="http://schemas.microsoft.com/office/drawing/2014/chart" uri="{C3380CC4-5D6E-409C-BE32-E72D297353CC}">
              <c16:uniqueId val="{00000008-7848-4C58-ACE7-237BD69ED7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0</c:v>
                </c:pt>
                <c:pt idx="6">
                  <c:v>3</c:v>
                </c:pt>
                <c:pt idx="9">
                  <c:v>2</c:v>
                </c:pt>
                <c:pt idx="12">
                  <c:v>2</c:v>
                </c:pt>
              </c:numCache>
            </c:numRef>
          </c:val>
          <c:extLst>
            <c:ext xmlns:c16="http://schemas.microsoft.com/office/drawing/2014/chart" uri="{C3380CC4-5D6E-409C-BE32-E72D297353CC}">
              <c16:uniqueId val="{00000009-7848-4C58-ACE7-237BD69ED7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3405</c:v>
                </c:pt>
                <c:pt idx="3">
                  <c:v>3246</c:v>
                </c:pt>
                <c:pt idx="6">
                  <c:v>3357</c:v>
                </c:pt>
                <c:pt idx="9">
                  <c:v>3367</c:v>
                </c:pt>
                <c:pt idx="12">
                  <c:v>3404</c:v>
                </c:pt>
              </c:numCache>
            </c:numRef>
          </c:val>
          <c:extLst>
            <c:ext xmlns:c16="http://schemas.microsoft.com/office/drawing/2014/chart" uri="{C3380CC4-5D6E-409C-BE32-E72D297353CC}">
              <c16:uniqueId val="{0000000A-7848-4C58-ACE7-237BD69ED7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48-4C58-ACE7-237BD69ED7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1006</c:v>
                </c:pt>
                <c:pt idx="1">
                  <c:v>974</c:v>
                </c:pt>
                <c:pt idx="2">
                  <c:v>983</c:v>
                </c:pt>
              </c:numCache>
            </c:numRef>
          </c:val>
          <c:extLst>
            <c:ext xmlns:c16="http://schemas.microsoft.com/office/drawing/2014/chart" uri="{C3380CC4-5D6E-409C-BE32-E72D297353CC}">
              <c16:uniqueId val="{00000000-0F0F-46F6-A3F8-B8A11F1E8B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304</c:v>
                </c:pt>
                <c:pt idx="1">
                  <c:v>312</c:v>
                </c:pt>
                <c:pt idx="2">
                  <c:v>312</c:v>
                </c:pt>
              </c:numCache>
            </c:numRef>
          </c:val>
          <c:extLst>
            <c:ext xmlns:c16="http://schemas.microsoft.com/office/drawing/2014/chart" uri="{C3380CC4-5D6E-409C-BE32-E72D297353CC}">
              <c16:uniqueId val="{00000001-0F0F-46F6-A3F8-B8A11F1E8B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1144</c:v>
                </c:pt>
                <c:pt idx="1">
                  <c:v>1410</c:v>
                </c:pt>
                <c:pt idx="2">
                  <c:v>1564</c:v>
                </c:pt>
              </c:numCache>
            </c:numRef>
          </c:val>
          <c:extLst>
            <c:ext xmlns:c16="http://schemas.microsoft.com/office/drawing/2014/chart" uri="{C3380CC4-5D6E-409C-BE32-E72D297353CC}">
              <c16:uniqueId val="{00000002-0F0F-46F6-A3F8-B8A11F1E8B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元利償還金、算入公債費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一番低い数値となっていたが、令和</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年度は微増している。据置期間が終了した過疎対策事業の元金償還が始まったことが主な要因と推察される。今後も計画的な事業の推進及び適正化を図り、財政健全化を図る。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年度以降、将来負担額は増額の一途を辿っているが、充当可能基金も同様に増加しているため改善の余地がある。</a:t>
          </a:r>
          <a:endParaRPr lang="ja-JP" altLang="ja-JP" sz="1400">
            <a:effectLst/>
          </a:endParaRPr>
        </a:p>
        <a:p>
          <a:r>
            <a:rPr kumimoji="1" lang="ja-JP" altLang="ja-JP" sz="1100">
              <a:solidFill>
                <a:schemeClr val="dk1"/>
              </a:solidFill>
              <a:effectLst/>
              <a:latin typeface="+mn-lt"/>
              <a:ea typeface="+mn-ea"/>
              <a:cs typeface="+mn-cs"/>
            </a:rPr>
            <a:t>　今後も将来負担比率が発生しないよう、充当可能特定歳入の増額にも注力し、健全な財政運営に努めていく。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決算余剰金によりふるさと応援基金、学校施設基金、庁舎改築基金への積立を増額行ったため、</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千円の増となった。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予算の範囲内で積み立てを行っていく方針であるが、特定財源の確保が厳しいことから、取り崩す額が今後増加することが懸念される。しかし、取り崩した額の満額積戻しを基本方針とし、今後も健全な財政運営に努め保有目標額確保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①ふるさと応援基金：</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つの項目を設定し基金を募り、それぞれ積み立てを行うもの</a:t>
          </a:r>
          <a:endParaRPr lang="ja-JP" altLang="ja-JP" sz="1400">
            <a:effectLst/>
          </a:endParaRPr>
        </a:p>
        <a:p>
          <a:r>
            <a:rPr kumimoji="1" lang="ja-JP" altLang="ja-JP" sz="1100">
              <a:solidFill>
                <a:schemeClr val="dk1"/>
              </a:solidFill>
              <a:effectLst/>
              <a:latin typeface="+mn-lt"/>
              <a:ea typeface="+mn-ea"/>
              <a:cs typeface="+mn-cs"/>
            </a:rPr>
            <a:t>②村有施設整備基金：村有施設整備費用</a:t>
          </a:r>
          <a:endParaRPr lang="ja-JP" altLang="ja-JP" sz="1400">
            <a:effectLst/>
          </a:endParaRPr>
        </a:p>
        <a:p>
          <a:r>
            <a:rPr kumimoji="1" lang="ja-JP" altLang="ja-JP" sz="1100">
              <a:solidFill>
                <a:schemeClr val="dk1"/>
              </a:solidFill>
              <a:effectLst/>
              <a:latin typeface="+mn-lt"/>
              <a:ea typeface="+mn-ea"/>
              <a:cs typeface="+mn-cs"/>
            </a:rPr>
            <a:t>③</a:t>
          </a:r>
          <a:r>
            <a:rPr kumimoji="1" lang="ja-JP" altLang="en-US" sz="1100">
              <a:solidFill>
                <a:schemeClr val="dk1"/>
              </a:solidFill>
              <a:effectLst/>
              <a:latin typeface="+mn-lt"/>
              <a:ea typeface="+mn-ea"/>
              <a:cs typeface="+mn-cs"/>
            </a:rPr>
            <a:t>温泉健康センター基金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やまえ温泉ほたるの施設管理・事業実施</a:t>
          </a:r>
          <a:r>
            <a:rPr kumimoji="1" lang="ja-JP" altLang="ja-JP" sz="1100">
              <a:solidFill>
                <a:schemeClr val="dk1"/>
              </a:solidFill>
              <a:effectLst/>
              <a:latin typeface="+mn-lt"/>
              <a:ea typeface="+mn-ea"/>
              <a:cs typeface="+mn-cs"/>
            </a:rPr>
            <a:t>を図るために運用</a:t>
          </a:r>
          <a:endParaRPr lang="ja-JP" altLang="ja-JP" sz="1400">
            <a:effectLst/>
          </a:endParaRPr>
        </a:p>
        <a:p>
          <a:r>
            <a:rPr kumimoji="1" lang="ja-JP" altLang="ja-JP" sz="1100">
              <a:solidFill>
                <a:schemeClr val="dk1"/>
              </a:solidFill>
              <a:effectLst/>
              <a:latin typeface="+mn-lt"/>
              <a:ea typeface="+mn-ea"/>
              <a:cs typeface="+mn-cs"/>
            </a:rPr>
            <a:t>④</a:t>
          </a:r>
          <a:r>
            <a:rPr kumimoji="1" lang="ja-JP" altLang="en-US" sz="1100">
              <a:solidFill>
                <a:schemeClr val="dk1"/>
              </a:solidFill>
              <a:effectLst/>
              <a:latin typeface="+mn-lt"/>
              <a:ea typeface="+mn-ea"/>
              <a:cs typeface="+mn-cs"/>
            </a:rPr>
            <a:t>定住促進</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山江村へ移住・定住を推進する事業を実施するために運用</a:t>
          </a:r>
          <a:endParaRPr lang="ja-JP" altLang="ja-JP" sz="1400">
            <a:effectLst/>
          </a:endParaRPr>
        </a:p>
        <a:p>
          <a:r>
            <a:rPr kumimoji="1" lang="ja-JP" altLang="ja-JP" sz="1100">
              <a:solidFill>
                <a:schemeClr val="dk1"/>
              </a:solidFill>
              <a:effectLst/>
              <a:latin typeface="+mn-lt"/>
              <a:ea typeface="+mn-ea"/>
              <a:cs typeface="+mn-cs"/>
            </a:rPr>
            <a:t>⑤学校施設基金：学校施設建築費用</a:t>
          </a:r>
          <a:endParaRPr kumimoji="1" lang="en-US" altLang="ja-JP" sz="1100">
            <a:solidFill>
              <a:schemeClr val="dk1"/>
            </a:solidFill>
            <a:effectLst/>
            <a:latin typeface="+mn-lt"/>
            <a:ea typeface="+mn-ea"/>
            <a:cs typeface="+mn-cs"/>
          </a:endParaRPr>
        </a:p>
        <a:p>
          <a:endParaRPr lang="en-US" altLang="ja-JP" sz="1400">
            <a:effectLst/>
          </a:endParaRPr>
        </a:p>
        <a:p>
          <a:endParaRPr lang="en-US" altLang="ja-JP" sz="1400">
            <a:effectLst/>
          </a:endParaRPr>
        </a:p>
        <a:p>
          <a:endParaRPr lang="en-US" altLang="ja-JP" sz="1400">
            <a:effectLst/>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ふるさと応援基金は</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千円近いペースで積戻しができており、それに加え令和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年度は決算余剰金から</a:t>
          </a:r>
          <a:r>
            <a:rPr kumimoji="1" lang="ja-JP" altLang="en-US" sz="1100">
              <a:solidFill>
                <a:schemeClr val="dk1"/>
              </a:solidFill>
              <a:effectLst/>
              <a:latin typeface="+mn-lt"/>
              <a:ea typeface="+mn-ea"/>
              <a:cs typeface="+mn-cs"/>
            </a:rPr>
            <a:t>村有施設整備</a:t>
          </a:r>
          <a:r>
            <a:rPr kumimoji="1" lang="ja-JP" altLang="ja-JP" sz="1100">
              <a:solidFill>
                <a:schemeClr val="dk1"/>
              </a:solidFill>
              <a:effectLst/>
              <a:latin typeface="+mn-lt"/>
              <a:ea typeface="+mn-ea"/>
              <a:cs typeface="+mn-cs"/>
            </a:rPr>
            <a:t>基金へ</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温泉健康センター</a:t>
          </a:r>
          <a:r>
            <a:rPr kumimoji="1" lang="ja-JP" altLang="ja-JP" sz="1100">
              <a:solidFill>
                <a:schemeClr val="dk1"/>
              </a:solidFill>
              <a:effectLst/>
              <a:latin typeface="+mn-lt"/>
              <a:ea typeface="+mn-ea"/>
              <a:cs typeface="+mn-cs"/>
            </a:rPr>
            <a:t>基金へ</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千円積戻しができたため、</a:t>
          </a:r>
          <a:r>
            <a:rPr kumimoji="1" lang="en-US" altLang="ja-JP" sz="1100">
              <a:solidFill>
                <a:schemeClr val="dk1"/>
              </a:solidFill>
              <a:effectLst/>
              <a:latin typeface="+mn-lt"/>
              <a:ea typeface="+mn-ea"/>
              <a:cs typeface="+mn-cs"/>
            </a:rPr>
            <a:t>315,305</a:t>
          </a:r>
          <a:r>
            <a:rPr kumimoji="1" lang="ja-JP" altLang="ja-JP" sz="1100">
              <a:solidFill>
                <a:schemeClr val="dk1"/>
              </a:solidFill>
              <a:effectLst/>
              <a:latin typeface="+mn-lt"/>
              <a:ea typeface="+mn-ea"/>
              <a:cs typeface="+mn-cs"/>
            </a:rPr>
            <a:t>千円の取崩しも行ったが、昨年度比で</a:t>
          </a:r>
          <a:r>
            <a:rPr kumimoji="1" lang="en-US" altLang="ja-JP" sz="1100">
              <a:solidFill>
                <a:schemeClr val="dk1"/>
              </a:solidFill>
              <a:effectLst/>
              <a:latin typeface="+mn-lt"/>
              <a:ea typeface="+mn-ea"/>
              <a:cs typeface="+mn-cs"/>
            </a:rPr>
            <a:t>161,000</a:t>
          </a:r>
          <a:r>
            <a:rPr kumimoji="1" lang="ja-JP" altLang="ja-JP" sz="1100">
              <a:solidFill>
                <a:schemeClr val="dk1"/>
              </a:solidFill>
              <a:effectLst/>
              <a:latin typeface="+mn-lt"/>
              <a:ea typeface="+mn-ea"/>
              <a:cs typeface="+mn-cs"/>
            </a:rPr>
            <a:t>千円増加した。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各特定目的基金に保有目標を設け積立を行っているが、財源確保としてふるさと応援基金を中心に一部取崩しを行いながら運用する。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年度は取崩し額</a:t>
          </a:r>
          <a:r>
            <a:rPr kumimoji="1" lang="en-US" altLang="ja-JP" sz="1100">
              <a:solidFill>
                <a:schemeClr val="dk1"/>
              </a:solidFill>
              <a:effectLst/>
              <a:latin typeface="+mn-lt"/>
              <a:ea typeface="+mn-ea"/>
              <a:cs typeface="+mn-cs"/>
            </a:rPr>
            <a:t>143,000</a:t>
          </a:r>
          <a:r>
            <a:rPr kumimoji="1" lang="ja-JP" altLang="ja-JP" sz="1100">
              <a:solidFill>
                <a:schemeClr val="dk1"/>
              </a:solidFill>
              <a:effectLst/>
              <a:latin typeface="+mn-lt"/>
              <a:ea typeface="+mn-ea"/>
              <a:cs typeface="+mn-cs"/>
            </a:rPr>
            <a:t>千円に対し、積戻し額が</a:t>
          </a:r>
          <a:r>
            <a:rPr kumimoji="1" lang="en-US" altLang="ja-JP" sz="1100">
              <a:solidFill>
                <a:schemeClr val="dk1"/>
              </a:solidFill>
              <a:effectLst/>
              <a:latin typeface="+mn-lt"/>
              <a:ea typeface="+mn-ea"/>
              <a:cs typeface="+mn-cs"/>
            </a:rPr>
            <a:t>150,000</a:t>
          </a:r>
          <a:r>
            <a:rPr kumimoji="1" lang="ja-JP" altLang="ja-JP" sz="1100">
              <a:solidFill>
                <a:schemeClr val="dk1"/>
              </a:solidFill>
              <a:effectLst/>
              <a:latin typeface="+mn-lt"/>
              <a:ea typeface="+mn-ea"/>
              <a:cs typeface="+mn-cs"/>
            </a:rPr>
            <a:t>千円と利子</a:t>
          </a:r>
          <a:r>
            <a:rPr kumimoji="1" lang="en-US" altLang="ja-JP" sz="1100">
              <a:solidFill>
                <a:schemeClr val="dk1"/>
              </a:solidFill>
              <a:effectLst/>
              <a:latin typeface="+mn-lt"/>
              <a:ea typeface="+mn-ea"/>
              <a:cs typeface="+mn-cs"/>
            </a:rPr>
            <a:t>1,620</a:t>
          </a:r>
          <a:r>
            <a:rPr kumimoji="1" lang="ja-JP" altLang="ja-JP" sz="1100">
              <a:solidFill>
                <a:schemeClr val="dk1"/>
              </a:solidFill>
              <a:effectLst/>
              <a:latin typeface="+mn-lt"/>
              <a:ea typeface="+mn-ea"/>
              <a:cs typeface="+mn-cs"/>
            </a:rPr>
            <a:t>千円となり、</a:t>
          </a:r>
          <a:r>
            <a:rPr kumimoji="1" lang="en-US" altLang="ja-JP" sz="1100">
              <a:solidFill>
                <a:schemeClr val="dk1"/>
              </a:solidFill>
              <a:effectLst/>
              <a:latin typeface="+mn-lt"/>
              <a:ea typeface="+mn-ea"/>
              <a:cs typeface="+mn-cs"/>
            </a:rPr>
            <a:t>8,620</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財源確保のため、</a:t>
          </a:r>
          <a:r>
            <a:rPr kumimoji="1" lang="ja-JP" altLang="en-US" sz="1100">
              <a:solidFill>
                <a:schemeClr val="dk1"/>
              </a:solidFill>
              <a:effectLst/>
              <a:latin typeface="+mn-lt"/>
              <a:ea typeface="+mn-ea"/>
              <a:cs typeface="+mn-cs"/>
            </a:rPr>
            <a:t>前年並みの取り崩し額となったが繰越余剰金が多かったことから取り崩しよりを上回る積戻しを行ったが</a:t>
          </a:r>
          <a:r>
            <a:rPr kumimoji="1" lang="ja-JP" altLang="ja-JP" sz="1100">
              <a:solidFill>
                <a:schemeClr val="dk1"/>
              </a:solidFill>
              <a:effectLst/>
              <a:latin typeface="+mn-lt"/>
              <a:ea typeface="+mn-ea"/>
              <a:cs typeface="+mn-cs"/>
            </a:rPr>
            <a:t>今後も財源の確保のため取崩しが続き</a:t>
          </a:r>
          <a:r>
            <a:rPr kumimoji="1" lang="en-US" altLang="ja-JP" sz="1100">
              <a:solidFill>
                <a:schemeClr val="dk1"/>
              </a:solidFill>
              <a:effectLst/>
              <a:latin typeface="+mn-lt"/>
              <a:ea typeface="+mn-ea"/>
              <a:cs typeface="+mn-cs"/>
            </a:rPr>
            <a:t>900,000</a:t>
          </a:r>
          <a:r>
            <a:rPr kumimoji="1" lang="ja-JP" altLang="ja-JP" sz="1100">
              <a:solidFill>
                <a:schemeClr val="dk1"/>
              </a:solidFill>
              <a:effectLst/>
              <a:latin typeface="+mn-lt"/>
              <a:ea typeface="+mn-ea"/>
              <a:cs typeface="+mn-cs"/>
            </a:rPr>
            <a:t>千円程度まで下がる見込みである。事業の優先順位や内容を精査しながら積戻しも積極的に行い、標準財政規模</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相当額となるように積み立ての計画を行っていく。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年度に整備したデジタル行政防災無線の元利償還金として、平成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年度より取崩しを行っている。令和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年度も</a:t>
          </a:r>
          <a:r>
            <a:rPr kumimoji="1" lang="en-US" altLang="ja-JP" sz="1100">
              <a:solidFill>
                <a:schemeClr val="dk1"/>
              </a:solidFill>
              <a:effectLst/>
              <a:latin typeface="+mn-lt"/>
              <a:ea typeface="+mn-ea"/>
              <a:cs typeface="+mn-cs"/>
            </a:rPr>
            <a:t>20,000</a:t>
          </a:r>
          <a:r>
            <a:rPr kumimoji="1" lang="ja-JP" altLang="ja-JP" sz="1100">
              <a:solidFill>
                <a:schemeClr val="dk1"/>
              </a:solidFill>
              <a:effectLst/>
              <a:latin typeface="+mn-lt"/>
              <a:ea typeface="+mn-ea"/>
              <a:cs typeface="+mn-cs"/>
            </a:rPr>
            <a:t>千円の取崩しをおこなったが、決算余剰金より</a:t>
          </a:r>
          <a:r>
            <a:rPr kumimoji="1" lang="en-US" altLang="ja-JP" sz="1100">
              <a:solidFill>
                <a:schemeClr val="dk1"/>
              </a:solidFill>
              <a:effectLst/>
              <a:latin typeface="+mn-lt"/>
              <a:ea typeface="+mn-ea"/>
              <a:cs typeface="+mn-cs"/>
            </a:rPr>
            <a:t>20,000</a:t>
          </a:r>
          <a:r>
            <a:rPr kumimoji="1" lang="ja-JP" altLang="ja-JP" sz="1100">
              <a:solidFill>
                <a:schemeClr val="dk1"/>
              </a:solidFill>
              <a:effectLst/>
              <a:latin typeface="+mn-lt"/>
              <a:ea typeface="+mn-ea"/>
              <a:cs typeface="+mn-cs"/>
            </a:rPr>
            <a:t>千円を積み立てことにより</a:t>
          </a:r>
          <a:r>
            <a:rPr kumimoji="1" lang="ja-JP" altLang="en-US" sz="1100">
              <a:solidFill>
                <a:schemeClr val="dk1"/>
              </a:solidFill>
              <a:effectLst/>
              <a:latin typeface="+mn-lt"/>
              <a:ea typeface="+mn-ea"/>
              <a:cs typeface="+mn-cs"/>
            </a:rPr>
            <a:t>利子分が微増</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元利償還金が年々増加しており、満額積戻しにすることが厳しい状況が考えられるが、</a:t>
          </a:r>
          <a:r>
            <a:rPr kumimoji="1" lang="en-US" altLang="ja-JP" sz="1100">
              <a:solidFill>
                <a:schemeClr val="dk1"/>
              </a:solidFill>
              <a:effectLst/>
              <a:latin typeface="+mn-lt"/>
              <a:ea typeface="+mn-ea"/>
              <a:cs typeface="+mn-cs"/>
            </a:rPr>
            <a:t>300,000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400,000</a:t>
          </a:r>
          <a:r>
            <a:rPr kumimoji="1" lang="ja-JP" altLang="ja-JP" sz="1100">
              <a:solidFill>
                <a:schemeClr val="dk1"/>
              </a:solidFill>
              <a:effectLst/>
              <a:latin typeface="+mn-lt"/>
              <a:ea typeface="+mn-ea"/>
              <a:cs typeface="+mn-cs"/>
            </a:rPr>
            <a:t>千円程度になるよう調整を行っていく。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3,154
121.19
5,575,400
5,013,007
466,956
2,107,165
3,404,131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年度の財政力指数は前年</a:t>
          </a:r>
          <a:r>
            <a:rPr kumimoji="1" lang="ja-JP" altLang="ja-JP" sz="1000">
              <a:solidFill>
                <a:schemeClr val="dk1"/>
              </a:solidFill>
              <a:effectLst/>
              <a:latin typeface="+mn-lt"/>
              <a:ea typeface="+mn-ea"/>
              <a:cs typeface="+mn-cs"/>
            </a:rPr>
            <a:t>度</a:t>
          </a:r>
          <a:r>
            <a:rPr kumimoji="1" lang="ja-JP" altLang="en-US" sz="1000">
              <a:solidFill>
                <a:schemeClr val="dk1"/>
              </a:solidFill>
              <a:effectLst/>
              <a:latin typeface="+mn-lt"/>
              <a:ea typeface="+mn-ea"/>
              <a:cs typeface="+mn-cs"/>
            </a:rPr>
            <a:t>まで</a:t>
          </a:r>
          <a:r>
            <a:rPr kumimoji="1" lang="ja-JP" altLang="ja-JP" sz="1000">
              <a:solidFill>
                <a:schemeClr val="dk1"/>
              </a:solidFill>
              <a:effectLst/>
              <a:latin typeface="+mn-lt"/>
              <a:ea typeface="+mn-ea"/>
              <a:cs typeface="+mn-cs"/>
            </a:rPr>
            <a:t>同水準で</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推移</a:t>
          </a:r>
          <a:r>
            <a:rPr kumimoji="1" lang="ja-JP" altLang="en-US" sz="1000">
              <a:solidFill>
                <a:schemeClr val="dk1"/>
              </a:solidFill>
              <a:effectLst/>
              <a:latin typeface="+mn-lt"/>
              <a:ea typeface="+mn-ea"/>
              <a:cs typeface="+mn-cs"/>
            </a:rPr>
            <a:t>から</a:t>
          </a:r>
          <a:r>
            <a:rPr kumimoji="1" lang="en-US" altLang="ja-JP" sz="1000">
              <a:solidFill>
                <a:schemeClr val="dk1"/>
              </a:solidFill>
              <a:effectLst/>
              <a:latin typeface="+mn-lt"/>
              <a:ea typeface="+mn-ea"/>
              <a:cs typeface="+mn-cs"/>
            </a:rPr>
            <a:t>0.01</a:t>
          </a:r>
          <a:r>
            <a:rPr kumimoji="1" lang="ja-JP" altLang="en-US" sz="1000">
              <a:solidFill>
                <a:schemeClr val="dk1"/>
              </a:solidFill>
              <a:effectLst/>
              <a:latin typeface="+mn-lt"/>
              <a:ea typeface="+mn-ea"/>
              <a:cs typeface="+mn-cs"/>
            </a:rPr>
            <a:t>ポイントの増となったが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依然として</a:t>
          </a:r>
          <a:r>
            <a:rPr kumimoji="1" lang="ja-JP" altLang="ja-JP" sz="1000">
              <a:solidFill>
                <a:schemeClr val="dk1"/>
              </a:solidFill>
              <a:effectLst/>
              <a:latin typeface="+mn-lt"/>
              <a:ea typeface="+mn-ea"/>
              <a:cs typeface="+mn-cs"/>
            </a:rPr>
            <a:t>類似団体より</a:t>
          </a:r>
          <a:r>
            <a:rPr kumimoji="1" lang="en-US" altLang="ja-JP" sz="1000">
              <a:solidFill>
                <a:schemeClr val="dk1"/>
              </a:solidFill>
              <a:effectLst/>
              <a:latin typeface="+mn-lt"/>
              <a:ea typeface="+mn-ea"/>
              <a:cs typeface="+mn-cs"/>
            </a:rPr>
            <a:t>0.11</a:t>
          </a:r>
          <a:r>
            <a:rPr kumimoji="1" lang="ja-JP" altLang="ja-JP" sz="1000">
              <a:solidFill>
                <a:schemeClr val="dk1"/>
              </a:solidFill>
              <a:effectLst/>
              <a:latin typeface="+mn-lt"/>
              <a:ea typeface="+mn-ea"/>
              <a:cs typeface="+mn-cs"/>
            </a:rPr>
            <a:t>ポイントと大きく下回っている状況</a:t>
          </a:r>
          <a:r>
            <a:rPr kumimoji="1" lang="ja-JP" altLang="en-US" sz="1000">
              <a:solidFill>
                <a:schemeClr val="dk1"/>
              </a:solidFill>
              <a:effectLst/>
              <a:latin typeface="+mn-lt"/>
              <a:ea typeface="+mn-ea"/>
              <a:cs typeface="+mn-cs"/>
            </a:rPr>
            <a:t>は変わっていない</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人口減少や村内に中心となる産業がないため自主財源に乏しく財政基盤が</a:t>
          </a:r>
          <a:r>
            <a:rPr kumimoji="1" lang="ja-JP" altLang="en-US" sz="1000">
              <a:solidFill>
                <a:schemeClr val="dk1"/>
              </a:solidFill>
              <a:effectLst/>
              <a:latin typeface="+mn-lt"/>
              <a:ea typeface="+mn-ea"/>
              <a:cs typeface="+mn-cs"/>
            </a:rPr>
            <a:t>脆弱な点が課題であり、普通交付税等の依存財源が</a:t>
          </a:r>
          <a:r>
            <a:rPr kumimoji="1" lang="en-US" altLang="ja-JP" sz="1000">
              <a:solidFill>
                <a:schemeClr val="dk1"/>
              </a:solidFill>
              <a:effectLst/>
              <a:latin typeface="+mn-lt"/>
              <a:ea typeface="+mn-ea"/>
              <a:cs typeface="+mn-cs"/>
            </a:rPr>
            <a:t>7</a:t>
          </a:r>
          <a:r>
            <a:rPr kumimoji="1" lang="ja-JP" altLang="en-US" sz="1000">
              <a:solidFill>
                <a:schemeClr val="dk1"/>
              </a:solidFill>
              <a:effectLst/>
              <a:latin typeface="+mn-lt"/>
              <a:ea typeface="+mn-ea"/>
              <a:cs typeface="+mn-cs"/>
            </a:rPr>
            <a:t>割を占めている</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所得向上の取り組みも進めてはいるものの</a:t>
          </a:r>
          <a:r>
            <a:rPr kumimoji="1" lang="ja-JP" altLang="ja-JP" sz="1000">
              <a:solidFill>
                <a:schemeClr val="dk1"/>
              </a:solidFill>
              <a:effectLst/>
              <a:latin typeface="+mn-lt"/>
              <a:ea typeface="+mn-ea"/>
              <a:cs typeface="+mn-cs"/>
            </a:rPr>
            <a:t>物価高騰による経済循環の鈍化も相まって、なかなか改善されない状況である。自主財源確保のために、基幹産業である農林漁業に対する支援策をはじめ、地場産業の育成に力を入れ税収の底上げに繋げていく必要があ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124883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606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153687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5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年度における経常収支比率は</a:t>
          </a:r>
          <a:r>
            <a:rPr kumimoji="1" lang="en-US" altLang="ja-JP" sz="1100">
              <a:solidFill>
                <a:schemeClr val="dk1"/>
              </a:solidFill>
              <a:effectLst/>
              <a:latin typeface="+mn-lt"/>
              <a:ea typeface="+mn-ea"/>
              <a:cs typeface="+mn-cs"/>
            </a:rPr>
            <a:t>95.2</a:t>
          </a:r>
          <a:r>
            <a:rPr kumimoji="1" lang="ja-JP" altLang="ja-JP" sz="1100">
              <a:solidFill>
                <a:schemeClr val="dk1"/>
              </a:solidFill>
              <a:effectLst/>
              <a:latin typeface="+mn-lt"/>
              <a:ea typeface="+mn-ea"/>
              <a:cs typeface="+mn-cs"/>
            </a:rPr>
            <a:t>％であり、令和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と大幅に</a:t>
          </a:r>
          <a:r>
            <a:rPr kumimoji="1" lang="ja-JP" altLang="ja-JP" sz="1100">
              <a:solidFill>
                <a:schemeClr val="dk1"/>
              </a:solidFill>
              <a:effectLst/>
              <a:latin typeface="+mn-lt"/>
              <a:ea typeface="+mn-ea"/>
              <a:cs typeface="+mn-cs"/>
            </a:rPr>
            <a:t>増加している。分母となる普通交付税及び地方税収入は増加しているが、分子となる経常経費のうち</a:t>
          </a:r>
          <a:r>
            <a:rPr kumimoji="1" lang="ja-JP" altLang="en-US" sz="1100">
              <a:solidFill>
                <a:schemeClr val="dk1"/>
              </a:solidFill>
              <a:effectLst/>
              <a:latin typeface="+mn-lt"/>
              <a:ea typeface="+mn-ea"/>
              <a:cs typeface="+mn-cs"/>
            </a:rPr>
            <a:t>減少したものもあるが人件</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合わせて前年比で</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ポイントも増加したのが要因と思われる。今後も経常収支比率が増になることが見込まれるため、人件費・物件費や事業費の見直しを行い、将来的には８５％を目標に、歳入・歳出の両面から改善を図る。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65</xdr:row>
      <xdr:rowOff>143002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78388"/>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64</xdr:row>
      <xdr:rowOff>5588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301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128778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480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64</xdr:row>
      <xdr:rowOff>24892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48086"/>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16019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92202</xdr:rowOff>
    </xdr:from>
    <xdr:to>
      <xdr:col>23</xdr:col>
      <xdr:colOff>184150</xdr:colOff>
      <xdr:row>66</xdr:row>
      <xdr:rowOff>22352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64279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0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167386</xdr:rowOff>
    </xdr:from>
    <xdr:to>
      <xdr:col>11</xdr:col>
      <xdr:colOff>82550</xdr:colOff>
      <xdr:row>63</xdr:row>
      <xdr:rowOff>97536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82313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60469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[416,582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44,392</a:t>
          </a:r>
          <a:r>
            <a:rPr kumimoji="1" lang="ja-JP" altLang="ja-JP" sz="1100">
              <a:solidFill>
                <a:schemeClr val="dk1"/>
              </a:solidFill>
              <a:effectLst/>
              <a:latin typeface="+mn-lt"/>
              <a:ea typeface="+mn-ea"/>
              <a:cs typeface="+mn-cs"/>
            </a:rPr>
            <a:t>円増加したが、類似団体と比較すると</a:t>
          </a:r>
          <a:r>
            <a:rPr kumimoji="1" lang="en-US" altLang="ja-JP" sz="1100">
              <a:solidFill>
                <a:schemeClr val="dk1"/>
              </a:solidFill>
              <a:effectLst/>
              <a:latin typeface="+mn-lt"/>
              <a:ea typeface="+mn-ea"/>
              <a:cs typeface="+mn-cs"/>
            </a:rPr>
            <a:t>107,772</a:t>
          </a:r>
          <a:r>
            <a:rPr kumimoji="1" lang="ja-JP" altLang="ja-JP" sz="1100">
              <a:solidFill>
                <a:schemeClr val="dk1"/>
              </a:solidFill>
              <a:effectLst/>
              <a:latin typeface="+mn-lt"/>
              <a:ea typeface="+mn-ea"/>
              <a:cs typeface="+mn-cs"/>
            </a:rPr>
            <a:t>円低い状況となった。主に</a:t>
          </a:r>
          <a:r>
            <a:rPr kumimoji="1" lang="ja-JP" altLang="en-US" sz="1100">
              <a:solidFill>
                <a:schemeClr val="dk1"/>
              </a:solidFill>
              <a:effectLst/>
              <a:latin typeface="+mn-lt"/>
              <a:ea typeface="+mn-ea"/>
              <a:cs typeface="+mn-cs"/>
            </a:rPr>
            <a:t>人事院勧告による職員給与等の改定による増額や</a:t>
          </a:r>
          <a:r>
            <a:rPr kumimoji="1" lang="ja-JP" altLang="ja-JP" sz="1100">
              <a:solidFill>
                <a:schemeClr val="dk1"/>
              </a:solidFill>
              <a:effectLst/>
              <a:latin typeface="+mn-lt"/>
              <a:ea typeface="+mn-ea"/>
              <a:cs typeface="+mn-cs"/>
            </a:rPr>
            <a:t>物件費において</a:t>
          </a:r>
          <a:r>
            <a:rPr kumimoji="1" lang="ja-JP" altLang="en-US" sz="1100">
              <a:solidFill>
                <a:schemeClr val="dk1"/>
              </a:solidFill>
              <a:effectLst/>
              <a:latin typeface="+mn-lt"/>
              <a:ea typeface="+mn-ea"/>
              <a:cs typeface="+mn-cs"/>
            </a:rPr>
            <a:t>物価・人件費の高騰による委託料の増額</a:t>
          </a:r>
          <a:r>
            <a:rPr kumimoji="1" lang="ja-JP" altLang="ja-JP" sz="1100">
              <a:solidFill>
                <a:schemeClr val="dk1"/>
              </a:solidFill>
              <a:effectLst/>
              <a:latin typeface="+mn-lt"/>
              <a:ea typeface="+mn-ea"/>
              <a:cs typeface="+mn-cs"/>
            </a:rPr>
            <a:t>が要因となっている。依然として</a:t>
          </a:r>
          <a:r>
            <a:rPr kumimoji="1" lang="ja-JP" altLang="en-US" sz="1100">
              <a:solidFill>
                <a:schemeClr val="dk1"/>
              </a:solidFill>
              <a:effectLst/>
              <a:latin typeface="+mn-lt"/>
              <a:ea typeface="+mn-ea"/>
              <a:cs typeface="+mn-cs"/>
            </a:rPr>
            <a:t>大きなウェイトを占める</a:t>
          </a:r>
          <a:r>
            <a:rPr kumimoji="1" lang="ja-JP" altLang="ja-JP" sz="1100">
              <a:solidFill>
                <a:schemeClr val="dk1"/>
              </a:solidFill>
              <a:effectLst/>
              <a:latin typeface="+mn-lt"/>
              <a:ea typeface="+mn-ea"/>
              <a:cs typeface="+mn-cs"/>
            </a:rPr>
            <a:t>業務委託費</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、今後も引き続き行財政改革推進会議で委託内容の精査とその必要性について検討をすすめていく。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41131</xdr:rowOff>
    </xdr:from>
    <xdr:to>
      <xdr:col>23</xdr:col>
      <xdr:colOff>133350</xdr:colOff>
      <xdr:row>82</xdr:row>
      <xdr:rowOff>76837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00031"/>
          <a:ext cx="838200" cy="3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16756</xdr:rowOff>
    </xdr:from>
    <xdr:to>
      <xdr:col>19</xdr:col>
      <xdr:colOff>133350</xdr:colOff>
      <xdr:row>82</xdr:row>
      <xdr:rowOff>41131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75656"/>
          <a:ext cx="889000" cy="2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16756</xdr:rowOff>
    </xdr:from>
    <xdr:to>
      <xdr:col>15</xdr:col>
      <xdr:colOff>82550</xdr:colOff>
      <xdr:row>82</xdr:row>
      <xdr:rowOff>19332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75656"/>
          <a:ext cx="889000" cy="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19332</xdr:rowOff>
    </xdr:from>
    <xdr:to>
      <xdr:col>11</xdr:col>
      <xdr:colOff>31750</xdr:colOff>
      <xdr:row>82</xdr:row>
      <xdr:rowOff>19997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78232"/>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67002</xdr:rowOff>
    </xdr:from>
    <xdr:to>
      <xdr:col>7</xdr:col>
      <xdr:colOff>31750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26037</xdr:rowOff>
    </xdr:from>
    <xdr:to>
      <xdr:col>23</xdr:col>
      <xdr:colOff>184150</xdr:colOff>
      <xdr:row>82</xdr:row>
      <xdr:rowOff>127637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118764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0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161781</xdr:rowOff>
    </xdr:from>
    <xdr:to>
      <xdr:col>19</xdr:col>
      <xdr:colOff>184150</xdr:colOff>
      <xdr:row>82</xdr:row>
      <xdr:rowOff>91931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102108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137406</xdr:rowOff>
    </xdr:from>
    <xdr:to>
      <xdr:col>15</xdr:col>
      <xdr:colOff>133350</xdr:colOff>
      <xdr:row>82</xdr:row>
      <xdr:rowOff>67556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2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77733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9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139982</xdr:rowOff>
    </xdr:from>
    <xdr:to>
      <xdr:col>11</xdr:col>
      <xdr:colOff>82550</xdr:colOff>
      <xdr:row>82</xdr:row>
      <xdr:rowOff>70132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80309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9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140647</xdr:rowOff>
    </xdr:from>
    <xdr:to>
      <xdr:col>7</xdr:col>
      <xdr:colOff>31750</xdr:colOff>
      <xdr:row>82</xdr:row>
      <xdr:rowOff>70797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80974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9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、類似団体とも</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ポイントの開きがある状況であ</a:t>
          </a:r>
          <a:r>
            <a:rPr kumimoji="1" lang="ja-JP" altLang="en-US" sz="1100">
              <a:solidFill>
                <a:schemeClr val="dk1"/>
              </a:solidFill>
              <a:effectLst/>
              <a:latin typeface="+mn-lt"/>
              <a:ea typeface="+mn-ea"/>
              <a:cs typeface="+mn-cs"/>
            </a:rPr>
            <a:t>るが改善傾向にあると判断する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年度は職員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名採用（主査級</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名、主事級</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名）に対し、令和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名の退職（</a:t>
          </a:r>
          <a:r>
            <a:rPr kumimoji="1" lang="ja-JP" altLang="en-US" sz="1100">
              <a:solidFill>
                <a:schemeClr val="dk1"/>
              </a:solidFill>
              <a:effectLst/>
              <a:latin typeface="+mn-lt"/>
              <a:ea typeface="+mn-ea"/>
              <a:cs typeface="+mn-cs"/>
            </a:rPr>
            <a:t>課長級</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a:t>
          </a:r>
          <a:r>
            <a:rPr kumimoji="1" lang="ja-JP" altLang="ja-JP" sz="1100">
              <a:solidFill>
                <a:schemeClr val="dk1"/>
              </a:solidFill>
              <a:effectLst/>
              <a:latin typeface="+mn-lt"/>
              <a:ea typeface="+mn-ea"/>
              <a:cs typeface="+mn-cs"/>
            </a:rPr>
            <a:t>主幹級</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名</a:t>
          </a:r>
          <a:r>
            <a:rPr kumimoji="1" lang="ja-JP" altLang="en-US" sz="1100">
              <a:solidFill>
                <a:schemeClr val="dk1"/>
              </a:solidFill>
              <a:effectLst/>
              <a:latin typeface="+mn-lt"/>
              <a:ea typeface="+mn-ea"/>
              <a:cs typeface="+mn-cs"/>
            </a:rPr>
            <a:t>、主査級</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名、主事級</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a:t>
          </a:r>
          <a:r>
            <a:rPr kumimoji="1" lang="ja-JP" altLang="ja-JP" sz="1100">
              <a:solidFill>
                <a:schemeClr val="dk1"/>
              </a:solidFill>
              <a:effectLst/>
              <a:latin typeface="+mn-lt"/>
              <a:ea typeface="+mn-ea"/>
              <a:cs typeface="+mn-cs"/>
            </a:rPr>
            <a:t>）があり階級の層が動い</a:t>
          </a:r>
          <a:r>
            <a:rPr kumimoji="1" lang="ja-JP" altLang="en-US" sz="1100">
              <a:solidFill>
                <a:schemeClr val="dk1"/>
              </a:solidFill>
              <a:effectLst/>
              <a:latin typeface="+mn-lt"/>
              <a:ea typeface="+mn-ea"/>
              <a:cs typeface="+mn-cs"/>
            </a:rPr>
            <a:t>ているが、若年層の割合が高いため給与改定による引き上げ率の影響が大きい</a:t>
          </a:r>
          <a:r>
            <a:rPr kumimoji="1" lang="ja-JP" altLang="ja-JP" sz="1100">
              <a:solidFill>
                <a:schemeClr val="dk1"/>
              </a:solidFill>
              <a:effectLst/>
              <a:latin typeface="+mn-lt"/>
              <a:ea typeface="+mn-ea"/>
              <a:cs typeface="+mn-cs"/>
            </a:rPr>
            <a:t>と思われる。適正な人員管理を進めながら、給与水準の適正な管理に努める。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157339</xdr:rowOff>
    </xdr:from>
    <xdr:to>
      <xdr:col>81</xdr:col>
      <xdr:colOff>44450</xdr:colOff>
      <xdr:row>83</xdr:row>
      <xdr:rowOff>66322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21623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157339</xdr:rowOff>
    </xdr:from>
    <xdr:to>
      <xdr:col>77</xdr:col>
      <xdr:colOff>44450</xdr:colOff>
      <xdr:row>83</xdr:row>
      <xdr:rowOff>146755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21623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85</xdr:row>
      <xdr:rowOff>18345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77105"/>
          <a:ext cx="889000" cy="2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85</xdr:row>
      <xdr:rowOff>18345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4413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106539</xdr:rowOff>
    </xdr:from>
    <xdr:to>
      <xdr:col>77</xdr:col>
      <xdr:colOff>95250</xdr:colOff>
      <xdr:row>83</xdr:row>
      <xdr:rowOff>36689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46866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3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人増加しており、類似団体平均と比べると</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人少ない人数</a:t>
          </a:r>
          <a:r>
            <a:rPr kumimoji="1" lang="ja-JP" altLang="en-US" sz="1100">
              <a:solidFill>
                <a:schemeClr val="dk1"/>
              </a:solidFill>
              <a:effectLst/>
              <a:latin typeface="+mn-lt"/>
              <a:ea typeface="+mn-ea"/>
              <a:cs typeface="+mn-cs"/>
            </a:rPr>
            <a:t>とその差は縮小傾向であり改善しつつあると評価するが、依然、</a:t>
          </a:r>
          <a:r>
            <a:rPr kumimoji="1" lang="ja-JP" altLang="ja-JP" sz="1100">
              <a:solidFill>
                <a:schemeClr val="dk1"/>
              </a:solidFill>
              <a:effectLst/>
              <a:latin typeface="+mn-lt"/>
              <a:ea typeface="+mn-ea"/>
              <a:cs typeface="+mn-cs"/>
            </a:rPr>
            <a:t>行政運営</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職員一人に課せられる事務量が多い傾向が続いている。産業医と面談をする、高ストレスを抱えた職員も増えてきているため、精神的なケアを始め、健康管理にも留意しつつ、住民サービスの低下に繋がらないよう、かつ適正な定員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65818</xdr:rowOff>
    </xdr:from>
    <xdr:to>
      <xdr:col>81</xdr:col>
      <xdr:colOff>44450</xdr:colOff>
      <xdr:row>60</xdr:row>
      <xdr:rowOff>97991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52818"/>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53552</xdr:rowOff>
    </xdr:from>
    <xdr:to>
      <xdr:col>77</xdr:col>
      <xdr:colOff>44450</xdr:colOff>
      <xdr:row>60</xdr:row>
      <xdr:rowOff>65818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40552"/>
          <a:ext cx="8890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40481</xdr:rowOff>
    </xdr:from>
    <xdr:to>
      <xdr:col>72</xdr:col>
      <xdr:colOff>203200</xdr:colOff>
      <xdr:row>60</xdr:row>
      <xdr:rowOff>53552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27481"/>
          <a:ext cx="889000" cy="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34449</xdr:rowOff>
    </xdr:from>
    <xdr:to>
      <xdr:col>68</xdr:col>
      <xdr:colOff>152400</xdr:colOff>
      <xdr:row>60</xdr:row>
      <xdr:rowOff>40481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2144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47191</xdr:rowOff>
    </xdr:from>
    <xdr:to>
      <xdr:col>81</xdr:col>
      <xdr:colOff>95250</xdr:colOff>
      <xdr:row>60</xdr:row>
      <xdr:rowOff>148791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3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63718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7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15018</xdr:rowOff>
    </xdr:from>
    <xdr:to>
      <xdr:col>77</xdr:col>
      <xdr:colOff>95250</xdr:colOff>
      <xdr:row>60</xdr:row>
      <xdr:rowOff>116618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126795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70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2752</xdr:rowOff>
    </xdr:from>
    <xdr:to>
      <xdr:col>73</xdr:col>
      <xdr:colOff>44450</xdr:colOff>
      <xdr:row>60</xdr:row>
      <xdr:rowOff>104352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114529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161131</xdr:rowOff>
    </xdr:from>
    <xdr:to>
      <xdr:col>68</xdr:col>
      <xdr:colOff>203200</xdr:colOff>
      <xdr:row>60</xdr:row>
      <xdr:rowOff>91281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101458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4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155099</xdr:rowOff>
    </xdr:from>
    <xdr:to>
      <xdr:col>64</xdr:col>
      <xdr:colOff>152400</xdr:colOff>
      <xdr:row>60</xdr:row>
      <xdr:rowOff>85249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95426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3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ポイントの減とな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との差が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ポイント高い状況</a:t>
          </a:r>
          <a:r>
            <a:rPr kumimoji="1" lang="ja-JP" altLang="en-US" sz="1100">
              <a:solidFill>
                <a:schemeClr val="dk1"/>
              </a:solidFill>
              <a:effectLst/>
              <a:latin typeface="+mn-lt"/>
              <a:ea typeface="+mn-ea"/>
              <a:cs typeface="+mn-cs"/>
            </a:rPr>
            <a:t>ではあるものの年々その差は縮小傾向にある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、地場産業拠点施設整備</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や公営住宅建設、学校統廃合を大規模事業が</a:t>
          </a:r>
          <a:r>
            <a:rPr kumimoji="1" lang="ja-JP" altLang="ja-JP" sz="1100">
              <a:solidFill>
                <a:schemeClr val="dk1"/>
              </a:solidFill>
              <a:effectLst/>
              <a:latin typeface="+mn-lt"/>
              <a:ea typeface="+mn-ea"/>
              <a:cs typeface="+mn-cs"/>
            </a:rPr>
            <a:t>見込まれるため、計画的な事業実施と、公債費の平準化を図っていく。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79647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53943"/>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79647</xdr:rowOff>
    </xdr:from>
    <xdr:to>
      <xdr:col>77</xdr:col>
      <xdr:colOff>44450</xdr:colOff>
      <xdr:row>41</xdr:row>
      <xdr:rowOff>127907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10909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18506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1573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18506</xdr:rowOff>
    </xdr:from>
    <xdr:to>
      <xdr:col>68</xdr:col>
      <xdr:colOff>152400</xdr:colOff>
      <xdr:row>42</xdr:row>
      <xdr:rowOff>46083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21940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69306</xdr:rowOff>
    </xdr:from>
    <xdr:to>
      <xdr:col>64</xdr:col>
      <xdr:colOff>152400</xdr:colOff>
      <xdr:row>40</xdr:row>
      <xdr:rowOff>170906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2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9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117220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7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28847</xdr:rowOff>
    </xdr:from>
    <xdr:to>
      <xdr:col>77</xdr:col>
      <xdr:colOff>95250</xdr:colOff>
      <xdr:row>41</xdr:row>
      <xdr:rowOff>130447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115224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4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139156</xdr:rowOff>
    </xdr:from>
    <xdr:to>
      <xdr:col>68</xdr:col>
      <xdr:colOff>203200</xdr:colOff>
      <xdr:row>42</xdr:row>
      <xdr:rowOff>69306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54083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5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166733</xdr:rowOff>
    </xdr:from>
    <xdr:to>
      <xdr:col>64</xdr:col>
      <xdr:colOff>152400</xdr:colOff>
      <xdr:row>42</xdr:row>
      <xdr:rowOff>96883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9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81660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8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将来負担比率は発生していない。今後も特別会計事業を含め、事業の効率化を図りながら、将来負担比率の動向を注視し、財政運営の健全化を図っていく。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3,154
121.19
5,575,400
5,013,007
466,956
2,107,165
3,404,131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大幅</a:t>
          </a:r>
          <a:r>
            <a:rPr kumimoji="1" lang="ja-JP" altLang="ja-JP" sz="1100">
              <a:solidFill>
                <a:schemeClr val="dk1"/>
              </a:solidFill>
              <a:effectLst/>
              <a:latin typeface="+mn-lt"/>
              <a:ea typeface="+mn-ea"/>
              <a:cs typeface="+mn-cs"/>
            </a:rPr>
            <a:t>増となっている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な要因として人事院勧告に基づく職員給与改定及び会計年度任用職員報酬の増額並びに会計年度任用職員への勤勉手当の支給開始が挙げられる。職員の人員配置において新規採用と退職者の不均衡の改善を目的としているが、会計年度任用職員数も増加傾向であるため、引き続き精査が必要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39</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874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ポイントの増となり、類似団体と比較すると</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ポイント高い状況にある。物価・人件費の高騰による委託料の増額が主な要因となっている。委託業務内容の精査によりコスト削減を図り</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を目標とする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133858</xdr:rowOff>
    </xdr:from>
    <xdr:to>
      <xdr:col>82</xdr:col>
      <xdr:colOff>107950</xdr:colOff>
      <xdr:row>15</xdr:row>
      <xdr:rowOff>152146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056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65278</xdr:rowOff>
    </xdr:from>
    <xdr:to>
      <xdr:col>78</xdr:col>
      <xdr:colOff>69850</xdr:colOff>
      <xdr:row>15</xdr:row>
      <xdr:rowOff>133858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370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140716</xdr:rowOff>
    </xdr:from>
    <xdr:to>
      <xdr:col>73</xdr:col>
      <xdr:colOff>180975</xdr:colOff>
      <xdr:row>15</xdr:row>
      <xdr:rowOff>65278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410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140716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27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3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101346</xdr:rowOff>
    </xdr:from>
    <xdr:to>
      <xdr:col>82</xdr:col>
      <xdr:colOff>158750</xdr:colOff>
      <xdr:row>16</xdr:row>
      <xdr:rowOff>31496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73423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83058</xdr:rowOff>
    </xdr:from>
    <xdr:to>
      <xdr:col>78</xdr:col>
      <xdr:colOff>120650</xdr:colOff>
      <xdr:row>16</xdr:row>
      <xdr:rowOff>13208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169435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41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100855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89916</xdr:rowOff>
    </xdr:from>
    <xdr:to>
      <xdr:col>69</xdr:col>
      <xdr:colOff>142875</xdr:colOff>
      <xdr:row>15</xdr:row>
      <xdr:rowOff>20066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9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4843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大幅減</a:t>
          </a:r>
          <a:r>
            <a:rPr kumimoji="1" lang="ja-JP" altLang="ja-JP"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R2.7</a:t>
          </a:r>
          <a:r>
            <a:rPr kumimoji="1" lang="ja-JP" altLang="en-US" sz="1100">
              <a:solidFill>
                <a:schemeClr val="dk1"/>
              </a:solidFill>
              <a:effectLst/>
              <a:latin typeface="+mn-lt"/>
              <a:ea typeface="+mn-ea"/>
              <a:cs typeface="+mn-cs"/>
            </a:rPr>
            <a:t>豪雨災害からの復旧により災害復旧費の皆減</a:t>
          </a:r>
          <a:r>
            <a:rPr kumimoji="1" lang="ja-JP" altLang="ja-JP" sz="1100">
              <a:solidFill>
                <a:schemeClr val="dk1"/>
              </a:solidFill>
              <a:effectLst/>
              <a:latin typeface="+mn-lt"/>
              <a:ea typeface="+mn-ea"/>
              <a:cs typeface="+mn-cs"/>
            </a:rPr>
            <a:t>が主な要因であるが、今後ますます社会保障制度の経費が更に増大していくと予想されることから、更に事業の精査を行い改善に努めていく。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127000</xdr:rowOff>
    </xdr:from>
    <xdr:to>
      <xdr:col>24</xdr:col>
      <xdr:colOff>25400</xdr:colOff>
      <xdr:row>60</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21385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3827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29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31750</xdr:rowOff>
    </xdr:from>
    <xdr:to>
      <xdr:col>24</xdr:col>
      <xdr:colOff>114300</xdr:colOff>
      <xdr:row>60</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1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41927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127000</xdr:rowOff>
    </xdr:from>
    <xdr:to>
      <xdr:col>24</xdr:col>
      <xdr:colOff>114300</xdr:colOff>
      <xdr:row>53</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31750</xdr:rowOff>
    </xdr:from>
    <xdr:to>
      <xdr:col>24</xdr:col>
      <xdr:colOff>25400</xdr:colOff>
      <xdr:row>61</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103187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146050</xdr:rowOff>
    </xdr:from>
    <xdr:to>
      <xdr:col>19</xdr:col>
      <xdr:colOff>187325</xdr:colOff>
      <xdr:row>61</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433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31750</xdr:rowOff>
    </xdr:from>
    <xdr:to>
      <xdr:col>15</xdr:col>
      <xdr:colOff>98425</xdr:colOff>
      <xdr:row>60</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318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60</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318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114300</xdr:rowOff>
    </xdr:from>
    <xdr:to>
      <xdr:col>11</xdr:col>
      <xdr:colOff>60325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60977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1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95250</xdr:rowOff>
    </xdr:from>
    <xdr:to>
      <xdr:col>20</xdr:col>
      <xdr:colOff>38100</xdr:colOff>
      <xdr:row>62</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64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95250</xdr:rowOff>
    </xdr:from>
    <xdr:to>
      <xdr:col>15</xdr:col>
      <xdr:colOff>149225</xdr:colOff>
      <xdr:row>61</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152400</xdr:rowOff>
    </xdr:from>
    <xdr:to>
      <xdr:col>11</xdr:col>
      <xdr:colOff>60325</xdr:colOff>
      <xdr:row>60</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大幅</a:t>
          </a:r>
          <a:r>
            <a:rPr kumimoji="1" lang="ja-JP" altLang="ja-JP" sz="1100">
              <a:solidFill>
                <a:schemeClr val="dk1"/>
              </a:solidFill>
              <a:effectLst/>
              <a:latin typeface="+mn-lt"/>
              <a:ea typeface="+mn-ea"/>
              <a:cs typeface="+mn-cs"/>
            </a:rPr>
            <a:t>減となっており、類似団体と比べると</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公営企業会計の法適用化により繰出金が補助費へ移行したことによる。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57</xdr:row>
      <xdr:rowOff>146050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6056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918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58</xdr:row>
      <xdr:rowOff>142240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01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59</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8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109237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6367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大幅増</a:t>
          </a:r>
          <a:r>
            <a:rPr kumimoji="1" lang="ja-JP" altLang="ja-JP" sz="1100">
              <a:solidFill>
                <a:schemeClr val="dk1"/>
              </a:solidFill>
              <a:effectLst/>
              <a:latin typeface="+mn-lt"/>
              <a:ea typeface="+mn-ea"/>
              <a:cs typeface="+mn-cs"/>
            </a:rPr>
            <a:t>となり、類似団体と比べても</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ポイント高くなった。主に公営企業会計への繰出金の補助費移行が</a:t>
          </a:r>
          <a:r>
            <a:rPr kumimoji="1" lang="ja-JP" altLang="ja-JP" sz="1100">
              <a:solidFill>
                <a:schemeClr val="dk1"/>
              </a:solidFill>
              <a:effectLst/>
              <a:latin typeface="+mn-lt"/>
              <a:ea typeface="+mn-ea"/>
              <a:cs typeface="+mn-cs"/>
            </a:rPr>
            <a:t>要因と</a:t>
          </a:r>
          <a:r>
            <a:rPr kumimoji="1" lang="ja-JP" altLang="en-US" sz="1100">
              <a:solidFill>
                <a:schemeClr val="dk1"/>
              </a:solidFill>
              <a:effectLst/>
              <a:latin typeface="+mn-lt"/>
              <a:ea typeface="+mn-ea"/>
              <a:cs typeface="+mn-cs"/>
            </a:rPr>
            <a:t>なっているが、</a:t>
          </a:r>
          <a:r>
            <a:rPr kumimoji="1" lang="ja-JP" altLang="ja-JP" sz="1100">
              <a:solidFill>
                <a:schemeClr val="dk1"/>
              </a:solidFill>
              <a:effectLst/>
              <a:latin typeface="+mn-lt"/>
              <a:ea typeface="+mn-ea"/>
              <a:cs typeface="+mn-cs"/>
            </a:rPr>
            <a:t>適切に補助金交付等をおこなっている状況となっている。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37</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80328"/>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49276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80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94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ポイントの増となったが、据置期間を終えた過疎対策事業債</a:t>
          </a:r>
          <a:r>
            <a:rPr kumimoji="1" lang="ja-JP" altLang="en-US" sz="1100">
              <a:solidFill>
                <a:schemeClr val="dk1"/>
              </a:solidFill>
              <a:effectLst/>
              <a:latin typeface="+mn-lt"/>
              <a:ea typeface="+mn-ea"/>
              <a:cs typeface="+mn-cs"/>
            </a:rPr>
            <a:t>及び緊急浚渫事業</a:t>
          </a:r>
          <a:r>
            <a:rPr kumimoji="1" lang="ja-JP" altLang="ja-JP" sz="1100">
              <a:solidFill>
                <a:schemeClr val="dk1"/>
              </a:solidFill>
              <a:effectLst/>
              <a:latin typeface="+mn-lt"/>
              <a:ea typeface="+mn-ea"/>
              <a:cs typeface="+mn-cs"/>
            </a:rPr>
            <a:t>の元金償還が始まったことによる増（</a:t>
          </a:r>
          <a:r>
            <a:rPr kumimoji="1" lang="en-US" altLang="ja-JP" sz="1100">
              <a:solidFill>
                <a:schemeClr val="dk1"/>
              </a:solidFill>
              <a:effectLst/>
              <a:latin typeface="+mn-lt"/>
              <a:ea typeface="+mn-ea"/>
              <a:cs typeface="+mn-cs"/>
            </a:rPr>
            <a:t>36,980</a:t>
          </a:r>
          <a:r>
            <a:rPr kumimoji="1" lang="ja-JP" altLang="ja-JP" sz="1100">
              <a:solidFill>
                <a:schemeClr val="dk1"/>
              </a:solidFill>
              <a:effectLst/>
              <a:latin typeface="+mn-lt"/>
              <a:ea typeface="+mn-ea"/>
              <a:cs typeface="+mn-cs"/>
            </a:rPr>
            <a:t>千円）が主な要因である。今後も起債事業の平準化を図り公債費の抑制に努める。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96520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11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84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848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142239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30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と大幅に</a:t>
          </a:r>
          <a:r>
            <a:rPr kumimoji="1" lang="ja-JP" altLang="ja-JP" sz="1100">
              <a:solidFill>
                <a:schemeClr val="dk1"/>
              </a:solidFill>
              <a:effectLst/>
              <a:latin typeface="+mn-lt"/>
              <a:ea typeface="+mn-ea"/>
              <a:cs typeface="+mn-cs"/>
            </a:rPr>
            <a:t>増加し、類似団体と比べても</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ポイント上回っている状況にある。補助費、物件費、特別会計繰出金などの抑制に努め、更に事業の見直しを行い、健全な財政運営を目指す。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92711</xdr:rowOff>
    </xdr:from>
    <xdr:to>
      <xdr:col>82</xdr:col>
      <xdr:colOff>107950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637261"/>
          <a:ext cx="8382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78994</xdr:rowOff>
    </xdr:from>
    <xdr:to>
      <xdr:col>78</xdr:col>
      <xdr:colOff>69850</xdr:colOff>
      <xdr:row>79</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6235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117856</xdr:rowOff>
    </xdr:from>
    <xdr:to>
      <xdr:col>73</xdr:col>
      <xdr:colOff>180975</xdr:colOff>
      <xdr:row>79</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4909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117856</xdr:rowOff>
    </xdr:from>
    <xdr:to>
      <xdr:col>69</xdr:col>
      <xdr:colOff>92075</xdr:colOff>
      <xdr:row>79</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4909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18814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144780</xdr:rowOff>
    </xdr:from>
    <xdr:to>
      <xdr:col>82</xdr:col>
      <xdr:colOff>158750</xdr:colOff>
      <xdr:row>81</xdr:row>
      <xdr:rowOff>74930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53357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28194</xdr:rowOff>
    </xdr:from>
    <xdr:to>
      <xdr:col>74</xdr:col>
      <xdr:colOff>31750</xdr:colOff>
      <xdr:row>79</xdr:row>
      <xdr:rowOff>129794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114571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67056</xdr:rowOff>
    </xdr:from>
    <xdr:to>
      <xdr:col>69</xdr:col>
      <xdr:colOff>142875</xdr:colOff>
      <xdr:row>78</xdr:row>
      <xdr:rowOff>168656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153433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158496</xdr:rowOff>
    </xdr:from>
    <xdr:to>
      <xdr:col>65</xdr:col>
      <xdr:colOff>53975</xdr:colOff>
      <xdr:row>79</xdr:row>
      <xdr:rowOff>88646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73423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134479</xdr:rowOff>
    </xdr:from>
    <xdr:to>
      <xdr:col>29</xdr:col>
      <xdr:colOff>127000</xdr:colOff>
      <xdr:row>18</xdr:row>
      <xdr:rowOff>36857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96754"/>
          <a:ext cx="647700" cy="73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36857</xdr:rowOff>
    </xdr:from>
    <xdr:to>
      <xdr:col>26</xdr:col>
      <xdr:colOff>50800</xdr:colOff>
      <xdr:row>18</xdr:row>
      <xdr:rowOff>60140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0582"/>
          <a:ext cx="698500" cy="23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60140</xdr:rowOff>
    </xdr:from>
    <xdr:to>
      <xdr:col>22</xdr:col>
      <xdr:colOff>114300</xdr:colOff>
      <xdr:row>18</xdr:row>
      <xdr:rowOff>68269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93865"/>
          <a:ext cx="698500" cy="8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68269</xdr:rowOff>
    </xdr:from>
    <xdr:to>
      <xdr:col>18</xdr:col>
      <xdr:colOff>177800</xdr:colOff>
      <xdr:row>18</xdr:row>
      <xdr:rowOff>82267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01994"/>
          <a:ext cx="698500" cy="13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50949</xdr:rowOff>
    </xdr:from>
    <xdr:to>
      <xdr:col>15</xdr:col>
      <xdr:colOff>101600</xdr:colOff>
      <xdr:row>17</xdr:row>
      <xdr:rowOff>152549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162726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83679</xdr:rowOff>
    </xdr:from>
    <xdr:to>
      <xdr:col>29</xdr:col>
      <xdr:colOff>177800</xdr:colOff>
      <xdr:row>18</xdr:row>
      <xdr:rowOff>13829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4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55756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1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157507</xdr:rowOff>
    </xdr:from>
    <xdr:to>
      <xdr:col>26</xdr:col>
      <xdr:colOff>101600</xdr:colOff>
      <xdr:row>18</xdr:row>
      <xdr:rowOff>87657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9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72434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9340</xdr:rowOff>
    </xdr:from>
    <xdr:to>
      <xdr:col>22</xdr:col>
      <xdr:colOff>165100</xdr:colOff>
      <xdr:row>18</xdr:row>
      <xdr:rowOff>110940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3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95717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2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17469</xdr:rowOff>
    </xdr:from>
    <xdr:to>
      <xdr:col>19</xdr:col>
      <xdr:colOff>38100</xdr:colOff>
      <xdr:row>18</xdr:row>
      <xdr:rowOff>119069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5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103846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31467</xdr:rowOff>
    </xdr:from>
    <xdr:to>
      <xdr:col>15</xdr:col>
      <xdr:colOff>101600</xdr:colOff>
      <xdr:row>18</xdr:row>
      <xdr:rowOff>133067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117844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5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134938</xdr:rowOff>
    </xdr:from>
    <xdr:to>
      <xdr:col>29</xdr:col>
      <xdr:colOff>127000</xdr:colOff>
      <xdr:row>36</xdr:row>
      <xdr:rowOff>143677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088188"/>
          <a:ext cx="647700" cy="8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128454</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81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134938</xdr:rowOff>
    </xdr:from>
    <xdr:to>
      <xdr:col>26</xdr:col>
      <xdr:colOff>50800</xdr:colOff>
      <xdr:row>36</xdr:row>
      <xdr:rowOff>148894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88188"/>
          <a:ext cx="698500" cy="13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89161</xdr:rowOff>
    </xdr:from>
    <xdr:to>
      <xdr:col>22</xdr:col>
      <xdr:colOff>114300</xdr:colOff>
      <xdr:row>36</xdr:row>
      <xdr:rowOff>148894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042411"/>
          <a:ext cx="698500" cy="59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89161</xdr:rowOff>
    </xdr:from>
    <xdr:to>
      <xdr:col>18</xdr:col>
      <xdr:colOff>177800</xdr:colOff>
      <xdr:row>36</xdr:row>
      <xdr:rowOff>114107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42411"/>
          <a:ext cx="698500" cy="24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91716</xdr:rowOff>
    </xdr:from>
    <xdr:to>
      <xdr:col>15</xdr:col>
      <xdr:colOff>101600</xdr:colOff>
      <xdr:row>37</xdr:row>
      <xdr:rowOff>21866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044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1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92877</xdr:rowOff>
    </xdr:from>
    <xdr:to>
      <xdr:col>29</xdr:col>
      <xdr:colOff>177800</xdr:colOff>
      <xdr:row>37</xdr:row>
      <xdr:rowOff>23027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46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280854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9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84138</xdr:rowOff>
    </xdr:from>
    <xdr:to>
      <xdr:col>26</xdr:col>
      <xdr:colOff>101600</xdr:colOff>
      <xdr:row>37</xdr:row>
      <xdr:rowOff>14288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37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195915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0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98094</xdr:rowOff>
    </xdr:from>
    <xdr:to>
      <xdr:col>22</xdr:col>
      <xdr:colOff>165100</xdr:colOff>
      <xdr:row>37</xdr:row>
      <xdr:rowOff>28244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51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209871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2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38361</xdr:rowOff>
    </xdr:from>
    <xdr:to>
      <xdr:col>19</xdr:col>
      <xdr:colOff>38100</xdr:colOff>
      <xdr:row>36</xdr:row>
      <xdr:rowOff>139961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91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150138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76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63307</xdr:rowOff>
    </xdr:from>
    <xdr:to>
      <xdr:col>15</xdr:col>
      <xdr:colOff>101600</xdr:colOff>
      <xdr:row>36</xdr:row>
      <xdr:rowOff>164907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1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175084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7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3,154
121.19
5,575,400
5,013,007
466,956
2,107,165
3,404,131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150536</xdr:rowOff>
    </xdr:from>
    <xdr:to>
      <xdr:col>24</xdr:col>
      <xdr:colOff>63500</xdr:colOff>
      <xdr:row>37</xdr:row>
      <xdr:rowOff>57453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22736"/>
          <a:ext cx="838200" cy="7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57453</xdr:rowOff>
    </xdr:from>
    <xdr:to>
      <xdr:col>19</xdr:col>
      <xdr:colOff>177800</xdr:colOff>
      <xdr:row>37</xdr:row>
      <xdr:rowOff>66458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1103"/>
          <a:ext cx="889000" cy="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63260</xdr:rowOff>
    </xdr:from>
    <xdr:to>
      <xdr:col>15</xdr:col>
      <xdr:colOff>50800</xdr:colOff>
      <xdr:row>37</xdr:row>
      <xdr:rowOff>66458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06910"/>
          <a:ext cx="889000" cy="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63260</xdr:rowOff>
    </xdr:from>
    <xdr:to>
      <xdr:col>10</xdr:col>
      <xdr:colOff>114300</xdr:colOff>
      <xdr:row>37</xdr:row>
      <xdr:rowOff>76090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6910"/>
          <a:ext cx="889000" cy="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81093</xdr:rowOff>
    </xdr:from>
    <xdr:to>
      <xdr:col>6</xdr:col>
      <xdr:colOff>38100</xdr:colOff>
      <xdr:row>37</xdr:row>
      <xdr:rowOff>11243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27770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99736</xdr:rowOff>
    </xdr:from>
    <xdr:to>
      <xdr:col>24</xdr:col>
      <xdr:colOff>114300</xdr:colOff>
      <xdr:row>37</xdr:row>
      <xdr:rowOff>29886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7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78163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5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6653</xdr:rowOff>
    </xdr:from>
    <xdr:to>
      <xdr:col>20</xdr:col>
      <xdr:colOff>38100</xdr:colOff>
      <xdr:row>37</xdr:row>
      <xdr:rowOff>108253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99380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4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15658</xdr:rowOff>
    </xdr:from>
    <xdr:to>
      <xdr:col>15</xdr:col>
      <xdr:colOff>101600</xdr:colOff>
      <xdr:row>37</xdr:row>
      <xdr:rowOff>117258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108385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12460</xdr:rowOff>
    </xdr:from>
    <xdr:to>
      <xdr:col>10</xdr:col>
      <xdr:colOff>165100</xdr:colOff>
      <xdr:row>37</xdr:row>
      <xdr:rowOff>114060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105187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4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25290</xdr:rowOff>
    </xdr:from>
    <xdr:to>
      <xdr:col>6</xdr:col>
      <xdr:colOff>38100</xdr:colOff>
      <xdr:row>37</xdr:row>
      <xdr:rowOff>126890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118017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6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106158</xdr:rowOff>
    </xdr:from>
    <xdr:to>
      <xdr:col>24</xdr:col>
      <xdr:colOff>63500</xdr:colOff>
      <xdr:row>57</xdr:row>
      <xdr:rowOff>140193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8808"/>
          <a:ext cx="838200" cy="3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140193</xdr:rowOff>
    </xdr:from>
    <xdr:to>
      <xdr:col>19</xdr:col>
      <xdr:colOff>177800</xdr:colOff>
      <xdr:row>57</xdr:row>
      <xdr:rowOff>166405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2843"/>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141049</xdr:rowOff>
    </xdr:from>
    <xdr:to>
      <xdr:col>15</xdr:col>
      <xdr:colOff>50800</xdr:colOff>
      <xdr:row>57</xdr:row>
      <xdr:rowOff>166405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13699"/>
          <a:ext cx="889000" cy="2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131870</xdr:rowOff>
    </xdr:from>
    <xdr:to>
      <xdr:col>10</xdr:col>
      <xdr:colOff>114300</xdr:colOff>
      <xdr:row>57</xdr:row>
      <xdr:rowOff>141049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04520"/>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25534</xdr:rowOff>
    </xdr:from>
    <xdr:to>
      <xdr:col>6</xdr:col>
      <xdr:colOff>38100</xdr:colOff>
      <xdr:row>57</xdr:row>
      <xdr:rowOff>127134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143661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55358</xdr:rowOff>
    </xdr:from>
    <xdr:to>
      <xdr:col>24</xdr:col>
      <xdr:colOff>114300</xdr:colOff>
      <xdr:row>57</xdr:row>
      <xdr:rowOff>156958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33785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89393</xdr:rowOff>
    </xdr:from>
    <xdr:to>
      <xdr:col>20</xdr:col>
      <xdr:colOff>38100</xdr:colOff>
      <xdr:row>58</xdr:row>
      <xdr:rowOff>19543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5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115605</xdr:rowOff>
    </xdr:from>
    <xdr:to>
      <xdr:col>15</xdr:col>
      <xdr:colOff>101600</xdr:colOff>
      <xdr:row>58</xdr:row>
      <xdr:rowOff>45755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36882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8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90249</xdr:rowOff>
    </xdr:from>
    <xdr:to>
      <xdr:col>10</xdr:col>
      <xdr:colOff>165100</xdr:colOff>
      <xdr:row>58</xdr:row>
      <xdr:rowOff>20399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11526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5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81070</xdr:rowOff>
    </xdr:from>
    <xdr:to>
      <xdr:col>6</xdr:col>
      <xdr:colOff>38100</xdr:colOff>
      <xdr:row>58</xdr:row>
      <xdr:rowOff>11220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2347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151459</xdr:rowOff>
    </xdr:from>
    <xdr:to>
      <xdr:col>24</xdr:col>
      <xdr:colOff>63500</xdr:colOff>
      <xdr:row>78</xdr:row>
      <xdr:rowOff>53426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53109"/>
          <a:ext cx="838200" cy="7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151459</xdr:rowOff>
    </xdr:from>
    <xdr:to>
      <xdr:col>19</xdr:col>
      <xdr:colOff>177800</xdr:colOff>
      <xdr:row>77</xdr:row>
      <xdr:rowOff>154925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53109"/>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154925</xdr:rowOff>
    </xdr:from>
    <xdr:to>
      <xdr:col>15</xdr:col>
      <xdr:colOff>50800</xdr:colOff>
      <xdr:row>78</xdr:row>
      <xdr:rowOff>92325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56575"/>
          <a:ext cx="889000" cy="10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92325</xdr:rowOff>
    </xdr:from>
    <xdr:to>
      <xdr:col>10</xdr:col>
      <xdr:colOff>114300</xdr:colOff>
      <xdr:row>78</xdr:row>
      <xdr:rowOff>97354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542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132764</xdr:rowOff>
    </xdr:from>
    <xdr:to>
      <xdr:col>6</xdr:col>
      <xdr:colOff>38100</xdr:colOff>
      <xdr:row>77</xdr:row>
      <xdr:rowOff>62914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6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79441</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3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2626</xdr:rowOff>
    </xdr:from>
    <xdr:to>
      <xdr:col>24</xdr:col>
      <xdr:colOff>114300</xdr:colOff>
      <xdr:row>78</xdr:row>
      <xdr:rowOff>104226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89003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100659</xdr:rowOff>
    </xdr:from>
    <xdr:to>
      <xdr:col>20</xdr:col>
      <xdr:colOff>38100</xdr:colOff>
      <xdr:row>78</xdr:row>
      <xdr:rowOff>30809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21936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9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104125</xdr:rowOff>
    </xdr:from>
    <xdr:to>
      <xdr:col>15</xdr:col>
      <xdr:colOff>101600</xdr:colOff>
      <xdr:row>78</xdr:row>
      <xdr:rowOff>34275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25402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9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41525</xdr:rowOff>
    </xdr:from>
    <xdr:to>
      <xdr:col>10</xdr:col>
      <xdr:colOff>165100</xdr:colOff>
      <xdr:row>78</xdr:row>
      <xdr:rowOff>143125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134252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46554</xdr:rowOff>
    </xdr:from>
    <xdr:to>
      <xdr:col>6</xdr:col>
      <xdr:colOff>38100</xdr:colOff>
      <xdr:row>78</xdr:row>
      <xdr:rowOff>148154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139281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1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7993</xdr:rowOff>
    </xdr:from>
    <xdr:to>
      <xdr:col>24</xdr:col>
      <xdr:colOff>63500</xdr:colOff>
      <xdr:row>91</xdr:row>
      <xdr:rowOff>135378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09943"/>
          <a:ext cx="838200" cy="12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135378</xdr:rowOff>
    </xdr:from>
    <xdr:to>
      <xdr:col>19</xdr:col>
      <xdr:colOff>177800</xdr:colOff>
      <xdr:row>91</xdr:row>
      <xdr:rowOff>168514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737328"/>
          <a:ext cx="889000" cy="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86708</xdr:rowOff>
    </xdr:from>
    <xdr:to>
      <xdr:col>15</xdr:col>
      <xdr:colOff>50800</xdr:colOff>
      <xdr:row>91</xdr:row>
      <xdr:rowOff>168514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517208"/>
          <a:ext cx="889000" cy="25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86708</xdr:rowOff>
    </xdr:from>
    <xdr:to>
      <xdr:col>10</xdr:col>
      <xdr:colOff>114300</xdr:colOff>
      <xdr:row>92</xdr:row>
      <xdr:rowOff>102068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517208"/>
          <a:ext cx="889000" cy="3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109365</xdr:rowOff>
    </xdr:from>
    <xdr:to>
      <xdr:col>6</xdr:col>
      <xdr:colOff>38100</xdr:colOff>
      <xdr:row>97</xdr:row>
      <xdr:rowOff>39515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30642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128643</xdr:rowOff>
    </xdr:from>
    <xdr:to>
      <xdr:col>24</xdr:col>
      <xdr:colOff>114300</xdr:colOff>
      <xdr:row>91</xdr:row>
      <xdr:rowOff>58793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64307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9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84578</xdr:rowOff>
    </xdr:from>
    <xdr:to>
      <xdr:col>20</xdr:col>
      <xdr:colOff>38100</xdr:colOff>
      <xdr:row>92</xdr:row>
      <xdr:rowOff>14728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68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31255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46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117714</xdr:rowOff>
    </xdr:from>
    <xdr:to>
      <xdr:col>15</xdr:col>
      <xdr:colOff>101600</xdr:colOff>
      <xdr:row>92</xdr:row>
      <xdr:rowOff>47864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7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64391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4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35908</xdr:rowOff>
    </xdr:from>
    <xdr:to>
      <xdr:col>10</xdr:col>
      <xdr:colOff>165100</xdr:colOff>
      <xdr:row>90</xdr:row>
      <xdr:rowOff>137508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4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154035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24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51268</xdr:rowOff>
    </xdr:from>
    <xdr:to>
      <xdr:col>6</xdr:col>
      <xdr:colOff>38100</xdr:colOff>
      <xdr:row>92</xdr:row>
      <xdr:rowOff>152868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8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169395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59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6243</xdr:rowOff>
    </xdr:from>
    <xdr:to>
      <xdr:col>55</xdr:col>
      <xdr:colOff>0</xdr:colOff>
      <xdr:row>36</xdr:row>
      <xdr:rowOff>159673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78443"/>
          <a:ext cx="838200" cy="1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128117</xdr:rowOff>
    </xdr:from>
    <xdr:to>
      <xdr:col>50</xdr:col>
      <xdr:colOff>114300</xdr:colOff>
      <xdr:row>36</xdr:row>
      <xdr:rowOff>159673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00317"/>
          <a:ext cx="889000" cy="3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128117</xdr:rowOff>
    </xdr:from>
    <xdr:to>
      <xdr:col>45</xdr:col>
      <xdr:colOff>177800</xdr:colOff>
      <xdr:row>37</xdr:row>
      <xdr:rowOff>31890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00317"/>
          <a:ext cx="889000" cy="7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155039</xdr:rowOff>
    </xdr:from>
    <xdr:to>
      <xdr:col>41</xdr:col>
      <xdr:colOff>50800</xdr:colOff>
      <xdr:row>37</xdr:row>
      <xdr:rowOff>31890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55789"/>
          <a:ext cx="889000" cy="2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4005</xdr:rowOff>
    </xdr:from>
    <xdr:to>
      <xdr:col>36</xdr:col>
      <xdr:colOff>165100</xdr:colOff>
      <xdr:row>34</xdr:row>
      <xdr:rowOff>105605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122132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0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126893</xdr:rowOff>
    </xdr:from>
    <xdr:to>
      <xdr:col>55</xdr:col>
      <xdr:colOff>50800</xdr:colOff>
      <xdr:row>36</xdr:row>
      <xdr:rowOff>57043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2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105320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0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108873</xdr:rowOff>
    </xdr:from>
    <xdr:to>
      <xdr:col>50</xdr:col>
      <xdr:colOff>165100</xdr:colOff>
      <xdr:row>37</xdr:row>
      <xdr:rowOff>39023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30150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7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77317</xdr:rowOff>
    </xdr:from>
    <xdr:to>
      <xdr:col>46</xdr:col>
      <xdr:colOff>38100</xdr:colOff>
      <xdr:row>37</xdr:row>
      <xdr:rowOff>7467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170044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4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152540</xdr:rowOff>
    </xdr:from>
    <xdr:to>
      <xdr:col>41</xdr:col>
      <xdr:colOff>101600</xdr:colOff>
      <xdr:row>37</xdr:row>
      <xdr:rowOff>82690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73817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1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104239</xdr:rowOff>
    </xdr:from>
    <xdr:to>
      <xdr:col>36</xdr:col>
      <xdr:colOff>165100</xdr:colOff>
      <xdr:row>36</xdr:row>
      <xdr:rowOff>34389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0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25516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9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142043</xdr:rowOff>
    </xdr:from>
    <xdr:to>
      <xdr:col>55</xdr:col>
      <xdr:colOff>0</xdr:colOff>
      <xdr:row>58</xdr:row>
      <xdr:rowOff>169851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86143"/>
          <a:ext cx="8382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152435</xdr:rowOff>
    </xdr:from>
    <xdr:to>
      <xdr:col>50</xdr:col>
      <xdr:colOff>114300</xdr:colOff>
      <xdr:row>58</xdr:row>
      <xdr:rowOff>169851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96535"/>
          <a:ext cx="8890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152435</xdr:rowOff>
    </xdr:from>
    <xdr:to>
      <xdr:col>45</xdr:col>
      <xdr:colOff>177800</xdr:colOff>
      <xdr:row>59</xdr:row>
      <xdr:rowOff>26113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96535"/>
          <a:ext cx="889000" cy="4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4143</xdr:rowOff>
    </xdr:from>
    <xdr:to>
      <xdr:col>41</xdr:col>
      <xdr:colOff>50800</xdr:colOff>
      <xdr:row>59</xdr:row>
      <xdr:rowOff>26113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119693"/>
          <a:ext cx="889000" cy="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50405</xdr:rowOff>
    </xdr:from>
    <xdr:to>
      <xdr:col>36</xdr:col>
      <xdr:colOff>165100</xdr:colOff>
      <xdr:row>58</xdr:row>
      <xdr:rowOff>152005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168532</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6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91243</xdr:rowOff>
    </xdr:from>
    <xdr:to>
      <xdr:col>55</xdr:col>
      <xdr:colOff>50800</xdr:colOff>
      <xdr:row>59</xdr:row>
      <xdr:rowOff>21393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119051</xdr:rowOff>
    </xdr:from>
    <xdr:to>
      <xdr:col>50</xdr:col>
      <xdr:colOff>165100</xdr:colOff>
      <xdr:row>59</xdr:row>
      <xdr:rowOff>49201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40328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5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101635</xdr:rowOff>
    </xdr:from>
    <xdr:to>
      <xdr:col>46</xdr:col>
      <xdr:colOff>38100</xdr:colOff>
      <xdr:row>59</xdr:row>
      <xdr:rowOff>31785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22912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3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146763</xdr:rowOff>
    </xdr:from>
    <xdr:to>
      <xdr:col>41</xdr:col>
      <xdr:colOff>101600</xdr:colOff>
      <xdr:row>59</xdr:row>
      <xdr:rowOff>76913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68040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8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124793</xdr:rowOff>
    </xdr:from>
    <xdr:to>
      <xdr:col>36</xdr:col>
      <xdr:colOff>165100</xdr:colOff>
      <xdr:row>59</xdr:row>
      <xdr:rowOff>54943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6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46070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6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75186</xdr:rowOff>
    </xdr:from>
    <xdr:to>
      <xdr:col>55</xdr:col>
      <xdr:colOff>0</xdr:colOff>
      <xdr:row>78</xdr:row>
      <xdr:rowOff>112020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48286"/>
          <a:ext cx="838200" cy="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112020</xdr:rowOff>
    </xdr:from>
    <xdr:to>
      <xdr:col>50</xdr:col>
      <xdr:colOff>114300</xdr:colOff>
      <xdr:row>78</xdr:row>
      <xdr:rowOff>128553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85120"/>
          <a:ext cx="889000" cy="1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117983</xdr:rowOff>
    </xdr:from>
    <xdr:to>
      <xdr:col>45</xdr:col>
      <xdr:colOff>177800</xdr:colOff>
      <xdr:row>78</xdr:row>
      <xdr:rowOff>128553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91083"/>
          <a:ext cx="8890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103605</xdr:rowOff>
    </xdr:from>
    <xdr:to>
      <xdr:col>41</xdr:col>
      <xdr:colOff>50800</xdr:colOff>
      <xdr:row>78</xdr:row>
      <xdr:rowOff>117983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76705"/>
          <a:ext cx="889000" cy="1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78408</xdr:rowOff>
    </xdr:from>
    <xdr:to>
      <xdr:col>36</xdr:col>
      <xdr:colOff>165100</xdr:colOff>
      <xdr:row>78</xdr:row>
      <xdr:rowOff>8558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25085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5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24386</xdr:rowOff>
    </xdr:from>
    <xdr:to>
      <xdr:col>55</xdr:col>
      <xdr:colOff>50800</xdr:colOff>
      <xdr:row>78</xdr:row>
      <xdr:rowOff>125986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9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110763</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61220</xdr:rowOff>
    </xdr:from>
    <xdr:to>
      <xdr:col>50</xdr:col>
      <xdr:colOff>165100</xdr:colOff>
      <xdr:row>78</xdr:row>
      <xdr:rowOff>162820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153947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2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77753</xdr:rowOff>
    </xdr:from>
    <xdr:to>
      <xdr:col>46</xdr:col>
      <xdr:colOff>38100</xdr:colOff>
      <xdr:row>79</xdr:row>
      <xdr:rowOff>7903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5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170480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4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67183</xdr:rowOff>
    </xdr:from>
    <xdr:to>
      <xdr:col>41</xdr:col>
      <xdr:colOff>101600</xdr:colOff>
      <xdr:row>78</xdr:row>
      <xdr:rowOff>168783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52805</xdr:rowOff>
    </xdr:from>
    <xdr:to>
      <xdr:col>36</xdr:col>
      <xdr:colOff>165100</xdr:colOff>
      <xdr:row>78</xdr:row>
      <xdr:rowOff>154405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2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145532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51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37148</xdr:rowOff>
    </xdr:from>
    <xdr:to>
      <xdr:col>55</xdr:col>
      <xdr:colOff>0</xdr:colOff>
      <xdr:row>97</xdr:row>
      <xdr:rowOff>79167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67798"/>
          <a:ext cx="838200" cy="4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68556</xdr:rowOff>
    </xdr:from>
    <xdr:to>
      <xdr:col>50</xdr:col>
      <xdr:colOff>114300</xdr:colOff>
      <xdr:row>97</xdr:row>
      <xdr:rowOff>79167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99206"/>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68556</xdr:rowOff>
    </xdr:from>
    <xdr:to>
      <xdr:col>45</xdr:col>
      <xdr:colOff>177800</xdr:colOff>
      <xdr:row>98</xdr:row>
      <xdr:rowOff>53955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99206"/>
          <a:ext cx="889000" cy="15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112494</xdr:rowOff>
    </xdr:from>
    <xdr:to>
      <xdr:col>41</xdr:col>
      <xdr:colOff>50800</xdr:colOff>
      <xdr:row>98</xdr:row>
      <xdr:rowOff>53955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43144"/>
          <a:ext cx="889000" cy="11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20532</xdr:rowOff>
    </xdr:from>
    <xdr:to>
      <xdr:col>36</xdr:col>
      <xdr:colOff>165100</xdr:colOff>
      <xdr:row>96</xdr:row>
      <xdr:rowOff>122132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4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138659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25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157798</xdr:rowOff>
    </xdr:from>
    <xdr:to>
      <xdr:col>55</xdr:col>
      <xdr:colOff>50800</xdr:colOff>
      <xdr:row>97</xdr:row>
      <xdr:rowOff>87948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136225</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9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28367</xdr:rowOff>
    </xdr:from>
    <xdr:to>
      <xdr:col>50</xdr:col>
      <xdr:colOff>165100</xdr:colOff>
      <xdr:row>97</xdr:row>
      <xdr:rowOff>129967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121094</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7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17756</xdr:rowOff>
    </xdr:from>
    <xdr:to>
      <xdr:col>46</xdr:col>
      <xdr:colOff>38100</xdr:colOff>
      <xdr:row>97</xdr:row>
      <xdr:rowOff>119356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4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110483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74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3155</xdr:rowOff>
    </xdr:from>
    <xdr:to>
      <xdr:col>41</xdr:col>
      <xdr:colOff>101600</xdr:colOff>
      <xdr:row>98</xdr:row>
      <xdr:rowOff>104755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95882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9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61694</xdr:rowOff>
    </xdr:from>
    <xdr:to>
      <xdr:col>36</xdr:col>
      <xdr:colOff>165100</xdr:colOff>
      <xdr:row>97</xdr:row>
      <xdr:rowOff>163294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154421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8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39341</xdr:rowOff>
    </xdr:from>
    <xdr:to>
      <xdr:col>85</xdr:col>
      <xdr:colOff>127000</xdr:colOff>
      <xdr:row>33</xdr:row>
      <xdr:rowOff>78206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697191"/>
          <a:ext cx="838200" cy="3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19866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3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3748</xdr:rowOff>
    </xdr:from>
    <xdr:to>
      <xdr:col>81</xdr:col>
      <xdr:colOff>50800</xdr:colOff>
      <xdr:row>33</xdr:row>
      <xdr:rowOff>78206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5661598"/>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111409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6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139540</xdr:rowOff>
    </xdr:from>
    <xdr:to>
      <xdr:col>76</xdr:col>
      <xdr:colOff>114300</xdr:colOff>
      <xdr:row>33</xdr:row>
      <xdr:rowOff>3748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5625940"/>
          <a:ext cx="889000" cy="3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132806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64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139540</xdr:rowOff>
    </xdr:from>
    <xdr:to>
      <xdr:col>71</xdr:col>
      <xdr:colOff>177800</xdr:colOff>
      <xdr:row>35</xdr:row>
      <xdr:rowOff>163185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5625940"/>
          <a:ext cx="889000" cy="53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134028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6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167968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159991</xdr:rowOff>
    </xdr:from>
    <xdr:to>
      <xdr:col>85</xdr:col>
      <xdr:colOff>177800</xdr:colOff>
      <xdr:row>33</xdr:row>
      <xdr:rowOff>90141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64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11418</xdr:rowOff>
    </xdr:from>
    <xdr:ext cx="599010"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4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27406</xdr:rowOff>
    </xdr:from>
    <xdr:to>
      <xdr:col>81</xdr:col>
      <xdr:colOff>101600</xdr:colOff>
      <xdr:row>33</xdr:row>
      <xdr:rowOff>129006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6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145533</xdr:rowOff>
    </xdr:from>
    <xdr:ext cx="59901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181795" y="54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124398</xdr:rowOff>
    </xdr:from>
    <xdr:to>
      <xdr:col>76</xdr:col>
      <xdr:colOff>165100</xdr:colOff>
      <xdr:row>33</xdr:row>
      <xdr:rowOff>54548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561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71075</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292795" y="538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88740</xdr:rowOff>
    </xdr:from>
    <xdr:to>
      <xdr:col>72</xdr:col>
      <xdr:colOff>38100</xdr:colOff>
      <xdr:row>33</xdr:row>
      <xdr:rowOff>18890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5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35417</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03795" y="535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112385</xdr:rowOff>
    </xdr:from>
    <xdr:to>
      <xdr:col>67</xdr:col>
      <xdr:colOff>101600</xdr:colOff>
      <xdr:row>36</xdr:row>
      <xdr:rowOff>42535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11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59062</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14795" y="588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50059</xdr:rowOff>
    </xdr:from>
    <xdr:to>
      <xdr:col>85</xdr:col>
      <xdr:colOff>127000</xdr:colOff>
      <xdr:row>77</xdr:row>
      <xdr:rowOff>66294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251709"/>
          <a:ext cx="8382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66294</xdr:rowOff>
    </xdr:from>
    <xdr:to>
      <xdr:col>81</xdr:col>
      <xdr:colOff>50800</xdr:colOff>
      <xdr:row>77</xdr:row>
      <xdr:rowOff>81263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267944"/>
          <a:ext cx="889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55308</xdr:rowOff>
    </xdr:from>
    <xdr:to>
      <xdr:col>76</xdr:col>
      <xdr:colOff>114300</xdr:colOff>
      <xdr:row>77</xdr:row>
      <xdr:rowOff>81263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256958"/>
          <a:ext cx="889000" cy="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55308</xdr:rowOff>
    </xdr:from>
    <xdr:to>
      <xdr:col>71</xdr:col>
      <xdr:colOff>177800</xdr:colOff>
      <xdr:row>77</xdr:row>
      <xdr:rowOff>71462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25695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88548</xdr:rowOff>
    </xdr:from>
    <xdr:to>
      <xdr:col>67</xdr:col>
      <xdr:colOff>101600</xdr:colOff>
      <xdr:row>77</xdr:row>
      <xdr:rowOff>18698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35225</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170709</xdr:rowOff>
    </xdr:from>
    <xdr:to>
      <xdr:col>85</xdr:col>
      <xdr:colOff>177800</xdr:colOff>
      <xdr:row>77</xdr:row>
      <xdr:rowOff>100859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20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149136</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17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15494</xdr:rowOff>
    </xdr:from>
    <xdr:to>
      <xdr:col>81</xdr:col>
      <xdr:colOff>101600</xdr:colOff>
      <xdr:row>77</xdr:row>
      <xdr:rowOff>117094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2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108221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30463</xdr:rowOff>
    </xdr:from>
    <xdr:to>
      <xdr:col>76</xdr:col>
      <xdr:colOff>165100</xdr:colOff>
      <xdr:row>77</xdr:row>
      <xdr:rowOff>132063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23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123190</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332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4508</xdr:rowOff>
    </xdr:from>
    <xdr:to>
      <xdr:col>72</xdr:col>
      <xdr:colOff>38100</xdr:colOff>
      <xdr:row>77</xdr:row>
      <xdr:rowOff>106108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2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97235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2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20662</xdr:rowOff>
    </xdr:from>
    <xdr:to>
      <xdr:col>67</xdr:col>
      <xdr:colOff>101600</xdr:colOff>
      <xdr:row>77</xdr:row>
      <xdr:rowOff>122262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2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113389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1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142979</xdr:rowOff>
    </xdr:from>
    <xdr:to>
      <xdr:col>85</xdr:col>
      <xdr:colOff>127000</xdr:colOff>
      <xdr:row>96</xdr:row>
      <xdr:rowOff>165441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602179"/>
          <a:ext cx="838200" cy="2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165441</xdr:rowOff>
    </xdr:from>
    <xdr:to>
      <xdr:col>81</xdr:col>
      <xdr:colOff>50800</xdr:colOff>
      <xdr:row>97</xdr:row>
      <xdr:rowOff>76119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624641"/>
          <a:ext cx="889000" cy="8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31076</xdr:rowOff>
    </xdr:from>
    <xdr:to>
      <xdr:col>76</xdr:col>
      <xdr:colOff>114300</xdr:colOff>
      <xdr:row>97</xdr:row>
      <xdr:rowOff>76119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661726"/>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31076</xdr:rowOff>
    </xdr:from>
    <xdr:to>
      <xdr:col>71</xdr:col>
      <xdr:colOff>177800</xdr:colOff>
      <xdr:row>97</xdr:row>
      <xdr:rowOff>140511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661726"/>
          <a:ext cx="889000" cy="10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76411</xdr:rowOff>
    </xdr:from>
    <xdr:to>
      <xdr:col>67</xdr:col>
      <xdr:colOff>101600</xdr:colOff>
      <xdr:row>98</xdr:row>
      <xdr:rowOff>6561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70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23088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4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92179</xdr:rowOff>
    </xdr:from>
    <xdr:to>
      <xdr:col>85</xdr:col>
      <xdr:colOff>177800</xdr:colOff>
      <xdr:row>97</xdr:row>
      <xdr:rowOff>22329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5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115056</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0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114641</xdr:rowOff>
    </xdr:from>
    <xdr:to>
      <xdr:col>81</xdr:col>
      <xdr:colOff>101600</xdr:colOff>
      <xdr:row>97</xdr:row>
      <xdr:rowOff>44791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57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61318</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34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25319</xdr:rowOff>
    </xdr:from>
    <xdr:to>
      <xdr:col>76</xdr:col>
      <xdr:colOff>165100</xdr:colOff>
      <xdr:row>97</xdr:row>
      <xdr:rowOff>126919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118046</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74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151726</xdr:rowOff>
    </xdr:from>
    <xdr:to>
      <xdr:col>72</xdr:col>
      <xdr:colOff>38100</xdr:colOff>
      <xdr:row>97</xdr:row>
      <xdr:rowOff>81876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6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73003</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70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89711</xdr:rowOff>
    </xdr:from>
    <xdr:to>
      <xdr:col>67</xdr:col>
      <xdr:colOff>101600</xdr:colOff>
      <xdr:row>98</xdr:row>
      <xdr:rowOff>19861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10988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1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32001</xdr:rowOff>
    </xdr:from>
    <xdr:to>
      <xdr:col>98</xdr:col>
      <xdr:colOff>38100</xdr:colOff>
      <xdr:row>38</xdr:row>
      <xdr:rowOff>133601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150129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32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103558</xdr:rowOff>
    </xdr:from>
    <xdr:to>
      <xdr:col>116</xdr:col>
      <xdr:colOff>63500</xdr:colOff>
      <xdr:row>58</xdr:row>
      <xdr:rowOff>104222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47658"/>
          <a:ext cx="8382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104222</xdr:rowOff>
    </xdr:from>
    <xdr:to>
      <xdr:col>111</xdr:col>
      <xdr:colOff>177800</xdr:colOff>
      <xdr:row>58</xdr:row>
      <xdr:rowOff>104815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48322"/>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104815</xdr:rowOff>
    </xdr:from>
    <xdr:to>
      <xdr:col>107</xdr:col>
      <xdr:colOff>50800</xdr:colOff>
      <xdr:row>58</xdr:row>
      <xdr:rowOff>105525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48915"/>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94711</xdr:rowOff>
    </xdr:from>
    <xdr:to>
      <xdr:col>102</xdr:col>
      <xdr:colOff>114300</xdr:colOff>
      <xdr:row>58</xdr:row>
      <xdr:rowOff>105525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38811"/>
          <a:ext cx="8890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74247</xdr:rowOff>
    </xdr:from>
    <xdr:to>
      <xdr:col>98</xdr:col>
      <xdr:colOff>38100</xdr:colOff>
      <xdr:row>58</xdr:row>
      <xdr:rowOff>4397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20924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52758</xdr:rowOff>
    </xdr:from>
    <xdr:to>
      <xdr:col>116</xdr:col>
      <xdr:colOff>114300</xdr:colOff>
      <xdr:row>58</xdr:row>
      <xdr:rowOff>154358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9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139135</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1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53422</xdr:rowOff>
    </xdr:from>
    <xdr:to>
      <xdr:col>112</xdr:col>
      <xdr:colOff>38100</xdr:colOff>
      <xdr:row>58</xdr:row>
      <xdr:rowOff>155022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146149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9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54015</xdr:rowOff>
    </xdr:from>
    <xdr:to>
      <xdr:col>107</xdr:col>
      <xdr:colOff>101600</xdr:colOff>
      <xdr:row>58</xdr:row>
      <xdr:rowOff>155615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146742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54725</xdr:rowOff>
    </xdr:from>
    <xdr:to>
      <xdr:col>102</xdr:col>
      <xdr:colOff>165100</xdr:colOff>
      <xdr:row>58</xdr:row>
      <xdr:rowOff>156325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147452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43911</xdr:rowOff>
    </xdr:from>
    <xdr:to>
      <xdr:col>98</xdr:col>
      <xdr:colOff>38100</xdr:colOff>
      <xdr:row>58</xdr:row>
      <xdr:rowOff>145511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136638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77314</xdr:rowOff>
    </xdr:from>
    <xdr:to>
      <xdr:col>116</xdr:col>
      <xdr:colOff>63500</xdr:colOff>
      <xdr:row>76</xdr:row>
      <xdr:rowOff>27316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421714"/>
          <a:ext cx="838200" cy="63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64501</xdr:rowOff>
    </xdr:from>
    <xdr:to>
      <xdr:col>111</xdr:col>
      <xdr:colOff>177800</xdr:colOff>
      <xdr:row>72</xdr:row>
      <xdr:rowOff>77314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408901"/>
          <a:ext cx="889000" cy="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67763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5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115610</xdr:rowOff>
    </xdr:from>
    <xdr:to>
      <xdr:col>107</xdr:col>
      <xdr:colOff>50800</xdr:colOff>
      <xdr:row>72</xdr:row>
      <xdr:rowOff>64501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288560"/>
          <a:ext cx="889000" cy="12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115610</xdr:rowOff>
    </xdr:from>
    <xdr:to>
      <xdr:col>102</xdr:col>
      <xdr:colOff>114300</xdr:colOff>
      <xdr:row>71</xdr:row>
      <xdr:rowOff>145165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288560"/>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21400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53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24642</xdr:rowOff>
    </xdr:from>
    <xdr:to>
      <xdr:col>98</xdr:col>
      <xdr:colOff>38100</xdr:colOff>
      <xdr:row>72</xdr:row>
      <xdr:rowOff>126242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117369</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4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147966</xdr:rowOff>
    </xdr:from>
    <xdr:to>
      <xdr:col>116</xdr:col>
      <xdr:colOff>114300</xdr:colOff>
      <xdr:row>76</xdr:row>
      <xdr:rowOff>78116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0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126393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8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26514</xdr:rowOff>
    </xdr:from>
    <xdr:to>
      <xdr:col>112</xdr:col>
      <xdr:colOff>38100</xdr:colOff>
      <xdr:row>72</xdr:row>
      <xdr:rowOff>128114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3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144641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14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13701</xdr:rowOff>
    </xdr:from>
    <xdr:to>
      <xdr:col>107</xdr:col>
      <xdr:colOff>101600</xdr:colOff>
      <xdr:row>72</xdr:row>
      <xdr:rowOff>115301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131828</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213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64810</xdr:rowOff>
    </xdr:from>
    <xdr:to>
      <xdr:col>102</xdr:col>
      <xdr:colOff>165100</xdr:colOff>
      <xdr:row>71</xdr:row>
      <xdr:rowOff>166410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2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11487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01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94365</xdr:rowOff>
    </xdr:from>
    <xdr:to>
      <xdr:col>98</xdr:col>
      <xdr:colOff>38100</xdr:colOff>
      <xdr:row>72</xdr:row>
      <xdr:rowOff>24515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2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41042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0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a:t>
          </a:r>
          <a:r>
            <a:rPr kumimoji="1" lang="en-US" altLang="ja-JP" sz="1100">
              <a:solidFill>
                <a:schemeClr val="dk1"/>
              </a:solidFill>
              <a:effectLst/>
              <a:latin typeface="+mn-lt"/>
              <a:ea typeface="+mn-ea"/>
              <a:cs typeface="+mn-cs"/>
            </a:rPr>
            <a:t>5,013,007</a:t>
          </a:r>
          <a:r>
            <a:rPr kumimoji="1" lang="ja-JP" altLang="ja-JP" sz="1100">
              <a:solidFill>
                <a:schemeClr val="dk1"/>
              </a:solidFill>
              <a:effectLst/>
              <a:latin typeface="+mn-lt"/>
              <a:ea typeface="+mn-ea"/>
              <a:cs typeface="+mn-cs"/>
            </a:rPr>
            <a:t>千円、住民一人当たり</a:t>
          </a:r>
          <a:r>
            <a:rPr kumimoji="1" lang="en-US" altLang="ja-JP" sz="1100">
              <a:solidFill>
                <a:schemeClr val="dk1"/>
              </a:solidFill>
              <a:effectLst/>
              <a:latin typeface="+mn-lt"/>
              <a:ea typeface="+mn-ea"/>
              <a:cs typeface="+mn-cs"/>
            </a:rPr>
            <a:t>1,585,391</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174,508</a:t>
          </a:r>
          <a:r>
            <a:rPr kumimoji="1" lang="ja-JP" altLang="ja-JP" sz="1100">
              <a:solidFill>
                <a:schemeClr val="dk1"/>
              </a:solidFill>
              <a:effectLst/>
              <a:latin typeface="+mn-lt"/>
              <a:ea typeface="+mn-ea"/>
              <a:cs typeface="+mn-cs"/>
            </a:rPr>
            <a:t>円）となっている。これは、人件費や道路改良事業等の</a:t>
          </a:r>
          <a:r>
            <a:rPr kumimoji="1" lang="ja-JP" altLang="en-US" sz="1100">
              <a:solidFill>
                <a:schemeClr val="dk1"/>
              </a:solidFill>
              <a:effectLst/>
              <a:latin typeface="+mn-lt"/>
              <a:ea typeface="+mn-ea"/>
              <a:cs typeface="+mn-cs"/>
            </a:rPr>
            <a:t>普通建設事業費の</a:t>
          </a:r>
          <a:r>
            <a:rPr kumimoji="1" lang="ja-JP" altLang="ja-JP" sz="1100">
              <a:solidFill>
                <a:schemeClr val="dk1"/>
              </a:solidFill>
              <a:effectLst/>
              <a:latin typeface="+mn-lt"/>
              <a:ea typeface="+mn-ea"/>
              <a:cs typeface="+mn-cs"/>
            </a:rPr>
            <a:t>増額が主な要因である。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・補助費は住民一人当たり</a:t>
          </a:r>
          <a:r>
            <a:rPr kumimoji="1" lang="en-US" altLang="ja-JP" sz="1100">
              <a:solidFill>
                <a:schemeClr val="dk1"/>
              </a:solidFill>
              <a:effectLst/>
              <a:latin typeface="+mn-lt"/>
              <a:ea typeface="+mn-ea"/>
              <a:cs typeface="+mn-cs"/>
            </a:rPr>
            <a:t>208,380</a:t>
          </a:r>
          <a:r>
            <a:rPr kumimoji="1" lang="ja-JP" altLang="ja-JP" sz="1100">
              <a:solidFill>
                <a:schemeClr val="dk1"/>
              </a:solidFill>
              <a:effectLst/>
              <a:latin typeface="+mn-lt"/>
              <a:ea typeface="+mn-ea"/>
              <a:cs typeface="+mn-cs"/>
            </a:rPr>
            <a:t>円と昨年より</a:t>
          </a:r>
          <a:r>
            <a:rPr kumimoji="1" lang="en-US" altLang="ja-JP" sz="1100">
              <a:solidFill>
                <a:schemeClr val="dk1"/>
              </a:solidFill>
              <a:effectLst/>
              <a:latin typeface="+mn-lt"/>
              <a:ea typeface="+mn-ea"/>
              <a:cs typeface="+mn-cs"/>
            </a:rPr>
            <a:t>67,117</a:t>
          </a:r>
          <a:r>
            <a:rPr kumimoji="1" lang="ja-JP" altLang="ja-JP" sz="1100">
              <a:solidFill>
                <a:schemeClr val="dk1"/>
              </a:solidFill>
              <a:effectLst/>
              <a:latin typeface="+mn-lt"/>
              <a:ea typeface="+mn-ea"/>
              <a:cs typeface="+mn-cs"/>
            </a:rPr>
            <a:t>円の増となっている。定額減税補足給付金の実施や公営企業会計法適用による繰出金からの移行が主な要因である。</a:t>
          </a:r>
          <a:endParaRPr lang="ja-JP" altLang="ja-JP">
            <a:effectLst/>
          </a:endParaRPr>
        </a:p>
        <a:p>
          <a:r>
            <a:rPr kumimoji="1" lang="ja-JP" altLang="ja-JP" sz="1100">
              <a:solidFill>
                <a:schemeClr val="dk1"/>
              </a:solidFill>
              <a:effectLst/>
              <a:latin typeface="+mn-lt"/>
              <a:ea typeface="+mn-ea"/>
              <a:cs typeface="+mn-cs"/>
            </a:rPr>
            <a:t>・物件費は住民一人当たり</a:t>
          </a:r>
          <a:r>
            <a:rPr kumimoji="1" lang="en-US" altLang="ja-JP" sz="1100">
              <a:solidFill>
                <a:schemeClr val="dk1"/>
              </a:solidFill>
              <a:effectLst/>
              <a:latin typeface="+mn-lt"/>
              <a:ea typeface="+mn-ea"/>
              <a:cs typeface="+mn-cs"/>
            </a:rPr>
            <a:t>205,542</a:t>
          </a:r>
          <a:r>
            <a:rPr kumimoji="1" lang="ja-JP" altLang="ja-JP" sz="1100">
              <a:solidFill>
                <a:schemeClr val="dk1"/>
              </a:solidFill>
              <a:effectLst/>
              <a:latin typeface="+mn-lt"/>
              <a:ea typeface="+mn-ea"/>
              <a:cs typeface="+mn-cs"/>
            </a:rPr>
            <a:t>円と昨年より</a:t>
          </a:r>
          <a:r>
            <a:rPr kumimoji="1" lang="en-US" altLang="ja-JP" sz="1100">
              <a:solidFill>
                <a:schemeClr val="dk1"/>
              </a:solidFill>
              <a:effectLst/>
              <a:latin typeface="+mn-lt"/>
              <a:ea typeface="+mn-ea"/>
              <a:cs typeface="+mn-cs"/>
            </a:rPr>
            <a:t>20,844</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再生エネルギーゾーニング計画策定や石蔵拠点施設整備設計をはじめとした委託料の増額が主な要因であ</a:t>
          </a:r>
          <a:r>
            <a:rPr kumimoji="1" lang="ja-JP" altLang="ja-JP"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164,349</a:t>
          </a:r>
          <a:r>
            <a:rPr kumimoji="1" lang="ja-JP" altLang="ja-JP" sz="1100">
              <a:solidFill>
                <a:schemeClr val="dk1"/>
              </a:solidFill>
              <a:effectLst/>
              <a:latin typeface="+mn-lt"/>
              <a:ea typeface="+mn-ea"/>
              <a:cs typeface="+mn-cs"/>
            </a:rPr>
            <a:t>円と昨年より</a:t>
          </a:r>
          <a:r>
            <a:rPr kumimoji="1" lang="en-US" altLang="ja-JP" sz="1100">
              <a:solidFill>
                <a:schemeClr val="dk1"/>
              </a:solidFill>
              <a:effectLst/>
              <a:latin typeface="+mn-lt"/>
              <a:ea typeface="+mn-ea"/>
              <a:cs typeface="+mn-cs"/>
            </a:rPr>
            <a:t>11,702</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保育所等に対する施設型給付費</a:t>
          </a:r>
          <a:r>
            <a:rPr kumimoji="1" lang="ja-JP" altLang="ja-JP" sz="1100">
              <a:solidFill>
                <a:schemeClr val="dk1"/>
              </a:solidFill>
              <a:effectLst/>
              <a:latin typeface="+mn-lt"/>
              <a:ea typeface="+mn-ea"/>
              <a:cs typeface="+mn-cs"/>
            </a:rPr>
            <a:t>の増が主な要因である。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193,850</a:t>
          </a:r>
          <a:r>
            <a:rPr kumimoji="1" lang="ja-JP" altLang="ja-JP" sz="1100">
              <a:solidFill>
                <a:schemeClr val="dk1"/>
              </a:solidFill>
              <a:effectLst/>
              <a:latin typeface="+mn-lt"/>
              <a:ea typeface="+mn-ea"/>
              <a:cs typeface="+mn-cs"/>
            </a:rPr>
            <a:t>円となっており、昨年より</a:t>
          </a:r>
          <a:r>
            <a:rPr kumimoji="1" lang="en-US" altLang="ja-JP" sz="1100">
              <a:solidFill>
                <a:schemeClr val="dk1"/>
              </a:solidFill>
              <a:effectLst/>
              <a:latin typeface="+mn-lt"/>
              <a:ea typeface="+mn-ea"/>
              <a:cs typeface="+mn-cs"/>
            </a:rPr>
            <a:t>72,986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石蔵活用拠点整備事業にかかる用地購入や道路改良事業の増額</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a:t>
          </a:r>
          <a:r>
            <a:rPr kumimoji="1" lang="ja-JP" altLang="ja-JP" sz="1100">
              <a:solidFill>
                <a:schemeClr val="dk1"/>
              </a:solidFill>
              <a:effectLst/>
              <a:latin typeface="+mn-lt"/>
              <a:ea typeface="+mn-ea"/>
              <a:cs typeface="+mn-cs"/>
            </a:rPr>
            <a:t>事業費は住民一人当たり</a:t>
          </a:r>
          <a:r>
            <a:rPr kumimoji="1" lang="en-US" altLang="ja-JP" sz="1100">
              <a:solidFill>
                <a:schemeClr val="dk1"/>
              </a:solidFill>
              <a:effectLst/>
              <a:latin typeface="+mn-lt"/>
              <a:ea typeface="+mn-ea"/>
              <a:cs typeface="+mn-cs"/>
            </a:rPr>
            <a:t>271,341</a:t>
          </a:r>
          <a:r>
            <a:rPr kumimoji="1" lang="ja-JP" altLang="ja-JP" sz="1100">
              <a:solidFill>
                <a:schemeClr val="dk1"/>
              </a:solidFill>
              <a:effectLst/>
              <a:latin typeface="+mn-lt"/>
              <a:ea typeface="+mn-ea"/>
              <a:cs typeface="+mn-cs"/>
            </a:rPr>
            <a:t>円となっており、昨年より</a:t>
          </a:r>
          <a:r>
            <a:rPr kumimoji="1" lang="en-US" altLang="ja-JP" sz="1100">
              <a:solidFill>
                <a:schemeClr val="dk1"/>
              </a:solidFill>
              <a:effectLst/>
              <a:latin typeface="+mn-lt"/>
              <a:ea typeface="+mn-ea"/>
              <a:cs typeface="+mn-cs"/>
            </a:rPr>
            <a:t>10,201</a:t>
          </a:r>
          <a:r>
            <a:rPr kumimoji="1" lang="ja-JP" altLang="ja-JP" sz="1100">
              <a:solidFill>
                <a:schemeClr val="dk1"/>
              </a:solidFill>
              <a:effectLst/>
              <a:latin typeface="+mn-lt"/>
              <a:ea typeface="+mn-ea"/>
              <a:cs typeface="+mn-cs"/>
            </a:rPr>
            <a:t>円の増となっている。</a:t>
          </a:r>
          <a:r>
            <a:rPr kumimoji="1" lang="en-US" altLang="ja-JP" sz="1100">
              <a:solidFill>
                <a:schemeClr val="dk1"/>
              </a:solidFill>
              <a:effectLst/>
              <a:latin typeface="+mn-lt"/>
              <a:ea typeface="+mn-ea"/>
              <a:cs typeface="+mn-cs"/>
            </a:rPr>
            <a:t>R2.7</a:t>
          </a:r>
          <a:r>
            <a:rPr kumimoji="1" lang="ja-JP" altLang="en-US" sz="1100">
              <a:solidFill>
                <a:schemeClr val="dk1"/>
              </a:solidFill>
              <a:effectLst/>
              <a:latin typeface="+mn-lt"/>
              <a:ea typeface="+mn-ea"/>
              <a:cs typeface="+mn-cs"/>
            </a:rPr>
            <a:t>豪雨災害復旧工事費が減少する一方で新たに</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現年災による災害復旧事業が発生したこと</a:t>
          </a:r>
          <a:r>
            <a:rPr kumimoji="1" lang="ja-JP" altLang="ja-JP" sz="1100">
              <a:solidFill>
                <a:schemeClr val="dk1"/>
              </a:solidFill>
              <a:effectLst/>
              <a:latin typeface="+mn-lt"/>
              <a:ea typeface="+mn-ea"/>
              <a:cs typeface="+mn-cs"/>
            </a:rPr>
            <a:t>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3,154
121.19
5,575,400
5,013,007
466,956
2,107,165
3,404,131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64765</xdr:rowOff>
    </xdr:from>
    <xdr:to>
      <xdr:col>24</xdr:col>
      <xdr:colOff>63500</xdr:colOff>
      <xdr:row>36</xdr:row>
      <xdr:rowOff>79578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236965"/>
          <a:ext cx="8382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79578</xdr:rowOff>
    </xdr:from>
    <xdr:to>
      <xdr:col>19</xdr:col>
      <xdr:colOff>177800</xdr:colOff>
      <xdr:row>36</xdr:row>
      <xdr:rowOff>96357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51778"/>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96357</xdr:rowOff>
    </xdr:from>
    <xdr:to>
      <xdr:col>15</xdr:col>
      <xdr:colOff>50800</xdr:colOff>
      <xdr:row>36</xdr:row>
      <xdr:rowOff>99192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268557"/>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99192</xdr:rowOff>
    </xdr:from>
    <xdr:to>
      <xdr:col>10</xdr:col>
      <xdr:colOff>114300</xdr:colOff>
      <xdr:row>36</xdr:row>
      <xdr:rowOff>106164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71392"/>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39294</xdr:rowOff>
    </xdr:from>
    <xdr:to>
      <xdr:col>6</xdr:col>
      <xdr:colOff>38100</xdr:colOff>
      <xdr:row>36</xdr:row>
      <xdr:rowOff>140894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1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157421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598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13965</xdr:rowOff>
    </xdr:from>
    <xdr:to>
      <xdr:col>24</xdr:col>
      <xdr:colOff>114300</xdr:colOff>
      <xdr:row>36</xdr:row>
      <xdr:rowOff>115565</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18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36842</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28778</xdr:rowOff>
    </xdr:from>
    <xdr:to>
      <xdr:col>20</xdr:col>
      <xdr:colOff>38100</xdr:colOff>
      <xdr:row>36</xdr:row>
      <xdr:rowOff>130378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146905</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97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45557</xdr:rowOff>
    </xdr:from>
    <xdr:to>
      <xdr:col>15</xdr:col>
      <xdr:colOff>101600</xdr:colOff>
      <xdr:row>36</xdr:row>
      <xdr:rowOff>147157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1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163684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99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48392</xdr:rowOff>
    </xdr:from>
    <xdr:to>
      <xdr:col>10</xdr:col>
      <xdr:colOff>165100</xdr:colOff>
      <xdr:row>36</xdr:row>
      <xdr:rowOff>149992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166519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9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55364</xdr:rowOff>
    </xdr:from>
    <xdr:to>
      <xdr:col>6</xdr:col>
      <xdr:colOff>38100</xdr:colOff>
      <xdr:row>36</xdr:row>
      <xdr:rowOff>156964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2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148091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32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108193</xdr:rowOff>
    </xdr:from>
    <xdr:to>
      <xdr:col>24</xdr:col>
      <xdr:colOff>63500</xdr:colOff>
      <xdr:row>58</xdr:row>
      <xdr:rowOff>34407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80843"/>
          <a:ext cx="838200" cy="9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34407</xdr:rowOff>
    </xdr:from>
    <xdr:to>
      <xdr:col>19</xdr:col>
      <xdr:colOff>177800</xdr:colOff>
      <xdr:row>58</xdr:row>
      <xdr:rowOff>38371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78507"/>
          <a:ext cx="889000" cy="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38371</xdr:rowOff>
    </xdr:from>
    <xdr:to>
      <xdr:col>15</xdr:col>
      <xdr:colOff>50800</xdr:colOff>
      <xdr:row>58</xdr:row>
      <xdr:rowOff>50669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82471"/>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6438</xdr:rowOff>
    </xdr:from>
    <xdr:to>
      <xdr:col>10</xdr:col>
      <xdr:colOff>114300</xdr:colOff>
      <xdr:row>58</xdr:row>
      <xdr:rowOff>50669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50538"/>
          <a:ext cx="889000" cy="4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30901</xdr:rowOff>
    </xdr:from>
    <xdr:to>
      <xdr:col>6</xdr:col>
      <xdr:colOff>38100</xdr:colOff>
      <xdr:row>57</xdr:row>
      <xdr:rowOff>132501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149028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57393</xdr:rowOff>
    </xdr:from>
    <xdr:to>
      <xdr:col>24</xdr:col>
      <xdr:colOff>114300</xdr:colOff>
      <xdr:row>57</xdr:row>
      <xdr:rowOff>158993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80270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8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155057</xdr:rowOff>
    </xdr:from>
    <xdr:to>
      <xdr:col>20</xdr:col>
      <xdr:colOff>38100</xdr:colOff>
      <xdr:row>58</xdr:row>
      <xdr:rowOff>85207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2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76334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2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159021</xdr:rowOff>
    </xdr:from>
    <xdr:to>
      <xdr:col>15</xdr:col>
      <xdr:colOff>101600</xdr:colOff>
      <xdr:row>58</xdr:row>
      <xdr:rowOff>89171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80298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2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171319</xdr:rowOff>
    </xdr:from>
    <xdr:to>
      <xdr:col>10</xdr:col>
      <xdr:colOff>165100</xdr:colOff>
      <xdr:row>58</xdr:row>
      <xdr:rowOff>101469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92596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3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127088</xdr:rowOff>
    </xdr:from>
    <xdr:to>
      <xdr:col>6</xdr:col>
      <xdr:colOff>38100</xdr:colOff>
      <xdr:row>58</xdr:row>
      <xdr:rowOff>57238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48365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9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65245</xdr:rowOff>
    </xdr:from>
    <xdr:to>
      <xdr:col>24</xdr:col>
      <xdr:colOff>63500</xdr:colOff>
      <xdr:row>75</xdr:row>
      <xdr:rowOff>139426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23995"/>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139426</xdr:rowOff>
    </xdr:from>
    <xdr:to>
      <xdr:col>19</xdr:col>
      <xdr:colOff>177800</xdr:colOff>
      <xdr:row>76</xdr:row>
      <xdr:rowOff>112114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998176"/>
          <a:ext cx="889000" cy="1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144575</xdr:rowOff>
    </xdr:from>
    <xdr:to>
      <xdr:col>15</xdr:col>
      <xdr:colOff>50800</xdr:colOff>
      <xdr:row>76</xdr:row>
      <xdr:rowOff>112114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003325"/>
          <a:ext cx="8890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144575</xdr:rowOff>
    </xdr:from>
    <xdr:to>
      <xdr:col>10</xdr:col>
      <xdr:colOff>114300</xdr:colOff>
      <xdr:row>76</xdr:row>
      <xdr:rowOff>153456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03325"/>
          <a:ext cx="889000" cy="18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114784</xdr:rowOff>
    </xdr:from>
    <xdr:to>
      <xdr:col>6</xdr:col>
      <xdr:colOff>38100</xdr:colOff>
      <xdr:row>77</xdr:row>
      <xdr:rowOff>44934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14445</xdr:rowOff>
    </xdr:from>
    <xdr:to>
      <xdr:col>24</xdr:col>
      <xdr:colOff>114300</xdr:colOff>
      <xdr:row>75</xdr:row>
      <xdr:rowOff>116045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37322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2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88626</xdr:rowOff>
    </xdr:from>
    <xdr:to>
      <xdr:col>20</xdr:col>
      <xdr:colOff>38100</xdr:colOff>
      <xdr:row>76</xdr:row>
      <xdr:rowOff>18776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35303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72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61314</xdr:rowOff>
    </xdr:from>
    <xdr:to>
      <xdr:col>15</xdr:col>
      <xdr:colOff>101600</xdr:colOff>
      <xdr:row>76</xdr:row>
      <xdr:rowOff>162914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7990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6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93775</xdr:rowOff>
    </xdr:from>
    <xdr:to>
      <xdr:col>10</xdr:col>
      <xdr:colOff>165100</xdr:colOff>
      <xdr:row>76</xdr:row>
      <xdr:rowOff>23924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9525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40452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72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102656</xdr:rowOff>
    </xdr:from>
    <xdr:to>
      <xdr:col>6</xdr:col>
      <xdr:colOff>38100</xdr:colOff>
      <xdr:row>77</xdr:row>
      <xdr:rowOff>32806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49333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0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83660</xdr:rowOff>
    </xdr:from>
    <xdr:to>
      <xdr:col>24</xdr:col>
      <xdr:colOff>63500</xdr:colOff>
      <xdr:row>98</xdr:row>
      <xdr:rowOff>84722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85760"/>
          <a:ext cx="8382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26964</xdr:rowOff>
    </xdr:from>
    <xdr:to>
      <xdr:col>19</xdr:col>
      <xdr:colOff>177800</xdr:colOff>
      <xdr:row>98</xdr:row>
      <xdr:rowOff>84722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9064"/>
          <a:ext cx="889000" cy="5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161201</xdr:rowOff>
    </xdr:from>
    <xdr:to>
      <xdr:col>15</xdr:col>
      <xdr:colOff>50800</xdr:colOff>
      <xdr:row>98</xdr:row>
      <xdr:rowOff>26964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91851"/>
          <a:ext cx="889000" cy="3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132411</xdr:rowOff>
    </xdr:from>
    <xdr:to>
      <xdr:col>10</xdr:col>
      <xdr:colOff>114300</xdr:colOff>
      <xdr:row>97</xdr:row>
      <xdr:rowOff>161201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63061"/>
          <a:ext cx="889000" cy="2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148146</xdr:rowOff>
    </xdr:from>
    <xdr:to>
      <xdr:col>6</xdr:col>
      <xdr:colOff>38100</xdr:colOff>
      <xdr:row>97</xdr:row>
      <xdr:rowOff>78296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94823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32860</xdr:rowOff>
    </xdr:from>
    <xdr:to>
      <xdr:col>24</xdr:col>
      <xdr:colOff>114300</xdr:colOff>
      <xdr:row>98</xdr:row>
      <xdr:rowOff>134460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119237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33922</xdr:rowOff>
    </xdr:from>
    <xdr:to>
      <xdr:col>20</xdr:col>
      <xdr:colOff>38100</xdr:colOff>
      <xdr:row>98</xdr:row>
      <xdr:rowOff>135522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126649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147614</xdr:rowOff>
    </xdr:from>
    <xdr:to>
      <xdr:col>15</xdr:col>
      <xdr:colOff>101600</xdr:colOff>
      <xdr:row>98</xdr:row>
      <xdr:rowOff>77764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68891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110401</xdr:rowOff>
    </xdr:from>
    <xdr:to>
      <xdr:col>10</xdr:col>
      <xdr:colOff>165100</xdr:colOff>
      <xdr:row>98</xdr:row>
      <xdr:rowOff>40551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31678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81611</xdr:rowOff>
    </xdr:from>
    <xdr:to>
      <xdr:col>6</xdr:col>
      <xdr:colOff>38100</xdr:colOff>
      <xdr:row>98</xdr:row>
      <xdr:rowOff>11761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2888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169181</xdr:rowOff>
    </xdr:from>
    <xdr:to>
      <xdr:col>55</xdr:col>
      <xdr:colOff>0</xdr:colOff>
      <xdr:row>59</xdr:row>
      <xdr:rowOff>6135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13281"/>
          <a:ext cx="8382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162206</xdr:rowOff>
    </xdr:from>
    <xdr:to>
      <xdr:col>50</xdr:col>
      <xdr:colOff>114300</xdr:colOff>
      <xdr:row>58</xdr:row>
      <xdr:rowOff>169181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06306"/>
          <a:ext cx="8890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162206</xdr:rowOff>
    </xdr:from>
    <xdr:to>
      <xdr:col>45</xdr:col>
      <xdr:colOff>177800</xdr:colOff>
      <xdr:row>59</xdr:row>
      <xdr:rowOff>8125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06306"/>
          <a:ext cx="889000" cy="1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8125</xdr:rowOff>
    </xdr:from>
    <xdr:to>
      <xdr:col>41</xdr:col>
      <xdr:colOff>50800</xdr:colOff>
      <xdr:row>59</xdr:row>
      <xdr:rowOff>11129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3675"/>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104144</xdr:rowOff>
    </xdr:from>
    <xdr:to>
      <xdr:col>36</xdr:col>
      <xdr:colOff>165100</xdr:colOff>
      <xdr:row>59</xdr:row>
      <xdr:rowOff>34294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50821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2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126785</xdr:rowOff>
    </xdr:from>
    <xdr:to>
      <xdr:col>55</xdr:col>
      <xdr:colOff>50800</xdr:colOff>
      <xdr:row>59</xdr:row>
      <xdr:rowOff>56935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118381</xdr:rowOff>
    </xdr:from>
    <xdr:to>
      <xdr:col>50</xdr:col>
      <xdr:colOff>165100</xdr:colOff>
      <xdr:row>59</xdr:row>
      <xdr:rowOff>48531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65058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3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111406</xdr:rowOff>
    </xdr:from>
    <xdr:to>
      <xdr:col>46</xdr:col>
      <xdr:colOff>38100</xdr:colOff>
      <xdr:row>59</xdr:row>
      <xdr:rowOff>41556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58083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3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128775</xdr:rowOff>
    </xdr:from>
    <xdr:to>
      <xdr:col>41</xdr:col>
      <xdr:colOff>101600</xdr:colOff>
      <xdr:row>59</xdr:row>
      <xdr:rowOff>58925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50052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131779</xdr:rowOff>
    </xdr:from>
    <xdr:to>
      <xdr:col>36</xdr:col>
      <xdr:colOff>165100</xdr:colOff>
      <xdr:row>59</xdr:row>
      <xdr:rowOff>61929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53056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131234</xdr:rowOff>
    </xdr:from>
    <xdr:to>
      <xdr:col>55</xdr:col>
      <xdr:colOff>0</xdr:colOff>
      <xdr:row>78</xdr:row>
      <xdr:rowOff>15425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32884"/>
          <a:ext cx="838200" cy="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131234</xdr:rowOff>
    </xdr:from>
    <xdr:to>
      <xdr:col>50</xdr:col>
      <xdr:colOff>114300</xdr:colOff>
      <xdr:row>77</xdr:row>
      <xdr:rowOff>168926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32884"/>
          <a:ext cx="889000" cy="3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168926</xdr:rowOff>
    </xdr:from>
    <xdr:to>
      <xdr:col>45</xdr:col>
      <xdr:colOff>177800</xdr:colOff>
      <xdr:row>78</xdr:row>
      <xdr:rowOff>65965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70576"/>
          <a:ext cx="889000"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65965</xdr:rowOff>
    </xdr:from>
    <xdr:to>
      <xdr:col>41</xdr:col>
      <xdr:colOff>50800</xdr:colOff>
      <xdr:row>78</xdr:row>
      <xdr:rowOff>96872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39065"/>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136075</xdr:rowOff>
    </xdr:from>
    <xdr:to>
      <xdr:col>55</xdr:col>
      <xdr:colOff>50800</xdr:colOff>
      <xdr:row>78</xdr:row>
      <xdr:rowOff>66225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114502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80434</xdr:rowOff>
    </xdr:from>
    <xdr:to>
      <xdr:col>50</xdr:col>
      <xdr:colOff>165100</xdr:colOff>
      <xdr:row>78</xdr:row>
      <xdr:rowOff>10584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8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7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118126</xdr:rowOff>
    </xdr:from>
    <xdr:to>
      <xdr:col>46</xdr:col>
      <xdr:colOff>38100</xdr:colOff>
      <xdr:row>78</xdr:row>
      <xdr:rowOff>48276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39403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15165</xdr:rowOff>
    </xdr:from>
    <xdr:to>
      <xdr:col>41</xdr:col>
      <xdr:colOff>101600</xdr:colOff>
      <xdr:row>78</xdr:row>
      <xdr:rowOff>116765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107892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46072</xdr:rowOff>
    </xdr:from>
    <xdr:to>
      <xdr:col>36</xdr:col>
      <xdr:colOff>165100</xdr:colOff>
      <xdr:row>78</xdr:row>
      <xdr:rowOff>147672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138799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4152</xdr:rowOff>
    </xdr:from>
    <xdr:to>
      <xdr:col>55</xdr:col>
      <xdr:colOff>0</xdr:colOff>
      <xdr:row>97</xdr:row>
      <xdr:rowOff>162046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34802"/>
          <a:ext cx="838200" cy="15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162046</xdr:rowOff>
    </xdr:from>
    <xdr:to>
      <xdr:col>50</xdr:col>
      <xdr:colOff>114300</xdr:colOff>
      <xdr:row>97</xdr:row>
      <xdr:rowOff>166329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92696"/>
          <a:ext cx="889000" cy="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166329</xdr:rowOff>
    </xdr:from>
    <xdr:to>
      <xdr:col>45</xdr:col>
      <xdr:colOff>177800</xdr:colOff>
      <xdr:row>98</xdr:row>
      <xdr:rowOff>45828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96979"/>
          <a:ext cx="889000" cy="5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104522</xdr:rowOff>
    </xdr:from>
    <xdr:to>
      <xdr:col>41</xdr:col>
      <xdr:colOff>50800</xdr:colOff>
      <xdr:row>98</xdr:row>
      <xdr:rowOff>45828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35172"/>
          <a:ext cx="889000" cy="1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77753</xdr:rowOff>
    </xdr:from>
    <xdr:to>
      <xdr:col>36</xdr:col>
      <xdr:colOff>165100</xdr:colOff>
      <xdr:row>97</xdr:row>
      <xdr:rowOff>7903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24430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124802</xdr:rowOff>
    </xdr:from>
    <xdr:to>
      <xdr:col>55</xdr:col>
      <xdr:colOff>50800</xdr:colOff>
      <xdr:row>97</xdr:row>
      <xdr:rowOff>54952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8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103229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6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111246</xdr:rowOff>
    </xdr:from>
    <xdr:to>
      <xdr:col>50</xdr:col>
      <xdr:colOff>165100</xdr:colOff>
      <xdr:row>98</xdr:row>
      <xdr:rowOff>41396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32523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3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115529</xdr:rowOff>
    </xdr:from>
    <xdr:to>
      <xdr:col>46</xdr:col>
      <xdr:colOff>38100</xdr:colOff>
      <xdr:row>98</xdr:row>
      <xdr:rowOff>45679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36806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3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166478</xdr:rowOff>
    </xdr:from>
    <xdr:to>
      <xdr:col>41</xdr:col>
      <xdr:colOff>101600</xdr:colOff>
      <xdr:row>98</xdr:row>
      <xdr:rowOff>96628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9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87755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8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53722</xdr:rowOff>
    </xdr:from>
    <xdr:to>
      <xdr:col>36</xdr:col>
      <xdr:colOff>165100</xdr:colOff>
      <xdr:row>97</xdr:row>
      <xdr:rowOff>155322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146449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171293</xdr:rowOff>
    </xdr:from>
    <xdr:to>
      <xdr:col>85</xdr:col>
      <xdr:colOff>127000</xdr:colOff>
      <xdr:row>37</xdr:row>
      <xdr:rowOff>38659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43493"/>
          <a:ext cx="8382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38659</xdr:rowOff>
    </xdr:from>
    <xdr:to>
      <xdr:col>81</xdr:col>
      <xdr:colOff>50800</xdr:colOff>
      <xdr:row>37</xdr:row>
      <xdr:rowOff>74557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82309"/>
          <a:ext cx="889000" cy="3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74557</xdr:rowOff>
    </xdr:from>
    <xdr:to>
      <xdr:col>76</xdr:col>
      <xdr:colOff>114300</xdr:colOff>
      <xdr:row>37</xdr:row>
      <xdr:rowOff>139891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18207"/>
          <a:ext cx="889000" cy="6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119073</xdr:rowOff>
    </xdr:from>
    <xdr:to>
      <xdr:col>71</xdr:col>
      <xdr:colOff>177800</xdr:colOff>
      <xdr:row>37</xdr:row>
      <xdr:rowOff>139891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62723"/>
          <a:ext cx="889000" cy="2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146332</xdr:rowOff>
    </xdr:from>
    <xdr:to>
      <xdr:col>67</xdr:col>
      <xdr:colOff>101600</xdr:colOff>
      <xdr:row>36</xdr:row>
      <xdr:rowOff>76482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93009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120493</xdr:rowOff>
    </xdr:from>
    <xdr:to>
      <xdr:col>85</xdr:col>
      <xdr:colOff>177800</xdr:colOff>
      <xdr:row>37</xdr:row>
      <xdr:rowOff>50643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9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98920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7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159309</xdr:rowOff>
    </xdr:from>
    <xdr:to>
      <xdr:col>81</xdr:col>
      <xdr:colOff>101600</xdr:colOff>
      <xdr:row>37</xdr:row>
      <xdr:rowOff>89459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80586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23757</xdr:rowOff>
    </xdr:from>
    <xdr:to>
      <xdr:col>76</xdr:col>
      <xdr:colOff>165100</xdr:colOff>
      <xdr:row>37</xdr:row>
      <xdr:rowOff>125357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116484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6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89091</xdr:rowOff>
    </xdr:from>
    <xdr:to>
      <xdr:col>72</xdr:col>
      <xdr:colOff>38100</xdr:colOff>
      <xdr:row>38</xdr:row>
      <xdr:rowOff>19241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68273</xdr:rowOff>
    </xdr:from>
    <xdr:to>
      <xdr:col>67</xdr:col>
      <xdr:colOff>101600</xdr:colOff>
      <xdr:row>37</xdr:row>
      <xdr:rowOff>169873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1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161000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0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82671</xdr:rowOff>
    </xdr:from>
    <xdr:to>
      <xdr:col>85</xdr:col>
      <xdr:colOff>127000</xdr:colOff>
      <xdr:row>57</xdr:row>
      <xdr:rowOff>93173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55321"/>
          <a:ext cx="838200" cy="1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56803</xdr:rowOff>
    </xdr:from>
    <xdr:to>
      <xdr:col>81</xdr:col>
      <xdr:colOff>50800</xdr:colOff>
      <xdr:row>57</xdr:row>
      <xdr:rowOff>93173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29453"/>
          <a:ext cx="88900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56803</xdr:rowOff>
    </xdr:from>
    <xdr:to>
      <xdr:col>76</xdr:col>
      <xdr:colOff>114300</xdr:colOff>
      <xdr:row>57</xdr:row>
      <xdr:rowOff>123133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29453"/>
          <a:ext cx="889000" cy="6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91612</xdr:rowOff>
    </xdr:from>
    <xdr:to>
      <xdr:col>71</xdr:col>
      <xdr:colOff>177800</xdr:colOff>
      <xdr:row>57</xdr:row>
      <xdr:rowOff>123133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64262"/>
          <a:ext cx="889000" cy="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104899</xdr:rowOff>
    </xdr:from>
    <xdr:to>
      <xdr:col>67</xdr:col>
      <xdr:colOff>101600</xdr:colOff>
      <xdr:row>57</xdr:row>
      <xdr:rowOff>35049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0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51576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4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31871</xdr:rowOff>
    </xdr:from>
    <xdr:to>
      <xdr:col>85</xdr:col>
      <xdr:colOff>177800</xdr:colOff>
      <xdr:row>57</xdr:row>
      <xdr:rowOff>133471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10298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42373</xdr:rowOff>
    </xdr:from>
    <xdr:to>
      <xdr:col>81</xdr:col>
      <xdr:colOff>101600</xdr:colOff>
      <xdr:row>57</xdr:row>
      <xdr:rowOff>143973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135100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0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6003</xdr:rowOff>
    </xdr:from>
    <xdr:to>
      <xdr:col>76</xdr:col>
      <xdr:colOff>165100</xdr:colOff>
      <xdr:row>57</xdr:row>
      <xdr:rowOff>107603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98730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8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72333</xdr:rowOff>
    </xdr:from>
    <xdr:to>
      <xdr:col>72</xdr:col>
      <xdr:colOff>38100</xdr:colOff>
      <xdr:row>58</xdr:row>
      <xdr:rowOff>2483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4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165060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3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40812</xdr:rowOff>
    </xdr:from>
    <xdr:to>
      <xdr:col>67</xdr:col>
      <xdr:colOff>101600</xdr:colOff>
      <xdr:row>57</xdr:row>
      <xdr:rowOff>142412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133539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0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39341</xdr:rowOff>
    </xdr:from>
    <xdr:to>
      <xdr:col>85</xdr:col>
      <xdr:colOff>127000</xdr:colOff>
      <xdr:row>73</xdr:row>
      <xdr:rowOff>78207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555191"/>
          <a:ext cx="838200" cy="3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19866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92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3748</xdr:rowOff>
    </xdr:from>
    <xdr:to>
      <xdr:col>81</xdr:col>
      <xdr:colOff>50800</xdr:colOff>
      <xdr:row>73</xdr:row>
      <xdr:rowOff>78207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519598"/>
          <a:ext cx="889000" cy="7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111408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4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139540</xdr:rowOff>
    </xdr:from>
    <xdr:to>
      <xdr:col>76</xdr:col>
      <xdr:colOff>114300</xdr:colOff>
      <xdr:row>73</xdr:row>
      <xdr:rowOff>3748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483940"/>
          <a:ext cx="889000" cy="3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132805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0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139540</xdr:rowOff>
    </xdr:from>
    <xdr:to>
      <xdr:col>71</xdr:col>
      <xdr:colOff>177800</xdr:colOff>
      <xdr:row>75</xdr:row>
      <xdr:rowOff>163185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483940"/>
          <a:ext cx="889000" cy="53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134028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167964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159991</xdr:rowOff>
    </xdr:from>
    <xdr:to>
      <xdr:col>85</xdr:col>
      <xdr:colOff>177800</xdr:colOff>
      <xdr:row>73</xdr:row>
      <xdr:rowOff>90141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5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11418</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35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27407</xdr:rowOff>
    </xdr:from>
    <xdr:to>
      <xdr:col>81</xdr:col>
      <xdr:colOff>101600</xdr:colOff>
      <xdr:row>73</xdr:row>
      <xdr:rowOff>129007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5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145534</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231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124398</xdr:rowOff>
    </xdr:from>
    <xdr:to>
      <xdr:col>76</xdr:col>
      <xdr:colOff>165100</xdr:colOff>
      <xdr:row>73</xdr:row>
      <xdr:rowOff>54548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4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71075</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224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88740</xdr:rowOff>
    </xdr:from>
    <xdr:to>
      <xdr:col>72</xdr:col>
      <xdr:colOff>38100</xdr:colOff>
      <xdr:row>73</xdr:row>
      <xdr:rowOff>18890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4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35417</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03795" y="1220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112385</xdr:rowOff>
    </xdr:from>
    <xdr:to>
      <xdr:col>67</xdr:col>
      <xdr:colOff>101600</xdr:colOff>
      <xdr:row>76</xdr:row>
      <xdr:rowOff>42534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9711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59062</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274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50059</xdr:rowOff>
    </xdr:from>
    <xdr:to>
      <xdr:col>85</xdr:col>
      <xdr:colOff>127000</xdr:colOff>
      <xdr:row>97</xdr:row>
      <xdr:rowOff>66294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80709"/>
          <a:ext cx="8382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66294</xdr:rowOff>
    </xdr:from>
    <xdr:to>
      <xdr:col>81</xdr:col>
      <xdr:colOff>50800</xdr:colOff>
      <xdr:row>97</xdr:row>
      <xdr:rowOff>81263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96944"/>
          <a:ext cx="889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55308</xdr:rowOff>
    </xdr:from>
    <xdr:to>
      <xdr:col>76</xdr:col>
      <xdr:colOff>114300</xdr:colOff>
      <xdr:row>97</xdr:row>
      <xdr:rowOff>81263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685958"/>
          <a:ext cx="889000" cy="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55308</xdr:rowOff>
    </xdr:from>
    <xdr:to>
      <xdr:col>71</xdr:col>
      <xdr:colOff>177800</xdr:colOff>
      <xdr:row>97</xdr:row>
      <xdr:rowOff>71462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8595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88548</xdr:rowOff>
    </xdr:from>
    <xdr:to>
      <xdr:col>67</xdr:col>
      <xdr:colOff>101600</xdr:colOff>
      <xdr:row>97</xdr:row>
      <xdr:rowOff>18698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35225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170709</xdr:rowOff>
    </xdr:from>
    <xdr:to>
      <xdr:col>85</xdr:col>
      <xdr:colOff>177800</xdr:colOff>
      <xdr:row>97</xdr:row>
      <xdr:rowOff>100859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149136</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0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15494</xdr:rowOff>
    </xdr:from>
    <xdr:to>
      <xdr:col>81</xdr:col>
      <xdr:colOff>101600</xdr:colOff>
      <xdr:row>97</xdr:row>
      <xdr:rowOff>117094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4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108221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73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30463</xdr:rowOff>
    </xdr:from>
    <xdr:to>
      <xdr:col>76</xdr:col>
      <xdr:colOff>165100</xdr:colOff>
      <xdr:row>97</xdr:row>
      <xdr:rowOff>132063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123190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7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4508</xdr:rowOff>
    </xdr:from>
    <xdr:to>
      <xdr:col>72</xdr:col>
      <xdr:colOff>38100</xdr:colOff>
      <xdr:row>97</xdr:row>
      <xdr:rowOff>106108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97235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72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20662</xdr:rowOff>
    </xdr:from>
    <xdr:to>
      <xdr:col>67</xdr:col>
      <xdr:colOff>101600</xdr:colOff>
      <xdr:row>97</xdr:row>
      <xdr:rowOff>122262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113389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74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67755</xdr:rowOff>
    </xdr:from>
    <xdr:to>
      <xdr:col>98</xdr:col>
      <xdr:colOff>38100</xdr:colOff>
      <xdr:row>38</xdr:row>
      <xdr:rowOff>169355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58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393,078</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102,534</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人件費の増及び定額減税補足給付金、石蔵拠点施設整備事業に伴う用地取得</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283,028</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12,980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。保育所等への施設型給付費や児童手当</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・災害復旧費は、住民一人当たり</a:t>
          </a:r>
          <a:r>
            <a:rPr kumimoji="1" lang="en-US" altLang="ja-JP" sz="1100">
              <a:solidFill>
                <a:schemeClr val="dk1"/>
              </a:solidFill>
              <a:effectLst/>
              <a:latin typeface="+mn-lt"/>
              <a:ea typeface="+mn-ea"/>
              <a:cs typeface="+mn-cs"/>
            </a:rPr>
            <a:t>271,341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10,201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、平均を大幅に上回っている。令和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月豪雨災害復旧事業の竣工状況が進ん</a:t>
          </a:r>
          <a:r>
            <a:rPr kumimoji="1" lang="ja-JP" altLang="en-US" sz="1100">
              <a:solidFill>
                <a:schemeClr val="dk1"/>
              </a:solidFill>
              <a:effectLst/>
              <a:latin typeface="+mn-lt"/>
              <a:ea typeface="+mn-ea"/>
              <a:cs typeface="+mn-cs"/>
            </a:rPr>
            <a:t>でいるが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現</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災分が新たに発生したことで増額となった</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134,295</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69,070</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。道路改良事業、河川浚渫事業及び県営事業負担金の増額によるもの</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109,963</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3,216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。社会教育施設の改修工事等</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100,565</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22,057</a:t>
          </a:r>
          <a:r>
            <a:rPr kumimoji="1" lang="ja-JP" altLang="ja-JP" sz="1100">
              <a:solidFill>
                <a:schemeClr val="dk1"/>
              </a:solidFill>
              <a:effectLst/>
              <a:latin typeface="+mn-lt"/>
              <a:ea typeface="+mn-ea"/>
              <a:cs typeface="+mn-cs"/>
            </a:rPr>
            <a:t>円の減となっている。</a:t>
          </a:r>
          <a:r>
            <a:rPr kumimoji="1" lang="ja-JP" altLang="en-US" sz="1100">
              <a:solidFill>
                <a:schemeClr val="dk1"/>
              </a:solidFill>
              <a:effectLst/>
              <a:latin typeface="+mn-lt"/>
              <a:ea typeface="+mn-ea"/>
              <a:cs typeface="+mn-cs"/>
            </a:rPr>
            <a:t>農林道の改良事業及び川辺川土地改良事業負担金の</a:t>
          </a:r>
          <a:r>
            <a:rPr kumimoji="1" lang="ja-JP" altLang="ja-JP" sz="1100">
              <a:solidFill>
                <a:schemeClr val="dk1"/>
              </a:solidFill>
              <a:effectLst/>
              <a:latin typeface="+mn-lt"/>
              <a:ea typeface="+mn-ea"/>
              <a:cs typeface="+mn-cs"/>
            </a:rPr>
            <a:t>減が主な要因である。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年度は前年度と比較すると実質単年度収支が</a:t>
          </a:r>
          <a:r>
            <a:rPr kumimoji="1" lang="en-US" altLang="ja-JP" sz="1100">
              <a:solidFill>
                <a:schemeClr val="dk1"/>
              </a:solidFill>
              <a:effectLst/>
              <a:latin typeface="+mn-lt"/>
              <a:ea typeface="+mn-ea"/>
              <a:cs typeface="+mn-cs"/>
            </a:rPr>
            <a:t>6.63</a:t>
          </a:r>
          <a:r>
            <a:rPr kumimoji="1" lang="ja-JP" altLang="ja-JP" sz="1100">
              <a:solidFill>
                <a:schemeClr val="dk1"/>
              </a:solidFill>
              <a:effectLst/>
              <a:latin typeface="+mn-lt"/>
              <a:ea typeface="+mn-ea"/>
              <a:cs typeface="+mn-cs"/>
            </a:rPr>
            <a:t>％の減となった。単年度収支が赤字となり、財政調整基金</a:t>
          </a:r>
          <a:r>
            <a:rPr kumimoji="1" lang="ja-JP" altLang="en-US" sz="1100">
              <a:solidFill>
                <a:schemeClr val="dk1"/>
              </a:solidFill>
              <a:effectLst/>
              <a:latin typeface="+mn-lt"/>
              <a:ea typeface="+mn-ea"/>
              <a:cs typeface="+mn-cs"/>
            </a:rPr>
            <a:t>・現在基金の</a:t>
          </a:r>
          <a:r>
            <a:rPr kumimoji="1" lang="ja-JP" altLang="ja-JP" sz="1100">
              <a:solidFill>
                <a:schemeClr val="dk1"/>
              </a:solidFill>
              <a:effectLst/>
              <a:latin typeface="+mn-lt"/>
              <a:ea typeface="+mn-ea"/>
              <a:cs typeface="+mn-cs"/>
            </a:rPr>
            <a:t>取り崩し額が</a:t>
          </a:r>
          <a:r>
            <a:rPr kumimoji="1" lang="en-US" altLang="ja-JP" sz="1100">
              <a:solidFill>
                <a:schemeClr val="dk1"/>
              </a:solidFill>
              <a:effectLst/>
              <a:latin typeface="+mn-lt"/>
              <a:ea typeface="+mn-ea"/>
              <a:cs typeface="+mn-cs"/>
            </a:rPr>
            <a:t>40,000</a:t>
          </a:r>
          <a:r>
            <a:rPr kumimoji="1" lang="ja-JP" altLang="ja-JP" sz="1100">
              <a:solidFill>
                <a:schemeClr val="dk1"/>
              </a:solidFill>
              <a:effectLst/>
              <a:latin typeface="+mn-lt"/>
              <a:ea typeface="+mn-ea"/>
              <a:cs typeface="+mn-cs"/>
            </a:rPr>
            <a:t>千円の増額となったことが主な要因である。今後生活インフラの長寿命化を計画的に実施するため、事業の優先順位をつけ、実質単年度収支がプラスで推移するような計画的な事業実施に努めていく。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後期高齢者医療事業にて赤字決算が続いているが、令和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年度においては、前年度</a:t>
          </a:r>
          <a:r>
            <a:rPr kumimoji="1" lang="ja-JP" altLang="en-US" sz="1100">
              <a:solidFill>
                <a:schemeClr val="dk1"/>
              </a:solidFill>
              <a:effectLst/>
              <a:latin typeface="+mn-lt"/>
              <a:ea typeface="+mn-ea"/>
              <a:cs typeface="+mn-cs"/>
            </a:rPr>
            <a:t>と同水準</a:t>
          </a:r>
          <a:r>
            <a:rPr kumimoji="1" lang="ja-JP" altLang="ja-JP" sz="1100">
              <a:solidFill>
                <a:schemeClr val="dk1"/>
              </a:solidFill>
              <a:effectLst/>
              <a:latin typeface="+mn-lt"/>
              <a:ea typeface="+mn-ea"/>
              <a:cs typeface="+mn-cs"/>
            </a:rPr>
            <a:t>となった。一般会計においては、令和２年度より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％を超える水準となってい</a:t>
          </a:r>
          <a:r>
            <a:rPr kumimoji="1" lang="ja-JP" altLang="en-US" sz="1100">
              <a:solidFill>
                <a:schemeClr val="dk1"/>
              </a:solidFill>
              <a:effectLst/>
              <a:latin typeface="+mn-lt"/>
              <a:ea typeface="+mn-ea"/>
              <a:cs typeface="+mn-cs"/>
            </a:rPr>
            <a:t>たが、令和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年度においては実質収支が</a:t>
          </a:r>
          <a:r>
            <a:rPr kumimoji="1" lang="en-US" altLang="ja-JP" sz="1100">
              <a:solidFill>
                <a:schemeClr val="dk1"/>
              </a:solidFill>
              <a:effectLst/>
              <a:latin typeface="+mn-lt"/>
              <a:ea typeface="+mn-ea"/>
              <a:cs typeface="+mn-cs"/>
            </a:rPr>
            <a:t>187,896</a:t>
          </a:r>
          <a:r>
            <a:rPr kumimoji="1" lang="ja-JP" altLang="en-US" sz="1100">
              <a:solidFill>
                <a:schemeClr val="dk1"/>
              </a:solidFill>
              <a:effectLst/>
              <a:latin typeface="+mn-lt"/>
              <a:ea typeface="+mn-ea"/>
              <a:cs typeface="+mn-cs"/>
            </a:rPr>
            <a:t>千円の減となったことにより</a:t>
          </a:r>
          <a:r>
            <a:rPr kumimoji="1" lang="en-US" altLang="ja-JP" sz="1100">
              <a:solidFill>
                <a:schemeClr val="dk1"/>
              </a:solidFill>
              <a:effectLst/>
              <a:latin typeface="+mn-lt"/>
              <a:ea typeface="+mn-ea"/>
              <a:cs typeface="+mn-cs"/>
            </a:rPr>
            <a:t>9.74</a:t>
          </a:r>
          <a:r>
            <a:rPr kumimoji="1" lang="ja-JP" altLang="en-US" sz="1100">
              <a:solidFill>
                <a:schemeClr val="dk1"/>
              </a:solidFill>
              <a:effectLst/>
              <a:latin typeface="+mn-lt"/>
              <a:ea typeface="+mn-ea"/>
              <a:cs typeface="+mn-cs"/>
            </a:rPr>
            <a:t>ポイントの大幅減となった</a:t>
          </a:r>
          <a:r>
            <a:rPr kumimoji="1" lang="ja-JP" altLang="ja-JP" sz="1100">
              <a:solidFill>
                <a:schemeClr val="dk1"/>
              </a:solidFill>
              <a:effectLst/>
              <a:latin typeface="+mn-lt"/>
              <a:ea typeface="+mn-ea"/>
              <a:cs typeface="+mn-cs"/>
            </a:rPr>
            <a:t>。災害復興が一段落し</a:t>
          </a:r>
          <a:r>
            <a:rPr kumimoji="1" lang="ja-JP" altLang="en-US" sz="1100">
              <a:solidFill>
                <a:schemeClr val="dk1"/>
              </a:solidFill>
              <a:effectLst/>
              <a:latin typeface="+mn-lt"/>
              <a:ea typeface="+mn-ea"/>
              <a:cs typeface="+mn-cs"/>
            </a:rPr>
            <a:t>たものの、新たな資本的支出（石蔵拠点施設整備事業等）の歳出増が主な要因である。</a:t>
          </a:r>
          <a:r>
            <a:rPr kumimoji="1" lang="ja-JP" altLang="ja-JP" sz="1100">
              <a:solidFill>
                <a:schemeClr val="dk1"/>
              </a:solidFill>
              <a:effectLst/>
              <a:latin typeface="+mn-lt"/>
              <a:ea typeface="+mn-ea"/>
              <a:cs typeface="+mn-cs"/>
            </a:rPr>
            <a:t>国民健康保険事業における黒字の比率が小さくなってきているのは高齢化によるものであるため、今後介護保険事業の適正な財政運営が必須となってくると推察される。よって、基準外操出金が発生しないよう努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election activeCell="L15" sqref="L15"/>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5575400</v>
      </c>
      <c r="BO4" s="436"/>
      <c r="BP4" s="436"/>
      <c r="BQ4" s="436"/>
      <c r="BR4" s="436"/>
      <c r="BS4" s="436"/>
      <c r="BT4" s="436"/>
      <c r="BU4" s="437"/>
      <c r="BV4" s="435">
        <v>5285481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22.2</v>
      </c>
      <c r="CU4" s="576"/>
      <c r="CV4" s="576"/>
      <c r="CW4" s="576"/>
      <c r="CX4" s="576"/>
      <c r="CY4" s="576"/>
      <c r="CZ4" s="576"/>
      <c r="DA4" s="577"/>
      <c r="DB4" s="575">
        <v>31.9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5013007</v>
      </c>
      <c r="BO5" s="407"/>
      <c r="BP5" s="407"/>
      <c r="BQ5" s="407"/>
      <c r="BR5" s="407"/>
      <c r="BS5" s="407"/>
      <c r="BT5" s="407"/>
      <c r="BU5" s="408"/>
      <c r="BV5" s="406">
        <v>4544457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95.2</v>
      </c>
      <c r="CU5" s="404"/>
      <c r="CV5" s="404"/>
      <c r="CW5" s="404"/>
      <c r="CX5" s="404"/>
      <c r="CY5" s="404"/>
      <c r="CZ5" s="404"/>
      <c r="DA5" s="405"/>
      <c r="DB5" s="403">
        <v>88.8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562393</v>
      </c>
      <c r="BO6" s="407"/>
      <c r="BP6" s="407"/>
      <c r="BQ6" s="407"/>
      <c r="BR6" s="407"/>
      <c r="BS6" s="407"/>
      <c r="BT6" s="407"/>
      <c r="BU6" s="408"/>
      <c r="BV6" s="406">
        <v>741024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95.4</v>
      </c>
      <c r="CU6" s="550"/>
      <c r="CV6" s="550"/>
      <c r="CW6" s="550"/>
      <c r="CX6" s="550"/>
      <c r="CY6" s="550"/>
      <c r="CZ6" s="550"/>
      <c r="DA6" s="551"/>
      <c r="DB6" s="549">
        <v>89.2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95437</v>
      </c>
      <c r="BO7" s="407"/>
      <c r="BP7" s="407"/>
      <c r="BQ7" s="407"/>
      <c r="BR7" s="407"/>
      <c r="BS7" s="407"/>
      <c r="BT7" s="407"/>
      <c r="BU7" s="408"/>
      <c r="BV7" s="406">
        <v>86172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2107165</v>
      </c>
      <c r="CU7" s="407"/>
      <c r="CV7" s="407"/>
      <c r="CW7" s="407"/>
      <c r="CX7" s="407"/>
      <c r="CY7" s="407"/>
      <c r="CZ7" s="407"/>
      <c r="DA7" s="408"/>
      <c r="DB7" s="406">
        <v>2052330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466956</v>
      </c>
      <c r="BO8" s="407"/>
      <c r="BP8" s="407"/>
      <c r="BQ8" s="407"/>
      <c r="BR8" s="407"/>
      <c r="BS8" s="407"/>
      <c r="BT8" s="407"/>
      <c r="BU8" s="408"/>
      <c r="BV8" s="406">
        <v>654852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3238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-187896</v>
      </c>
      <c r="BO9" s="407"/>
      <c r="BP9" s="407"/>
      <c r="BQ9" s="407"/>
      <c r="BR9" s="407"/>
      <c r="BS9" s="407"/>
      <c r="BT9" s="407"/>
      <c r="BU9" s="408"/>
      <c r="BV9" s="406">
        <v>-7173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9.4</v>
      </c>
      <c r="CU9" s="404"/>
      <c r="CV9" s="404"/>
      <c r="CW9" s="404"/>
      <c r="CX9" s="404"/>
      <c r="CY9" s="404"/>
      <c r="CZ9" s="404"/>
      <c r="DA9" s="405"/>
      <c r="DB9" s="403">
        <v>9.6999999999999993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3422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151621</v>
      </c>
      <c r="BO10" s="407"/>
      <c r="BP10" s="407"/>
      <c r="BQ10" s="407"/>
      <c r="BR10" s="407"/>
      <c r="BS10" s="407"/>
      <c r="BT10" s="407"/>
      <c r="BU10" s="408"/>
      <c r="BV10" s="406">
        <v>111620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3162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143000</v>
      </c>
      <c r="BO12" s="407"/>
      <c r="BP12" s="407"/>
      <c r="BQ12" s="407"/>
      <c r="BR12" s="407"/>
      <c r="BS12" s="407"/>
      <c r="BT12" s="407"/>
      <c r="BU12" s="408"/>
      <c r="BV12" s="406">
        <v>143000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3154</v>
      </c>
      <c r="S13" s="494"/>
      <c r="T13" s="494"/>
      <c r="U13" s="494"/>
      <c r="V13" s="495"/>
      <c r="W13" s="496" t="s">
        <v>131</v>
      </c>
      <c r="X13" s="392"/>
      <c r="Y13" s="392"/>
      <c r="Z13" s="392"/>
      <c r="AA13" s="392"/>
      <c r="AB13" s="393"/>
      <c r="AC13" s="359">
        <v>288</v>
      </c>
      <c r="AD13" s="360"/>
      <c r="AE13" s="360"/>
      <c r="AF13" s="360"/>
      <c r="AG13" s="361"/>
      <c r="AH13" s="359">
        <v>337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-179275</v>
      </c>
      <c r="BO13" s="407"/>
      <c r="BP13" s="407"/>
      <c r="BQ13" s="407"/>
      <c r="BR13" s="407"/>
      <c r="BS13" s="407"/>
      <c r="BT13" s="407"/>
      <c r="BU13" s="408"/>
      <c r="BV13" s="406">
        <v>-38553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8.5</v>
      </c>
      <c r="CU13" s="404"/>
      <c r="CV13" s="404"/>
      <c r="CW13" s="404"/>
      <c r="CX13" s="404"/>
      <c r="CY13" s="404"/>
      <c r="CZ13" s="404"/>
      <c r="DA13" s="405"/>
      <c r="DB13" s="403">
        <v>9.3000000000000007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3221</v>
      </c>
      <c r="S14" s="494"/>
      <c r="T14" s="494"/>
      <c r="U14" s="494"/>
      <c r="V14" s="495"/>
      <c r="W14" s="497"/>
      <c r="X14" s="395"/>
      <c r="Y14" s="395"/>
      <c r="Z14" s="395"/>
      <c r="AA14" s="395"/>
      <c r="AB14" s="396"/>
      <c r="AC14" s="486">
        <v>17.7</v>
      </c>
      <c r="AD14" s="487"/>
      <c r="AE14" s="487"/>
      <c r="AF14" s="487"/>
      <c r="AG14" s="488"/>
      <c r="AH14" s="486">
        <v>19.7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3213</v>
      </c>
      <c r="S15" s="494"/>
      <c r="T15" s="494"/>
      <c r="U15" s="494"/>
      <c r="V15" s="495"/>
      <c r="W15" s="496" t="s">
        <v>137</v>
      </c>
      <c r="X15" s="392"/>
      <c r="Y15" s="392"/>
      <c r="Z15" s="392"/>
      <c r="AA15" s="392"/>
      <c r="AB15" s="393"/>
      <c r="AC15" s="359">
        <v>393</v>
      </c>
      <c r="AD15" s="360"/>
      <c r="AE15" s="360"/>
      <c r="AF15" s="360"/>
      <c r="AG15" s="361"/>
      <c r="AH15" s="359">
        <v>418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328338</v>
      </c>
      <c r="BO15" s="436"/>
      <c r="BP15" s="436"/>
      <c r="BQ15" s="436"/>
      <c r="BR15" s="436"/>
      <c r="BS15" s="436"/>
      <c r="BT15" s="436"/>
      <c r="BU15" s="437"/>
      <c r="BV15" s="435">
        <v>310968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24.1</v>
      </c>
      <c r="AD16" s="487"/>
      <c r="AE16" s="487"/>
      <c r="AF16" s="487"/>
      <c r="AG16" s="488"/>
      <c r="AH16" s="486">
        <v>24.4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2039138</v>
      </c>
      <c r="BO16" s="407"/>
      <c r="BP16" s="407"/>
      <c r="BQ16" s="407"/>
      <c r="BR16" s="407"/>
      <c r="BS16" s="407"/>
      <c r="BT16" s="407"/>
      <c r="BU16" s="408"/>
      <c r="BV16" s="406">
        <v>1982802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950</v>
      </c>
      <c r="AD17" s="360"/>
      <c r="AE17" s="360"/>
      <c r="AF17" s="360"/>
      <c r="AG17" s="361"/>
      <c r="AH17" s="359">
        <v>958</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392823</v>
      </c>
      <c r="BO17" s="407"/>
      <c r="BP17" s="407"/>
      <c r="BQ17" s="407"/>
      <c r="BR17" s="407"/>
      <c r="BS17" s="407"/>
      <c r="BT17" s="407"/>
      <c r="BU17" s="408"/>
      <c r="BV17" s="406">
        <v>373000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121.19</v>
      </c>
      <c r="M18" s="459"/>
      <c r="N18" s="459"/>
      <c r="O18" s="459"/>
      <c r="P18" s="459"/>
      <c r="Q18" s="459"/>
      <c r="R18" s="460"/>
      <c r="S18" s="460"/>
      <c r="T18" s="460"/>
      <c r="U18" s="460"/>
      <c r="V18" s="461"/>
      <c r="W18" s="477"/>
      <c r="X18" s="478"/>
      <c r="Y18" s="478"/>
      <c r="Z18" s="478"/>
      <c r="AA18" s="478"/>
      <c r="AB18" s="502"/>
      <c r="AC18" s="376">
        <v>58.2</v>
      </c>
      <c r="AD18" s="377"/>
      <c r="AE18" s="377"/>
      <c r="AF18" s="377"/>
      <c r="AG18" s="462"/>
      <c r="AH18" s="376">
        <v>55.9</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2013708</v>
      </c>
      <c r="BO18" s="407"/>
      <c r="BP18" s="407"/>
      <c r="BQ18" s="407"/>
      <c r="BR18" s="407"/>
      <c r="BS18" s="407"/>
      <c r="BT18" s="407"/>
      <c r="BU18" s="408"/>
      <c r="BV18" s="406">
        <v>1830539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27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3651328</v>
      </c>
      <c r="BO19" s="407"/>
      <c r="BP19" s="407"/>
      <c r="BQ19" s="407"/>
      <c r="BR19" s="407"/>
      <c r="BS19" s="407"/>
      <c r="BT19" s="407"/>
      <c r="BU19" s="408"/>
      <c r="BV19" s="406">
        <v>3358235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1131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3404131</v>
      </c>
      <c r="BO22" s="436"/>
      <c r="BP22" s="436"/>
      <c r="BQ22" s="436"/>
      <c r="BR22" s="436"/>
      <c r="BS22" s="436"/>
      <c r="BT22" s="436"/>
      <c r="BU22" s="437"/>
      <c r="BV22" s="435">
        <v>3367067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3146714</v>
      </c>
      <c r="BO23" s="407"/>
      <c r="BP23" s="407"/>
      <c r="BQ23" s="407"/>
      <c r="BR23" s="407"/>
      <c r="BS23" s="407"/>
      <c r="BT23" s="407"/>
      <c r="BU23" s="408"/>
      <c r="BV23" s="406">
        <v>3157877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7400</v>
      </c>
      <c r="R24" s="360"/>
      <c r="S24" s="360"/>
      <c r="T24" s="360"/>
      <c r="U24" s="360"/>
      <c r="V24" s="361"/>
      <c r="W24" s="449"/>
      <c r="X24" s="386"/>
      <c r="Y24" s="387"/>
      <c r="Z24" s="362" t="s">
        <v>161</v>
      </c>
      <c r="AA24" s="363"/>
      <c r="AB24" s="363"/>
      <c r="AC24" s="363"/>
      <c r="AD24" s="363"/>
      <c r="AE24" s="363"/>
      <c r="AF24" s="363"/>
      <c r="AG24" s="364"/>
      <c r="AH24" s="359">
        <v>62</v>
      </c>
      <c r="AI24" s="360"/>
      <c r="AJ24" s="360"/>
      <c r="AK24" s="360"/>
      <c r="AL24" s="361"/>
      <c r="AM24" s="359">
        <v>181536</v>
      </c>
      <c r="AN24" s="360"/>
      <c r="AO24" s="360"/>
      <c r="AP24" s="360"/>
      <c r="AQ24" s="360"/>
      <c r="AR24" s="361"/>
      <c r="AS24" s="359">
        <v>2928</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2656063</v>
      </c>
      <c r="BO24" s="407"/>
      <c r="BP24" s="407"/>
      <c r="BQ24" s="407"/>
      <c r="BR24" s="407"/>
      <c r="BS24" s="407"/>
      <c r="BT24" s="407"/>
      <c r="BU24" s="408"/>
      <c r="BV24" s="406">
        <v>2523835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5680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17163</v>
      </c>
      <c r="BO25" s="436"/>
      <c r="BP25" s="436"/>
      <c r="BQ25" s="436"/>
      <c r="BR25" s="436"/>
      <c r="BS25" s="436"/>
      <c r="BT25" s="436"/>
      <c r="BU25" s="437"/>
      <c r="BV25" s="435">
        <v>21990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5090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2890</v>
      </c>
      <c r="R27" s="360"/>
      <c r="S27" s="360"/>
      <c r="T27" s="360"/>
      <c r="U27" s="360"/>
      <c r="V27" s="361"/>
      <c r="W27" s="449"/>
      <c r="X27" s="386"/>
      <c r="Y27" s="387"/>
      <c r="Z27" s="362" t="s">
        <v>170</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2380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983042</v>
      </c>
      <c r="BO28" s="436"/>
      <c r="BP28" s="436"/>
      <c r="BQ28" s="436"/>
      <c r="BR28" s="436"/>
      <c r="BS28" s="436"/>
      <c r="BT28" s="436"/>
      <c r="BU28" s="437"/>
      <c r="BV28" s="435">
        <v>974421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8</v>
      </c>
      <c r="M29" s="360"/>
      <c r="N29" s="360"/>
      <c r="O29" s="360"/>
      <c r="P29" s="361"/>
      <c r="Q29" s="359">
        <v>2160</v>
      </c>
      <c r="R29" s="360"/>
      <c r="S29" s="360"/>
      <c r="T29" s="360"/>
      <c r="U29" s="360"/>
      <c r="V29" s="361"/>
      <c r="W29" s="450"/>
      <c r="X29" s="451"/>
      <c r="Y29" s="452"/>
      <c r="Z29" s="362" t="s">
        <v>176</v>
      </c>
      <c r="AA29" s="363"/>
      <c r="AB29" s="363"/>
      <c r="AC29" s="363"/>
      <c r="AD29" s="363"/>
      <c r="AE29" s="363"/>
      <c r="AF29" s="363"/>
      <c r="AG29" s="364"/>
      <c r="AH29" s="359">
        <v>62</v>
      </c>
      <c r="AI29" s="360"/>
      <c r="AJ29" s="360"/>
      <c r="AK29" s="360"/>
      <c r="AL29" s="361"/>
      <c r="AM29" s="359">
        <v>181536</v>
      </c>
      <c r="AN29" s="360"/>
      <c r="AO29" s="360"/>
      <c r="AP29" s="360"/>
      <c r="AQ29" s="360"/>
      <c r="AR29" s="361"/>
      <c r="AS29" s="359">
        <v>2928</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311730</v>
      </c>
      <c r="BO29" s="407"/>
      <c r="BP29" s="407"/>
      <c r="BQ29" s="407"/>
      <c r="BR29" s="407"/>
      <c r="BS29" s="407"/>
      <c r="BT29" s="407"/>
      <c r="BU29" s="408"/>
      <c r="BV29" s="406">
        <v>311722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93.7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1563686</v>
      </c>
      <c r="BO30" s="441"/>
      <c r="BP30" s="441"/>
      <c r="BQ30" s="441"/>
      <c r="BR30" s="441"/>
      <c r="BS30" s="441"/>
      <c r="BT30" s="441"/>
      <c r="BU30" s="442"/>
      <c r="BV30" s="440">
        <v>1410461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185</v>
      </c>
      <c r="D33" s="358"/>
      <c r="E33" s="357" t="s">
        <v>186</v>
      </c>
      <c r="F33" s="357"/>
      <c r="G33" s="357"/>
      <c r="H33" s="357"/>
      <c r="I33" s="357"/>
      <c r="J33" s="357"/>
      <c r="K33" s="357"/>
      <c r="L33" s="357"/>
      <c r="M33" s="357"/>
      <c r="N33" s="357"/>
      <c r="O33" s="357"/>
      <c r="P33" s="357"/>
      <c r="Q33" s="357"/>
      <c r="R33" s="357"/>
      <c r="S33" s="357"/>
      <c r="T33" s="188"/>
      <c r="U33" s="358" t="s">
        <v>185</v>
      </c>
      <c r="V33" s="358"/>
      <c r="W33" s="357" t="s">
        <v>186</v>
      </c>
      <c r="X33" s="357"/>
      <c r="Y33" s="357"/>
      <c r="Z33" s="357"/>
      <c r="AA33" s="357"/>
      <c r="AB33" s="357"/>
      <c r="AC33" s="357"/>
      <c r="AD33" s="357"/>
      <c r="AE33" s="357"/>
      <c r="AF33" s="357"/>
      <c r="AG33" s="357"/>
      <c r="AH33" s="357"/>
      <c r="AI33" s="357"/>
      <c r="AJ33" s="357"/>
      <c r="AK33" s="357"/>
      <c r="AL33" s="188"/>
      <c r="AM33" s="358" t="s">
        <v>185</v>
      </c>
      <c r="AN33" s="358"/>
      <c r="AO33" s="357" t="s">
        <v>186</v>
      </c>
      <c r="AP33" s="357"/>
      <c r="AQ33" s="357"/>
      <c r="AR33" s="357"/>
      <c r="AS33" s="357"/>
      <c r="AT33" s="357"/>
      <c r="AU33" s="357"/>
      <c r="AV33" s="357"/>
      <c r="AW33" s="357"/>
      <c r="AX33" s="357"/>
      <c r="AY33" s="357"/>
      <c r="AZ33" s="357"/>
      <c r="BA33" s="357"/>
      <c r="BB33" s="357"/>
      <c r="BC33" s="357"/>
      <c r="BD33" s="189"/>
      <c r="BE33" s="357" t="s">
        <v>187</v>
      </c>
      <c r="BF33" s="357"/>
      <c r="BG33" s="357" t="s">
        <v>188</v>
      </c>
      <c r="BH33" s="357"/>
      <c r="BI33" s="357"/>
      <c r="BJ33" s="357"/>
      <c r="BK33" s="357"/>
      <c r="BL33" s="357"/>
      <c r="BM33" s="357"/>
      <c r="BN33" s="357"/>
      <c r="BO33" s="357"/>
      <c r="BP33" s="357"/>
      <c r="BQ33" s="357"/>
      <c r="BR33" s="357"/>
      <c r="BS33" s="357"/>
      <c r="BT33" s="357"/>
      <c r="BU33" s="357"/>
      <c r="BV33" s="189"/>
      <c r="BW33" s="358" t="s">
        <v>187</v>
      </c>
      <c r="BX33" s="358"/>
      <c r="BY33" s="357" t="s">
        <v>189</v>
      </c>
      <c r="BZ33" s="357"/>
      <c r="CA33" s="357"/>
      <c r="CB33" s="357"/>
      <c r="CC33" s="357"/>
      <c r="CD33" s="357"/>
      <c r="CE33" s="357"/>
      <c r="CF33" s="357"/>
      <c r="CG33" s="357"/>
      <c r="CH33" s="357"/>
      <c r="CI33" s="357"/>
      <c r="CJ33" s="357"/>
      <c r="CK33" s="357"/>
      <c r="CL33" s="357"/>
      <c r="CM33" s="357"/>
      <c r="CN33" s="188"/>
      <c r="CO33" s="358" t="s">
        <v>185</v>
      </c>
      <c r="CP33" s="358"/>
      <c r="CQ33" s="357" t="s">
        <v>190</v>
      </c>
      <c r="CR33" s="357"/>
      <c r="CS33" s="357"/>
      <c r="CT33" s="357"/>
      <c r="CU33" s="357"/>
      <c r="CV33" s="357"/>
      <c r="CW33" s="357"/>
      <c r="CX33" s="357"/>
      <c r="CY33" s="357"/>
      <c r="CZ33" s="357"/>
      <c r="DA33" s="357"/>
      <c r="DB33" s="357"/>
      <c r="DC33" s="357"/>
      <c r="DD33" s="357"/>
      <c r="DE33" s="357"/>
      <c r="DF33" s="188"/>
      <c r="DG33" s="356" t="s">
        <v>191</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簡易水道事業</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株式会社やまえ</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農業集落排水事業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人吉下球磨消防組合</v>
      </c>
      <c r="BZ35" s="355"/>
      <c r="CA35" s="355"/>
      <c r="CB35" s="355"/>
      <c r="CC35" s="355"/>
      <c r="CD35" s="355"/>
      <c r="CE35" s="355"/>
      <c r="CF35" s="355"/>
      <c r="CG35" s="355"/>
      <c r="CH35" s="355"/>
      <c r="CI35" s="355"/>
      <c r="CJ35" s="355"/>
      <c r="CK35" s="355"/>
      <c r="CL35" s="355"/>
      <c r="CM35" s="355"/>
      <c r="CN35" s="163"/>
      <c r="CO35" s="354">
        <f t="shared" ref="CO35:CO43" si="3">IF(CQ35="","",CO34+1)</f>
        <v>13</v>
      </c>
      <c r="CP35" s="354"/>
      <c r="CQ35" s="355" t="str">
        <f>IF('各会計、関係団体の財政状況及び健全化判断比率'!BS8="","",'各会計、関係団体の財政状況及び健全化判断比率'!BS8)</f>
        <v>くま川鉄道株式会社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人吉球磨広域行政組合（一般会計）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熊本県後期高齢者医療広域連合（一般会計）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熊本県後期高齢者医療広域連合（後期高齢者医療特別会計）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IdqXd3rKdlNymDOZfV/CAFzmQtf+pMlqEop708fP6gJO9sKQBxOWCLzWxEwgVTB8dm6w/dnW3gs4G8FRzK8iMQ==" saltValue="YsTaCPeg6Sj/W1ttktGO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24"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530</v>
      </c>
      <c r="D34" s="1136"/>
      <c r="E34" s="1137"/>
      <c r="F34" s="32" t="s">
        <v>531</v>
      </c>
      <c r="G34" s="33" t="s">
        <v>532</v>
      </c>
      <c r="H34" s="33" t="s">
        <v>533</v>
      </c>
      <c r="I34" s="33" t="s">
        <v>534</v>
      </c>
      <c r="J34" s="34" t="s">
        <v>534</v>
      </c>
      <c r="K34" s="22"/>
      <c r="L34" s="22"/>
      <c r="M34" s="22"/>
      <c r="N34" s="22"/>
      <c r="O34" s="22"/>
      <c r="P34" s="22"/>
    </row>
    <row r="35" spans="1:16" ht="39" customHeight="1" x14ac:dyDescent="0.2">
      <c r="A35" s="22"/>
      <c r="B35" s="35"/>
      <c r="C35" s="1132" t="s">
        <v>535</v>
      </c>
      <c r="D35" s="1132"/>
      <c r="E35" s="1133"/>
      <c r="F35" s="36">
        <v>31.88</v>
      </c>
      <c r="G35" s="37">
        <v>31.1</v>
      </c>
      <c r="H35" s="37">
        <v>32.700000000000003</v>
      </c>
      <c r="I35" s="37">
        <v>31.9</v>
      </c>
      <c r="J35" s="38">
        <v>22.16</v>
      </c>
      <c r="K35" s="22"/>
      <c r="L35" s="22"/>
      <c r="M35" s="22"/>
      <c r="N35" s="22"/>
      <c r="O35" s="22"/>
      <c r="P35" s="22"/>
    </row>
    <row r="36" spans="1:16" ht="39" customHeight="1" x14ac:dyDescent="0.2">
      <c r="A36" s="22"/>
      <c r="B36" s="35"/>
      <c r="C36" s="1132" t="s">
        <v>536</v>
      </c>
      <c r="D36" s="1132"/>
      <c r="E36" s="1133"/>
      <c r="F36" s="36">
        <v>2.29</v>
      </c>
      <c r="G36" s="37">
        <v>1.78</v>
      </c>
      <c r="H36" s="37">
        <v>2.2200000000000002</v>
      </c>
      <c r="I36" s="37">
        <v>3.47</v>
      </c>
      <c r="J36" s="38">
        <v>4.45</v>
      </c>
      <c r="K36" s="22"/>
      <c r="L36" s="22"/>
      <c r="M36" s="22"/>
      <c r="N36" s="22"/>
      <c r="O36" s="22"/>
      <c r="P36" s="22"/>
    </row>
    <row r="37" spans="1:16" ht="39" customHeight="1" x14ac:dyDescent="0.2">
      <c r="A37" s="22"/>
      <c r="B37" s="35"/>
      <c r="C37" s="1132" t="s">
        <v>537</v>
      </c>
      <c r="D37" s="1132"/>
      <c r="E37" s="1133"/>
      <c r="F37" s="36">
        <v>0.4</v>
      </c>
      <c r="G37" s="37">
        <v>0.28999999999999998</v>
      </c>
      <c r="H37" s="37">
        <v>0.25</v>
      </c>
      <c r="I37" s="37">
        <v>1.9</v>
      </c>
      <c r="J37" s="38">
        <v>0.76</v>
      </c>
      <c r="K37" s="22"/>
      <c r="L37" s="22"/>
      <c r="M37" s="22"/>
      <c r="N37" s="22"/>
      <c r="O37" s="22"/>
      <c r="P37" s="22"/>
    </row>
    <row r="38" spans="1:16" ht="39" customHeight="1" x14ac:dyDescent="0.2">
      <c r="A38" s="22"/>
      <c r="B38" s="35"/>
      <c r="C38" s="1132" t="s">
        <v>538</v>
      </c>
      <c r="D38" s="1132"/>
      <c r="E38" s="1133"/>
      <c r="F38" s="36">
        <v>2.4900000000000002</v>
      </c>
      <c r="G38" s="37">
        <v>1.42</v>
      </c>
      <c r="H38" s="37">
        <v>1.23</v>
      </c>
      <c r="I38" s="37">
        <v>0.93</v>
      </c>
      <c r="J38" s="38">
        <v>0.75</v>
      </c>
      <c r="K38" s="22"/>
      <c r="L38" s="22"/>
      <c r="M38" s="22"/>
      <c r="N38" s="22"/>
      <c r="O38" s="22"/>
      <c r="P38" s="22"/>
    </row>
    <row r="39" spans="1:16" ht="39" customHeight="1" x14ac:dyDescent="0.2">
      <c r="A39" s="22"/>
      <c r="B39" s="35"/>
      <c r="C39" s="1132" t="s">
        <v>539</v>
      </c>
      <c r="D39" s="1132"/>
      <c r="E39" s="1133"/>
      <c r="F39" s="36" t="s">
        <v>540</v>
      </c>
      <c r="G39" s="37">
        <v>0.05</v>
      </c>
      <c r="H39" s="37">
        <v>0.16</v>
      </c>
      <c r="I39" s="37">
        <v>0.94</v>
      </c>
      <c r="J39" s="38">
        <v>0.48</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542</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t2pkvw7p7qeywuREOoC4TSLNVtsfg+RmZorxpzdbR4xxu7hHvpLOxM1ESWELB7+hMj9+c/NnnUCggN8wj0AA==" saltValue="ltG6RBeIxh1OcxgCxE9I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8"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357</v>
      </c>
      <c r="L45" s="58">
        <v>374</v>
      </c>
      <c r="M45" s="58">
        <v>329</v>
      </c>
      <c r="N45" s="58">
        <v>345</v>
      </c>
      <c r="O45" s="59">
        <v>361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159</v>
      </c>
      <c r="L48" s="62">
        <v>154</v>
      </c>
      <c r="M48" s="62">
        <v>120</v>
      </c>
      <c r="N48" s="62">
        <v>109</v>
      </c>
      <c r="O48" s="63">
        <v>85</v>
      </c>
      <c r="P48" s="46"/>
      <c r="Q48" s="46"/>
      <c r="R48" s="46"/>
      <c r="S48" s="46"/>
      <c r="T48" s="46"/>
      <c r="U48" s="46"/>
    </row>
    <row r="49" spans="1:21" ht="30.75" customHeight="1" x14ac:dyDescent="0.2">
      <c r="A49" s="46"/>
      <c r="B49" s="1163"/>
      <c r="C49" s="1164"/>
      <c r="D49" s="60"/>
      <c r="E49" s="1140" t="s">
        <v>14</v>
      </c>
      <c r="F49" s="1140"/>
      <c r="G49" s="1140"/>
      <c r="H49" s="1140"/>
      <c r="I49" s="1140"/>
      <c r="J49" s="1141"/>
      <c r="K49" s="61">
        <v>9</v>
      </c>
      <c r="L49" s="62">
        <v>9</v>
      </c>
      <c r="M49" s="62">
        <v>5</v>
      </c>
      <c r="N49" s="62">
        <v>5</v>
      </c>
      <c r="O49" s="63">
        <v>6</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t="s">
        <v>485</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347</v>
      </c>
      <c r="L52" s="62">
        <v>349</v>
      </c>
      <c r="M52" s="62">
        <v>303</v>
      </c>
      <c r="N52" s="62">
        <v>303</v>
      </c>
      <c r="O52" s="63">
        <v>302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178</v>
      </c>
      <c r="L53" s="67">
        <v>188</v>
      </c>
      <c r="M53" s="67">
        <v>151</v>
      </c>
      <c r="N53" s="67">
        <v>156</v>
      </c>
      <c r="O53" s="68">
        <v>150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A5afkq0s+iCptMaQ184sCqFVjTzVrkjkp+QjV3UqcEMDDUUulu53LLSneFbPeLKkLMNalJaFFTx1GYa+GtOZw==" saltValue="x6QTmKX9VTCPpqDO8AL1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1" t="s">
        <v>30</v>
      </c>
      <c r="C41" s="1182"/>
      <c r="D41" s="103"/>
      <c r="E41" s="1183" t="s">
        <v>31</v>
      </c>
      <c r="F41" s="1183"/>
      <c r="G41" s="1183"/>
      <c r="H41" s="1184"/>
      <c r="I41" s="330">
        <v>3405</v>
      </c>
      <c r="J41" s="331">
        <v>3246</v>
      </c>
      <c r="K41" s="331">
        <v>3357</v>
      </c>
      <c r="L41" s="331">
        <v>3367</v>
      </c>
      <c r="M41" s="332">
        <v>3404</v>
      </c>
    </row>
    <row r="42" spans="2:13" ht="27.75" customHeight="1" x14ac:dyDescent="0.2">
      <c r="B42" s="1171"/>
      <c r="C42" s="1172"/>
      <c r="D42" s="104"/>
      <c r="E42" s="1175" t="s">
        <v>32</v>
      </c>
      <c r="F42" s="1175"/>
      <c r="G42" s="1175"/>
      <c r="H42" s="1176"/>
      <c r="I42" s="333">
        <v>3</v>
      </c>
      <c r="J42" s="334" t="s">
        <v>485</v>
      </c>
      <c r="K42" s="334">
        <v>3</v>
      </c>
      <c r="L42" s="334">
        <v>2</v>
      </c>
      <c r="M42" s="335">
        <v>2</v>
      </c>
    </row>
    <row r="43" spans="2:13" ht="27.75" customHeight="1" x14ac:dyDescent="0.2">
      <c r="B43" s="1171"/>
      <c r="C43" s="1172"/>
      <c r="D43" s="104"/>
      <c r="E43" s="1175" t="s">
        <v>33</v>
      </c>
      <c r="F43" s="1175"/>
      <c r="G43" s="1175"/>
      <c r="H43" s="1176"/>
      <c r="I43" s="333">
        <v>1006</v>
      </c>
      <c r="J43" s="334">
        <v>891</v>
      </c>
      <c r="K43" s="334">
        <v>843</v>
      </c>
      <c r="L43" s="334">
        <v>734</v>
      </c>
      <c r="M43" s="335">
        <v>647</v>
      </c>
    </row>
    <row r="44" spans="2:13" ht="27.75" customHeight="1" x14ac:dyDescent="0.2">
      <c r="B44" s="1171"/>
      <c r="C44" s="1172"/>
      <c r="D44" s="104"/>
      <c r="E44" s="1175" t="s">
        <v>34</v>
      </c>
      <c r="F44" s="1175"/>
      <c r="G44" s="1175"/>
      <c r="H44" s="1176"/>
      <c r="I44" s="333">
        <v>25</v>
      </c>
      <c r="J44" s="334">
        <v>21</v>
      </c>
      <c r="K44" s="334">
        <v>35</v>
      </c>
      <c r="L44" s="334">
        <v>52</v>
      </c>
      <c r="M44" s="335">
        <v>66</v>
      </c>
    </row>
    <row r="45" spans="2:13" ht="27.75" customHeight="1" x14ac:dyDescent="0.2">
      <c r="B45" s="1171"/>
      <c r="C45" s="1172"/>
      <c r="D45" s="104"/>
      <c r="E45" s="1175" t="s">
        <v>35</v>
      </c>
      <c r="F45" s="1175"/>
      <c r="G45" s="1175"/>
      <c r="H45" s="1176"/>
      <c r="I45" s="333">
        <v>384</v>
      </c>
      <c r="J45" s="334">
        <v>362</v>
      </c>
      <c r="K45" s="334">
        <v>334</v>
      </c>
      <c r="L45" s="334">
        <v>338</v>
      </c>
      <c r="M45" s="335">
        <v>368</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2338</v>
      </c>
      <c r="J50" s="334">
        <v>2578</v>
      </c>
      <c r="K50" s="334">
        <v>2648</v>
      </c>
      <c r="L50" s="334">
        <v>2870</v>
      </c>
      <c r="M50" s="335">
        <v>3032</v>
      </c>
    </row>
    <row r="51" spans="2:13" ht="27.75" customHeight="1" x14ac:dyDescent="0.2">
      <c r="B51" s="1171"/>
      <c r="C51" s="1172"/>
      <c r="D51" s="104"/>
      <c r="E51" s="1175" t="s">
        <v>42</v>
      </c>
      <c r="F51" s="1175"/>
      <c r="G51" s="1175"/>
      <c r="H51" s="1176"/>
      <c r="I51" s="333">
        <v>276</v>
      </c>
      <c r="J51" s="334">
        <v>253</v>
      </c>
      <c r="K51" s="334">
        <v>233</v>
      </c>
      <c r="L51" s="334">
        <v>215</v>
      </c>
      <c r="M51" s="335">
        <v>197</v>
      </c>
    </row>
    <row r="52" spans="2:13" ht="27.75" customHeight="1" x14ac:dyDescent="0.2">
      <c r="B52" s="1173"/>
      <c r="C52" s="1174"/>
      <c r="D52" s="104"/>
      <c r="E52" s="1175" t="s">
        <v>43</v>
      </c>
      <c r="F52" s="1175"/>
      <c r="G52" s="1175"/>
      <c r="H52" s="1176"/>
      <c r="I52" s="333">
        <v>2600</v>
      </c>
      <c r="J52" s="334">
        <v>2477</v>
      </c>
      <c r="K52" s="334">
        <v>2551</v>
      </c>
      <c r="L52" s="334">
        <v>2758</v>
      </c>
      <c r="M52" s="335">
        <v>2719</v>
      </c>
    </row>
    <row r="53" spans="2:13" ht="27.75" customHeight="1" thickBot="1" x14ac:dyDescent="0.25">
      <c r="B53" s="1177" t="s">
        <v>19</v>
      </c>
      <c r="C53" s="1178"/>
      <c r="D53" s="108"/>
      <c r="E53" s="1179" t="s">
        <v>44</v>
      </c>
      <c r="F53" s="1179"/>
      <c r="G53" s="1179"/>
      <c r="H53" s="1180"/>
      <c r="I53" s="336">
        <v>-392</v>
      </c>
      <c r="J53" s="337">
        <v>-788</v>
      </c>
      <c r="K53" s="337">
        <v>-860</v>
      </c>
      <c r="L53" s="337">
        <v>-1350</v>
      </c>
      <c r="M53" s="338">
        <v>-1460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GxdMc39S3Kfv9mwcpb4q7EStjKdV8NDnxoH4chxaB+YRaineG/X8uJhx6gj/wGF5xtxFkaycZz9NpBs4yccYIA==" saltValue="p9+F/iIxT514VMUV2RAu1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196" t="s">
        <v>46</v>
      </c>
      <c r="D55" s="1196"/>
      <c r="E55" s="1197"/>
      <c r="F55" s="339">
        <v>1006</v>
      </c>
      <c r="G55" s="339">
        <v>974</v>
      </c>
      <c r="H55" s="340">
        <v>983</v>
      </c>
    </row>
    <row r="56" spans="2:8" ht="52.5" customHeight="1" x14ac:dyDescent="0.2">
      <c r="B56" s="120"/>
      <c r="C56" s="1198" t="s">
        <v>47</v>
      </c>
      <c r="D56" s="1198"/>
      <c r="E56" s="1199"/>
      <c r="F56" s="341">
        <v>304</v>
      </c>
      <c r="G56" s="341">
        <v>312</v>
      </c>
      <c r="H56" s="342">
        <v>312</v>
      </c>
    </row>
    <row r="57" spans="2:8" ht="53.25" customHeight="1" x14ac:dyDescent="0.2">
      <c r="B57" s="120"/>
      <c r="C57" s="1200" t="s">
        <v>48</v>
      </c>
      <c r="D57" s="1200"/>
      <c r="E57" s="1201"/>
      <c r="F57" s="343">
        <v>1144</v>
      </c>
      <c r="G57" s="343">
        <v>1410</v>
      </c>
      <c r="H57" s="344">
        <v>1564</v>
      </c>
    </row>
    <row r="58" spans="2:8" ht="45.75" customHeight="1" x14ac:dyDescent="0.2">
      <c r="B58" s="121"/>
      <c r="C58" s="1188" t="s">
        <v>557</v>
      </c>
      <c r="D58" s="1189"/>
      <c r="E58" s="1190"/>
      <c r="F58" s="345">
        <v>310</v>
      </c>
      <c r="G58" s="345">
        <v>403</v>
      </c>
      <c r="H58" s="346">
        <v>514</v>
      </c>
    </row>
    <row r="59" spans="2:8" ht="45.75" customHeight="1" x14ac:dyDescent="0.2">
      <c r="B59" s="121"/>
      <c r="C59" s="1188" t="s">
        <v>558</v>
      </c>
      <c r="D59" s="1189"/>
      <c r="E59" s="1190"/>
      <c r="F59" s="345">
        <v>348</v>
      </c>
      <c r="G59" s="345">
        <v>348</v>
      </c>
      <c r="H59" s="346">
        <v>322</v>
      </c>
    </row>
    <row r="60" spans="2:8" ht="45.75" customHeight="1" x14ac:dyDescent="0.2">
      <c r="B60" s="121"/>
      <c r="C60" s="1188" t="s">
        <v>559</v>
      </c>
      <c r="D60" s="1189"/>
      <c r="E60" s="1190"/>
      <c r="F60" s="345">
        <v>45</v>
      </c>
      <c r="G60" s="345">
        <v>75</v>
      </c>
      <c r="H60" s="346">
        <v>100</v>
      </c>
    </row>
    <row r="61" spans="2:8" ht="45.75" customHeight="1" x14ac:dyDescent="0.2">
      <c r="B61" s="121"/>
      <c r="C61" s="1188" t="s">
        <v>560</v>
      </c>
      <c r="D61" s="1189"/>
      <c r="E61" s="1190"/>
      <c r="F61" s="345">
        <v>48</v>
      </c>
      <c r="G61" s="345">
        <v>50</v>
      </c>
      <c r="H61" s="346">
        <v>51</v>
      </c>
    </row>
    <row r="62" spans="2:8" ht="45.75" customHeight="1" thickBot="1" x14ac:dyDescent="0.25">
      <c r="B62" s="122"/>
      <c r="C62" s="1191" t="s">
        <v>561</v>
      </c>
      <c r="D62" s="1192"/>
      <c r="E62" s="1193"/>
      <c r="F62" s="347">
        <v>81</v>
      </c>
      <c r="G62" s="347">
        <v>131</v>
      </c>
      <c r="H62" s="348">
        <v>151</v>
      </c>
    </row>
    <row r="63" spans="2:8" ht="52.5" customHeight="1" thickBot="1" x14ac:dyDescent="0.25">
      <c r="B63" s="123"/>
      <c r="C63" s="1194" t="s">
        <v>49</v>
      </c>
      <c r="D63" s="1194"/>
      <c r="E63" s="1195"/>
      <c r="F63" s="349">
        <v>2454</v>
      </c>
      <c r="G63" s="349">
        <v>2697</v>
      </c>
      <c r="H63" s="350">
        <v>2858</v>
      </c>
    </row>
    <row r="64" spans="2:8" ht="13" x14ac:dyDescent="0.2"/>
  </sheetData>
  <sheetProtection algorithmName="SHA-512" hashValue="jhoeC1cf1tJkW8U0ehWljYsZFZkqyisLRc8iRQY3bkjx8idAgSPy722h49nhLfzIzkTR0EPryQjEyTTMkXdN8A==" saltValue="yXWRuFu6HrtdIYyhTf2n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105793</v>
      </c>
      <c r="E3" s="142"/>
      <c r="F3" s="143">
        <v>301035</v>
      </c>
      <c r="G3" s="144"/>
      <c r="H3" s="145"/>
    </row>
    <row r="4" spans="1:8" x14ac:dyDescent="0.2">
      <c r="A4" s="146"/>
      <c r="B4" s="147"/>
      <c r="C4" s="148"/>
      <c r="D4" s="149">
        <v>8626</v>
      </c>
      <c r="E4" s="150"/>
      <c r="F4" s="151">
        <v>154376</v>
      </c>
      <c r="G4" s="152"/>
      <c r="H4" s="153"/>
    </row>
    <row r="5" spans="1:8" x14ac:dyDescent="0.2">
      <c r="A5" s="134" t="s">
        <v>517</v>
      </c>
      <c r="B5" s="139"/>
      <c r="C5" s="140"/>
      <c r="D5" s="141">
        <v>48128</v>
      </c>
      <c r="E5" s="142"/>
      <c r="F5" s="143">
        <v>330026</v>
      </c>
      <c r="G5" s="144"/>
      <c r="H5" s="145"/>
    </row>
    <row r="6" spans="1:8" x14ac:dyDescent="0.2">
      <c r="A6" s="146"/>
      <c r="B6" s="147"/>
      <c r="C6" s="148"/>
      <c r="D6" s="149">
        <v>33494</v>
      </c>
      <c r="E6" s="150"/>
      <c r="F6" s="151">
        <v>141075</v>
      </c>
      <c r="G6" s="152"/>
      <c r="H6" s="153"/>
    </row>
    <row r="7" spans="1:8" x14ac:dyDescent="0.2">
      <c r="A7" s="134" t="s">
        <v>518</v>
      </c>
      <c r="B7" s="139"/>
      <c r="C7" s="140"/>
      <c r="D7" s="141">
        <v>166575</v>
      </c>
      <c r="E7" s="142"/>
      <c r="F7" s="143">
        <v>278179</v>
      </c>
      <c r="G7" s="144"/>
      <c r="H7" s="145"/>
    </row>
    <row r="8" spans="1:8" x14ac:dyDescent="0.2">
      <c r="A8" s="146"/>
      <c r="B8" s="147"/>
      <c r="C8" s="148"/>
      <c r="D8" s="149">
        <v>89206</v>
      </c>
      <c r="E8" s="150"/>
      <c r="F8" s="151">
        <v>122182</v>
      </c>
      <c r="G8" s="152"/>
      <c r="H8" s="153"/>
    </row>
    <row r="9" spans="1:8" x14ac:dyDescent="0.2">
      <c r="A9" s="134" t="s">
        <v>519</v>
      </c>
      <c r="B9" s="139"/>
      <c r="C9" s="140"/>
      <c r="D9" s="141">
        <v>120864</v>
      </c>
      <c r="E9" s="142"/>
      <c r="F9" s="143">
        <v>283153</v>
      </c>
      <c r="G9" s="144"/>
      <c r="H9" s="145"/>
    </row>
    <row r="10" spans="1:8" x14ac:dyDescent="0.2">
      <c r="A10" s="146"/>
      <c r="B10" s="147"/>
      <c r="C10" s="148"/>
      <c r="D10" s="149">
        <v>62791</v>
      </c>
      <c r="E10" s="150"/>
      <c r="F10" s="151">
        <v>127593</v>
      </c>
      <c r="G10" s="152"/>
      <c r="H10" s="153"/>
    </row>
    <row r="11" spans="1:8" x14ac:dyDescent="0.2">
      <c r="A11" s="134" t="s">
        <v>520</v>
      </c>
      <c r="B11" s="139"/>
      <c r="C11" s="140"/>
      <c r="D11" s="141">
        <v>193850</v>
      </c>
      <c r="E11" s="142"/>
      <c r="F11" s="143">
        <v>262169</v>
      </c>
      <c r="G11" s="144"/>
      <c r="H11" s="145"/>
    </row>
    <row r="12" spans="1:8" x14ac:dyDescent="0.2">
      <c r="A12" s="146"/>
      <c r="B12" s="147"/>
      <c r="C12" s="154"/>
      <c r="D12" s="149">
        <v>94531</v>
      </c>
      <c r="E12" s="150"/>
      <c r="F12" s="151">
        <v>152658</v>
      </c>
      <c r="G12" s="152"/>
      <c r="H12" s="153"/>
    </row>
    <row r="13" spans="1:8" x14ac:dyDescent="0.2">
      <c r="A13" s="134"/>
      <c r="B13" s="139"/>
      <c r="C13" s="140"/>
      <c r="D13" s="141">
        <v>127042</v>
      </c>
      <c r="E13" s="142"/>
      <c r="F13" s="143">
        <v>290912</v>
      </c>
      <c r="G13" s="155"/>
      <c r="H13" s="145"/>
    </row>
    <row r="14" spans="1:8" x14ac:dyDescent="0.2">
      <c r="A14" s="146"/>
      <c r="B14" s="147"/>
      <c r="C14" s="148"/>
      <c r="D14" s="149">
        <v>57730</v>
      </c>
      <c r="E14" s="150"/>
      <c r="F14" s="151">
        <v>139577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31.89</v>
      </c>
      <c r="C19" s="156">
        <f>ROUND(VALUE(SUBSTITUTE(実質収支比率等に係る経年分析!G$48,"▲","-")),2)</f>
        <v>31.1</v>
      </c>
      <c r="D19" s="156">
        <f>ROUND(VALUE(SUBSTITUTE(実質収支比率等に係る経年分析!H$48,"▲","-")),2)</f>
        <v>32.700000000000003</v>
      </c>
      <c r="E19" s="156">
        <f>ROUND(VALUE(SUBSTITUTE(実質収支比率等に係る経年分析!I$48,"▲","-")),2)</f>
        <v>31.91</v>
      </c>
      <c r="F19" s="156">
        <f>ROUND(VALUE(SUBSTITUTE(実質収支比率等に係る経年分析!J$48,"▲","-")),2)</f>
        <v>22.16</v>
      </c>
    </row>
    <row r="20" spans="1:11" x14ac:dyDescent="0.2">
      <c r="A20" s="156" t="s">
        <v>53</v>
      </c>
      <c r="B20" s="156">
        <f>ROUND(VALUE(SUBSTITUTE(実質収支比率等に係る経年分析!F$47,"▲","-")),2)</f>
        <v>39.89</v>
      </c>
      <c r="C20" s="156">
        <f>ROUND(VALUE(SUBSTITUTE(実質収支比率等に係る経年分析!G$47,"▲","-")),2)</f>
        <v>42.5</v>
      </c>
      <c r="D20" s="156">
        <f>ROUND(VALUE(SUBSTITUTE(実質収支比率等に係る経年分析!H$47,"▲","-")),2)</f>
        <v>49.64</v>
      </c>
      <c r="E20" s="156">
        <f>ROUND(VALUE(SUBSTITUTE(実質収支比率等に係る経年分析!I$47,"▲","-")),2)</f>
        <v>47.48</v>
      </c>
      <c r="F20" s="156">
        <f>ROUND(VALUE(SUBSTITUTE(実質収支比率等に係る経年分析!J$47,"▲","-")),2)</f>
        <v>46.65</v>
      </c>
    </row>
    <row r="21" spans="1:11" x14ac:dyDescent="0.2">
      <c r="A21" s="156" t="s">
        <v>54</v>
      </c>
      <c r="B21" s="156">
        <f>IF(ISNUMBER(VALUE(SUBSTITUTE(実質収支比率等に係る経年分析!F$49,"▲","-"))),ROUND(VALUE(SUBSTITUTE(実質収支比率等に係る経年分析!F$49,"▲","-")),2),NA())</f>
        <v>13.41</v>
      </c>
      <c r="C21" s="156">
        <f>IF(ISNUMBER(VALUE(SUBSTITUTE(実質収支比率等に係る経年分析!G$49,"▲","-"))),ROUND(VALUE(SUBSTITUTE(実質収支比率等に係る経年分析!G$49,"▲","-")),2),NA())</f>
        <v>8.1999999999999993</v>
      </c>
      <c r="D21" s="156">
        <f>IF(ISNUMBER(VALUE(SUBSTITUTE(実質収支比率等に係る経年分析!H$49,"▲","-"))),ROUND(VALUE(SUBSTITUTE(実質収支比率等に係る経年分析!H$49,"▲","-")),2),NA())</f>
        <v>4.63</v>
      </c>
      <c r="E21" s="156">
        <f>IF(ISNUMBER(VALUE(SUBSTITUTE(実質収支比率等に係る経年分析!I$49,"▲","-"))),ROUND(VALUE(SUBSTITUTE(実質収支比率等に係る経年分析!I$49,"▲","-")),2),NA())</f>
        <v>-1.88</v>
      </c>
      <c r="F21" s="156">
        <f>IF(ISNUMBER(VALUE(SUBSTITUTE(実質収支比率等に係る経年分析!J$49,"▲","-"))),ROUND(VALUE(SUBSTITUTE(実質収支比率等に係る経年分析!J$49,"▲","-")),2),NA())</f>
        <v>-8.51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簡易水道事業</v>
      </c>
      <c r="B31" s="157">
        <f>IF(ROUND(VALUE(SUBSTITUTE(連結実質赤字比率に係る赤字・黒字の構成分析!F$39,"▲", "-")), 2) &lt; 0, ABS(ROUND(VALUE(SUBSTITUTE(連結実質赤字比率に係る赤字・黒字の構成分析!F$39,"▲", "-")), 2)), NA())</f>
        <v>0.39</v>
      </c>
      <c r="C31" s="157" t="e">
        <f>IF(ROUND(VALUE(SUBSTITUTE(連結実質赤字比率に係る赤字・黒字の構成分析!F$39,"▲", "-")), 2) &gt;= 0, ABS(ROUND(VALUE(SUBSTITUTE(連結実質赤字比率に係る赤字・黒字の構成分析!F$39,"▲", "-")), 2)), NA())</f>
        <v>#N/A</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0.94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0.48</v>
      </c>
    </row>
    <row r="32" spans="1:11" x14ac:dyDescent="0.2">
      <c r="A32" s="157" t="str">
        <f>IF(連結実質赤字比率に係る赤字・黒字の構成分析!C$38="",NA(),連結実質赤字比率に係る赤字・黒字の構成分析!C$38)</f>
        <v>国民健康保険事業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2.4900000000000002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1.42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0.75</v>
      </c>
    </row>
    <row r="33" spans="1:16" x14ac:dyDescent="0.2">
      <c r="A33" s="157" t="str">
        <f>IF(連結実質赤字比率に係る赤字・黒字の構成分析!C$37="",NA(),連結実質赤字比率に係る赤字・黒字の構成分析!C$37)</f>
        <v>農業集落排水事業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0.28999999999999998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0.76</v>
      </c>
    </row>
    <row r="34" spans="1:16" x14ac:dyDescent="0.2">
      <c r="A34" s="157" t="str">
        <f>IF(連結実質赤字比率に係る赤字・黒字の構成分析!C$36="",NA(),連結実質赤字比率に係る赤字・黒字の構成分析!C$36)</f>
        <v>介護保険事業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2.29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1.78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2.2200000000000002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3.47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4.45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31.88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31.1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32.700000000000003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22.16</v>
      </c>
    </row>
    <row r="36" spans="1:16" x14ac:dyDescent="0.2">
      <c r="A36" s="157" t="str">
        <f>IF(連結実質赤字比率に係る赤字・黒字の構成分析!C$34="",NA(),連結実質赤字比率に係る赤字・黒字の構成分析!C$34)</f>
        <v>後期高齢者医療事業</v>
      </c>
      <c r="B36" s="157">
        <f>IF(ROUND(VALUE(SUBSTITUTE(連結実質赤字比率に係る赤字・黒字の構成分析!F$34,"▲", "-")), 2) &lt; 0, ABS(ROUND(VALUE(SUBSTITUTE(連結実質赤字比率に係る赤字・黒字の構成分析!F$34,"▲", "-")), 2)), NA())</f>
        <v>0.21</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0.25</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0.18</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0.12</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0.12</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347</v>
      </c>
      <c r="E42" s="158"/>
      <c r="F42" s="158"/>
      <c r="G42" s="158">
        <f>'実質公債費比率（分子）の構造'!L$52</f>
        <v>349</v>
      </c>
      <c r="H42" s="158"/>
      <c r="I42" s="158"/>
      <c r="J42" s="158">
        <f>'実質公債費比率（分子）の構造'!M$52</f>
        <v>303</v>
      </c>
      <c r="K42" s="158"/>
      <c r="L42" s="158"/>
      <c r="M42" s="158">
        <f>'実質公債費比率（分子）の構造'!N$52</f>
        <v>303</v>
      </c>
      <c r="N42" s="158"/>
      <c r="O42" s="158"/>
      <c r="P42" s="158">
        <f>'実質公債費比率（分子）の構造'!O$52</f>
        <v>302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t="str">
        <f>'実質公債費比率（分子）の構造'!L$50</f>
        <v>-</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9</v>
      </c>
      <c r="C45" s="158"/>
      <c r="D45" s="158"/>
      <c r="E45" s="158">
        <f>'実質公債費比率（分子）の構造'!L$49</f>
        <v>9</v>
      </c>
      <c r="F45" s="158"/>
      <c r="G45" s="158"/>
      <c r="H45" s="158">
        <f>'実質公債費比率（分子）の構造'!M$49</f>
        <v>5</v>
      </c>
      <c r="I45" s="158"/>
      <c r="J45" s="158"/>
      <c r="K45" s="158">
        <f>'実質公債費比率（分子）の構造'!N$49</f>
        <v>5</v>
      </c>
      <c r="L45" s="158"/>
      <c r="M45" s="158"/>
      <c r="N45" s="158">
        <f>'実質公債費比率（分子）の構造'!O$49</f>
        <v>6</v>
      </c>
      <c r="O45" s="158"/>
      <c r="P45" s="158"/>
    </row>
    <row r="46" spans="1:16" x14ac:dyDescent="0.2">
      <c r="A46" s="158" t="s">
        <v>64</v>
      </c>
      <c r="B46" s="158">
        <f>'実質公債費比率（分子）の構造'!K$48</f>
        <v>159</v>
      </c>
      <c r="C46" s="158"/>
      <c r="D46" s="158"/>
      <c r="E46" s="158">
        <f>'実質公債費比率（分子）の構造'!L$48</f>
        <v>154</v>
      </c>
      <c r="F46" s="158"/>
      <c r="G46" s="158"/>
      <c r="H46" s="158">
        <f>'実質公債費比率（分子）の構造'!M$48</f>
        <v>120</v>
      </c>
      <c r="I46" s="158"/>
      <c r="J46" s="158"/>
      <c r="K46" s="158">
        <f>'実質公債費比率（分子）の構造'!N$48</f>
        <v>109</v>
      </c>
      <c r="L46" s="158"/>
      <c r="M46" s="158"/>
      <c r="N46" s="158">
        <f>'実質公債費比率（分子）の構造'!O$48</f>
        <v>85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357</v>
      </c>
      <c r="C49" s="158"/>
      <c r="D49" s="158"/>
      <c r="E49" s="158">
        <f>'実質公債費比率（分子）の構造'!L$45</f>
        <v>374</v>
      </c>
      <c r="F49" s="158"/>
      <c r="G49" s="158"/>
      <c r="H49" s="158">
        <f>'実質公債費比率（分子）の構造'!M$45</f>
        <v>329</v>
      </c>
      <c r="I49" s="158"/>
      <c r="J49" s="158"/>
      <c r="K49" s="158">
        <f>'実質公債費比率（分子）の構造'!N$45</f>
        <v>345</v>
      </c>
      <c r="L49" s="158"/>
      <c r="M49" s="158"/>
      <c r="N49" s="158">
        <f>'実質公債費比率（分子）の構造'!O$45</f>
        <v>361</v>
      </c>
      <c r="O49" s="158"/>
      <c r="P49" s="158"/>
    </row>
    <row r="50" spans="1:16" x14ac:dyDescent="0.2">
      <c r="A50" s="158" t="s">
        <v>67</v>
      </c>
      <c r="B50" s="158" t="e">
        <f>NA()</f>
        <v>#N/A</v>
      </c>
      <c r="C50" s="158">
        <f>IF(ISNUMBER('実質公債費比率（分子）の構造'!K$53),'実質公債費比率（分子）の構造'!K$53,NA())</f>
        <v>178</v>
      </c>
      <c r="D50" s="158" t="e">
        <f>NA()</f>
        <v>#N/A</v>
      </c>
      <c r="E50" s="158" t="e">
        <f>NA()</f>
        <v>#N/A</v>
      </c>
      <c r="F50" s="158">
        <f>IF(ISNUMBER('実質公債費比率（分子）の構造'!L$53),'実質公債費比率（分子）の構造'!L$53,NA())</f>
        <v>188</v>
      </c>
      <c r="G50" s="158" t="e">
        <f>NA()</f>
        <v>#N/A</v>
      </c>
      <c r="H50" s="158" t="e">
        <f>NA()</f>
        <v>#N/A</v>
      </c>
      <c r="I50" s="158">
        <f>IF(ISNUMBER('実質公債費比率（分子）の構造'!M$53),'実質公債費比率（分子）の構造'!M$53,NA())</f>
        <v>151</v>
      </c>
      <c r="J50" s="158" t="e">
        <f>NA()</f>
        <v>#N/A</v>
      </c>
      <c r="K50" s="158" t="e">
        <f>NA()</f>
        <v>#N/A</v>
      </c>
      <c r="L50" s="158">
        <f>IF(ISNUMBER('実質公債費比率（分子）の構造'!N$53),'実質公債費比率（分子）の構造'!N$53,NA())</f>
        <v>156</v>
      </c>
      <c r="M50" s="158" t="e">
        <f>NA()</f>
        <v>#N/A</v>
      </c>
      <c r="N50" s="158" t="e">
        <f>NA()</f>
        <v>#N/A</v>
      </c>
      <c r="O50" s="158">
        <f>IF(ISNUMBER('実質公債費比率（分子）の構造'!O$53),'実質公債費比率（分子）の構造'!O$53,NA())</f>
        <v>150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2600</v>
      </c>
      <c r="E56" s="157"/>
      <c r="F56" s="157"/>
      <c r="G56" s="157">
        <f>'将来負担比率（分子）の構造'!J$52</f>
        <v>2477</v>
      </c>
      <c r="H56" s="157"/>
      <c r="I56" s="157"/>
      <c r="J56" s="157">
        <f>'将来負担比率（分子）の構造'!K$52</f>
        <v>2551</v>
      </c>
      <c r="K56" s="157"/>
      <c r="L56" s="157"/>
      <c r="M56" s="157">
        <f>'将来負担比率（分子）の構造'!L$52</f>
        <v>2758</v>
      </c>
      <c r="N56" s="157"/>
      <c r="O56" s="157"/>
      <c r="P56" s="157">
        <f>'将来負担比率（分子）の構造'!M$52</f>
        <v>2719</v>
      </c>
    </row>
    <row r="57" spans="1:16" x14ac:dyDescent="0.2">
      <c r="A57" s="157" t="s">
        <v>42</v>
      </c>
      <c r="B57" s="157"/>
      <c r="C57" s="157"/>
      <c r="D57" s="157">
        <f>'将来負担比率（分子）の構造'!I$51</f>
        <v>276</v>
      </c>
      <c r="E57" s="157"/>
      <c r="F57" s="157"/>
      <c r="G57" s="157">
        <f>'将来負担比率（分子）の構造'!J$51</f>
        <v>253</v>
      </c>
      <c r="H57" s="157"/>
      <c r="I57" s="157"/>
      <c r="J57" s="157">
        <f>'将来負担比率（分子）の構造'!K$51</f>
        <v>233</v>
      </c>
      <c r="K57" s="157"/>
      <c r="L57" s="157"/>
      <c r="M57" s="157">
        <f>'将来負担比率（分子）の構造'!L$51</f>
        <v>215</v>
      </c>
      <c r="N57" s="157"/>
      <c r="O57" s="157"/>
      <c r="P57" s="157">
        <f>'将来負担比率（分子）の構造'!M$51</f>
        <v>197</v>
      </c>
    </row>
    <row r="58" spans="1:16" x14ac:dyDescent="0.2">
      <c r="A58" s="157" t="s">
        <v>41</v>
      </c>
      <c r="B58" s="157"/>
      <c r="C58" s="157"/>
      <c r="D58" s="157">
        <f>'将来負担比率（分子）の構造'!I$50</f>
        <v>2338</v>
      </c>
      <c r="E58" s="157"/>
      <c r="F58" s="157"/>
      <c r="G58" s="157">
        <f>'将来負担比率（分子）の構造'!J$50</f>
        <v>2578</v>
      </c>
      <c r="H58" s="157"/>
      <c r="I58" s="157"/>
      <c r="J58" s="157">
        <f>'将来負担比率（分子）の構造'!K$50</f>
        <v>2648</v>
      </c>
      <c r="K58" s="157"/>
      <c r="L58" s="157"/>
      <c r="M58" s="157">
        <f>'将来負担比率（分子）の構造'!L$50</f>
        <v>2870</v>
      </c>
      <c r="N58" s="157"/>
      <c r="O58" s="157"/>
      <c r="P58" s="157">
        <f>'将来負担比率（分子）の構造'!M$50</f>
        <v>3032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384</v>
      </c>
      <c r="C62" s="157"/>
      <c r="D62" s="157"/>
      <c r="E62" s="157">
        <f>'将来負担比率（分子）の構造'!J$45</f>
        <v>362</v>
      </c>
      <c r="F62" s="157"/>
      <c r="G62" s="157"/>
      <c r="H62" s="157">
        <f>'将来負担比率（分子）の構造'!K$45</f>
        <v>334</v>
      </c>
      <c r="I62" s="157"/>
      <c r="J62" s="157"/>
      <c r="K62" s="157">
        <f>'将来負担比率（分子）の構造'!L$45</f>
        <v>338</v>
      </c>
      <c r="L62" s="157"/>
      <c r="M62" s="157"/>
      <c r="N62" s="157">
        <f>'将来負担比率（分子）の構造'!M$45</f>
        <v>368</v>
      </c>
      <c r="O62" s="157"/>
      <c r="P62" s="157"/>
    </row>
    <row r="63" spans="1:16" x14ac:dyDescent="0.2">
      <c r="A63" s="157" t="s">
        <v>34</v>
      </c>
      <c r="B63" s="157">
        <f>'将来負担比率（分子）の構造'!I$44</f>
        <v>25</v>
      </c>
      <c r="C63" s="157"/>
      <c r="D63" s="157"/>
      <c r="E63" s="157">
        <f>'将来負担比率（分子）の構造'!J$44</f>
        <v>21</v>
      </c>
      <c r="F63" s="157"/>
      <c r="G63" s="157"/>
      <c r="H63" s="157">
        <f>'将来負担比率（分子）の構造'!K$44</f>
        <v>35</v>
      </c>
      <c r="I63" s="157"/>
      <c r="J63" s="157"/>
      <c r="K63" s="157">
        <f>'将来負担比率（分子）の構造'!L$44</f>
        <v>52</v>
      </c>
      <c r="L63" s="157"/>
      <c r="M63" s="157"/>
      <c r="N63" s="157">
        <f>'将来負担比率（分子）の構造'!M$44</f>
        <v>66</v>
      </c>
      <c r="O63" s="157"/>
      <c r="P63" s="157"/>
    </row>
    <row r="64" spans="1:16" x14ac:dyDescent="0.2">
      <c r="A64" s="157" t="s">
        <v>33</v>
      </c>
      <c r="B64" s="157">
        <f>'将来負担比率（分子）の構造'!I$43</f>
        <v>1006</v>
      </c>
      <c r="C64" s="157"/>
      <c r="D64" s="157"/>
      <c r="E64" s="157">
        <f>'将来負担比率（分子）の構造'!J$43</f>
        <v>891</v>
      </c>
      <c r="F64" s="157"/>
      <c r="G64" s="157"/>
      <c r="H64" s="157">
        <f>'将来負担比率（分子）の構造'!K$43</f>
        <v>843</v>
      </c>
      <c r="I64" s="157"/>
      <c r="J64" s="157"/>
      <c r="K64" s="157">
        <f>'将来負担比率（分子）の構造'!L$43</f>
        <v>734</v>
      </c>
      <c r="L64" s="157"/>
      <c r="M64" s="157"/>
      <c r="N64" s="157">
        <f>'将来負担比率（分子）の構造'!M$43</f>
        <v>647</v>
      </c>
      <c r="O64" s="157"/>
      <c r="P64" s="157"/>
    </row>
    <row r="65" spans="1:16" x14ac:dyDescent="0.2">
      <c r="A65" s="157" t="s">
        <v>32</v>
      </c>
      <c r="B65" s="157">
        <f>'将来負担比率（分子）の構造'!I$42</f>
        <v>3</v>
      </c>
      <c r="C65" s="157"/>
      <c r="D65" s="157"/>
      <c r="E65" s="157" t="str">
        <f>'将来負担比率（分子）の構造'!J$42</f>
        <v>-</v>
      </c>
      <c r="F65" s="157"/>
      <c r="G65" s="157"/>
      <c r="H65" s="157">
        <f>'将来負担比率（分子）の構造'!K$42</f>
        <v>3</v>
      </c>
      <c r="I65" s="157"/>
      <c r="J65" s="157"/>
      <c r="K65" s="157">
        <f>'将来負担比率（分子）の構造'!L$42</f>
        <v>2</v>
      </c>
      <c r="L65" s="157"/>
      <c r="M65" s="157"/>
      <c r="N65" s="157">
        <f>'将来負担比率（分子）の構造'!M$42</f>
        <v>2</v>
      </c>
      <c r="O65" s="157"/>
      <c r="P65" s="157"/>
    </row>
    <row r="66" spans="1:16" x14ac:dyDescent="0.2">
      <c r="A66" s="157" t="s">
        <v>31</v>
      </c>
      <c r="B66" s="157">
        <f>'将来負担比率（分子）の構造'!I$41</f>
        <v>3405</v>
      </c>
      <c r="C66" s="157"/>
      <c r="D66" s="157"/>
      <c r="E66" s="157">
        <f>'将来負担比率（分子）の構造'!J$41</f>
        <v>3246</v>
      </c>
      <c r="F66" s="157"/>
      <c r="G66" s="157"/>
      <c r="H66" s="157">
        <f>'将来負担比率（分子）の構造'!K$41</f>
        <v>3357</v>
      </c>
      <c r="I66" s="157"/>
      <c r="J66" s="157"/>
      <c r="K66" s="157">
        <f>'将来負担比率（分子）の構造'!L$41</f>
        <v>3367</v>
      </c>
      <c r="L66" s="157"/>
      <c r="M66" s="157"/>
      <c r="N66" s="157">
        <f>'将来負担比率（分子）の構造'!M$41</f>
        <v>3404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1006</v>
      </c>
      <c r="C72" s="161">
        <f>基金残高に係る経年分析!G55</f>
        <v>974</v>
      </c>
      <c r="D72" s="161">
        <f>基金残高に係る経年分析!H55</f>
        <v>983</v>
      </c>
    </row>
    <row r="73" spans="1:16" x14ac:dyDescent="0.2">
      <c r="A73" s="160" t="s">
        <v>74</v>
      </c>
      <c r="B73" s="161">
        <f>基金残高に係る経年分析!F56</f>
        <v>304</v>
      </c>
      <c r="C73" s="161">
        <f>基金残高に係る経年分析!G56</f>
        <v>312</v>
      </c>
      <c r="D73" s="161">
        <f>基金残高に係る経年分析!H56</f>
        <v>312</v>
      </c>
    </row>
    <row r="74" spans="1:16" x14ac:dyDescent="0.2">
      <c r="A74" s="160" t="s">
        <v>75</v>
      </c>
      <c r="B74" s="161">
        <f>基金残高に係る経年分析!F57</f>
        <v>1144</v>
      </c>
      <c r="C74" s="161">
        <f>基金残高に係る経年分析!G57</f>
        <v>1410</v>
      </c>
      <c r="D74" s="161">
        <f>基金残高に係る経年分析!H57</f>
        <v>1564</v>
      </c>
    </row>
  </sheetData>
  <sheetProtection algorithmName="SHA-512" hashValue="c4Te9lOBLSB+XytuPj5rZq4DEMY9chrxJcBvB+zxU8xx5Y3sCrIe64YmRakgfsOzQ4cRv3MuxM4om0UqUBSVLQ==" saltValue="9LNtXUBXCfiYFA1u9lB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214</v>
      </c>
      <c r="C5" s="667"/>
      <c r="D5" s="667"/>
      <c r="E5" s="667"/>
      <c r="F5" s="667"/>
      <c r="G5" s="667"/>
      <c r="H5" s="667"/>
      <c r="I5" s="667"/>
      <c r="J5" s="667"/>
      <c r="K5" s="667"/>
      <c r="L5" s="667"/>
      <c r="M5" s="667"/>
      <c r="N5" s="667"/>
      <c r="O5" s="667"/>
      <c r="P5" s="667"/>
      <c r="Q5" s="668"/>
      <c r="R5" s="663">
        <v>237972</v>
      </c>
      <c r="S5" s="664"/>
      <c r="T5" s="664"/>
      <c r="U5" s="664"/>
      <c r="V5" s="664"/>
      <c r="W5" s="664"/>
      <c r="X5" s="664"/>
      <c r="Y5" s="689"/>
      <c r="Z5" s="702">
        <v>4.3</v>
      </c>
      <c r="AA5" s="702"/>
      <c r="AB5" s="702"/>
      <c r="AC5" s="702"/>
      <c r="AD5" s="703">
        <v>237972</v>
      </c>
      <c r="AE5" s="703"/>
      <c r="AF5" s="703"/>
      <c r="AG5" s="703"/>
      <c r="AH5" s="703"/>
      <c r="AI5" s="703"/>
      <c r="AJ5" s="703"/>
      <c r="AK5" s="703"/>
      <c r="AL5" s="690">
        <v>11.3</v>
      </c>
      <c r="AM5" s="672"/>
      <c r="AN5" s="672"/>
      <c r="AO5" s="691"/>
      <c r="AP5" s="666" t="s">
        <v>215</v>
      </c>
      <c r="AQ5" s="667"/>
      <c r="AR5" s="667"/>
      <c r="AS5" s="667"/>
      <c r="AT5" s="667"/>
      <c r="AU5" s="667"/>
      <c r="AV5" s="667"/>
      <c r="AW5" s="667"/>
      <c r="AX5" s="667"/>
      <c r="AY5" s="667"/>
      <c r="AZ5" s="667"/>
      <c r="BA5" s="667"/>
      <c r="BB5" s="667"/>
      <c r="BC5" s="667"/>
      <c r="BD5" s="667"/>
      <c r="BE5" s="667"/>
      <c r="BF5" s="668"/>
      <c r="BG5" s="608">
        <v>237423</v>
      </c>
      <c r="BH5" s="609"/>
      <c r="BI5" s="609"/>
      <c r="BJ5" s="609"/>
      <c r="BK5" s="609"/>
      <c r="BL5" s="609"/>
      <c r="BM5" s="609"/>
      <c r="BN5" s="610"/>
      <c r="BO5" s="646">
        <v>99.8</v>
      </c>
      <c r="BP5" s="646"/>
      <c r="BQ5" s="646"/>
      <c r="BR5" s="646"/>
      <c r="BS5" s="647" t="s">
        <v>122</v>
      </c>
      <c r="BT5" s="647"/>
      <c r="BU5" s="647"/>
      <c r="BV5" s="647"/>
      <c r="BW5" s="647"/>
      <c r="BX5" s="647"/>
      <c r="BY5" s="647"/>
      <c r="BZ5" s="647"/>
      <c r="CA5" s="647"/>
      <c r="CB5" s="682"/>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
      <c r="B6" s="605" t="s">
        <v>219</v>
      </c>
      <c r="C6" s="606"/>
      <c r="D6" s="606"/>
      <c r="E6" s="606"/>
      <c r="F6" s="606"/>
      <c r="G6" s="606"/>
      <c r="H6" s="606"/>
      <c r="I6" s="606"/>
      <c r="J6" s="606"/>
      <c r="K6" s="606"/>
      <c r="L6" s="606"/>
      <c r="M6" s="606"/>
      <c r="N6" s="606"/>
      <c r="O6" s="606"/>
      <c r="P6" s="606"/>
      <c r="Q6" s="607"/>
      <c r="R6" s="608">
        <v>59295</v>
      </c>
      <c r="S6" s="609"/>
      <c r="T6" s="609"/>
      <c r="U6" s="609"/>
      <c r="V6" s="609"/>
      <c r="W6" s="609"/>
      <c r="X6" s="609"/>
      <c r="Y6" s="610"/>
      <c r="Z6" s="646">
        <v>1.1000000000000001</v>
      </c>
      <c r="AA6" s="646"/>
      <c r="AB6" s="646"/>
      <c r="AC6" s="646"/>
      <c r="AD6" s="647">
        <v>59295</v>
      </c>
      <c r="AE6" s="647"/>
      <c r="AF6" s="647"/>
      <c r="AG6" s="647"/>
      <c r="AH6" s="647"/>
      <c r="AI6" s="647"/>
      <c r="AJ6" s="647"/>
      <c r="AK6" s="647"/>
      <c r="AL6" s="611">
        <v>2.8</v>
      </c>
      <c r="AM6" s="612"/>
      <c r="AN6" s="612"/>
      <c r="AO6" s="648"/>
      <c r="AP6" s="605" t="s">
        <v>220</v>
      </c>
      <c r="AQ6" s="606"/>
      <c r="AR6" s="606"/>
      <c r="AS6" s="606"/>
      <c r="AT6" s="606"/>
      <c r="AU6" s="606"/>
      <c r="AV6" s="606"/>
      <c r="AW6" s="606"/>
      <c r="AX6" s="606"/>
      <c r="AY6" s="606"/>
      <c r="AZ6" s="606"/>
      <c r="BA6" s="606"/>
      <c r="BB6" s="606"/>
      <c r="BC6" s="606"/>
      <c r="BD6" s="606"/>
      <c r="BE6" s="606"/>
      <c r="BF6" s="607"/>
      <c r="BG6" s="608">
        <v>237423</v>
      </c>
      <c r="BH6" s="609"/>
      <c r="BI6" s="609"/>
      <c r="BJ6" s="609"/>
      <c r="BK6" s="609"/>
      <c r="BL6" s="609"/>
      <c r="BM6" s="609"/>
      <c r="BN6" s="610"/>
      <c r="BO6" s="646">
        <v>99.8</v>
      </c>
      <c r="BP6" s="646"/>
      <c r="BQ6" s="646"/>
      <c r="BR6" s="646"/>
      <c r="BS6" s="647" t="s">
        <v>122</v>
      </c>
      <c r="BT6" s="647"/>
      <c r="BU6" s="647"/>
      <c r="BV6" s="647"/>
      <c r="BW6" s="647"/>
      <c r="BX6" s="647"/>
      <c r="BY6" s="647"/>
      <c r="BZ6" s="647"/>
      <c r="CA6" s="647"/>
      <c r="CB6" s="682"/>
      <c r="CD6" s="666" t="s">
        <v>221</v>
      </c>
      <c r="CE6" s="667"/>
      <c r="CF6" s="667"/>
      <c r="CG6" s="667"/>
      <c r="CH6" s="667"/>
      <c r="CI6" s="667"/>
      <c r="CJ6" s="667"/>
      <c r="CK6" s="667"/>
      <c r="CL6" s="667"/>
      <c r="CM6" s="667"/>
      <c r="CN6" s="667"/>
      <c r="CO6" s="667"/>
      <c r="CP6" s="667"/>
      <c r="CQ6" s="668"/>
      <c r="CR6" s="608">
        <v>57794</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57794</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84</v>
      </c>
      <c r="S7" s="609"/>
      <c r="T7" s="609"/>
      <c r="U7" s="609"/>
      <c r="V7" s="609"/>
      <c r="W7" s="609"/>
      <c r="X7" s="609"/>
      <c r="Y7" s="610"/>
      <c r="Z7" s="646">
        <v>0</v>
      </c>
      <c r="AA7" s="646"/>
      <c r="AB7" s="646"/>
      <c r="AC7" s="646"/>
      <c r="AD7" s="647">
        <v>84</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100387</v>
      </c>
      <c r="BH7" s="609"/>
      <c r="BI7" s="609"/>
      <c r="BJ7" s="609"/>
      <c r="BK7" s="609"/>
      <c r="BL7" s="609"/>
      <c r="BM7" s="609"/>
      <c r="BN7" s="610"/>
      <c r="BO7" s="646">
        <v>42.2</v>
      </c>
      <c r="BP7" s="646"/>
      <c r="BQ7" s="646"/>
      <c r="BR7" s="646"/>
      <c r="BS7" s="647" t="s">
        <v>122</v>
      </c>
      <c r="BT7" s="647"/>
      <c r="BU7" s="647"/>
      <c r="BV7" s="647"/>
      <c r="BW7" s="647"/>
      <c r="BX7" s="647"/>
      <c r="BY7" s="647"/>
      <c r="BZ7" s="647"/>
      <c r="CA7" s="647"/>
      <c r="CB7" s="682"/>
      <c r="CD7" s="605" t="s">
        <v>224</v>
      </c>
      <c r="CE7" s="606"/>
      <c r="CF7" s="606"/>
      <c r="CG7" s="606"/>
      <c r="CH7" s="606"/>
      <c r="CI7" s="606"/>
      <c r="CJ7" s="606"/>
      <c r="CK7" s="606"/>
      <c r="CL7" s="606"/>
      <c r="CM7" s="606"/>
      <c r="CN7" s="606"/>
      <c r="CO7" s="606"/>
      <c r="CP7" s="606"/>
      <c r="CQ7" s="607"/>
      <c r="CR7" s="608">
        <v>1242913</v>
      </c>
      <c r="CS7" s="609"/>
      <c r="CT7" s="609"/>
      <c r="CU7" s="609"/>
      <c r="CV7" s="609"/>
      <c r="CW7" s="609"/>
      <c r="CX7" s="609"/>
      <c r="CY7" s="610"/>
      <c r="CZ7" s="646">
        <v>24.8</v>
      </c>
      <c r="DA7" s="646"/>
      <c r="DB7" s="646"/>
      <c r="DC7" s="646"/>
      <c r="DD7" s="614">
        <v>116194</v>
      </c>
      <c r="DE7" s="609"/>
      <c r="DF7" s="609"/>
      <c r="DG7" s="609"/>
      <c r="DH7" s="609"/>
      <c r="DI7" s="609"/>
      <c r="DJ7" s="609"/>
      <c r="DK7" s="609"/>
      <c r="DL7" s="609"/>
      <c r="DM7" s="609"/>
      <c r="DN7" s="609"/>
      <c r="DO7" s="609"/>
      <c r="DP7" s="610"/>
      <c r="DQ7" s="614">
        <v>882416</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1020</v>
      </c>
      <c r="S8" s="609"/>
      <c r="T8" s="609"/>
      <c r="U8" s="609"/>
      <c r="V8" s="609"/>
      <c r="W8" s="609"/>
      <c r="X8" s="609"/>
      <c r="Y8" s="610"/>
      <c r="Z8" s="646">
        <v>0</v>
      </c>
      <c r="AA8" s="646"/>
      <c r="AB8" s="646"/>
      <c r="AC8" s="646"/>
      <c r="AD8" s="647">
        <v>1020</v>
      </c>
      <c r="AE8" s="647"/>
      <c r="AF8" s="647"/>
      <c r="AG8" s="647"/>
      <c r="AH8" s="647"/>
      <c r="AI8" s="647"/>
      <c r="AJ8" s="647"/>
      <c r="AK8" s="647"/>
      <c r="AL8" s="611">
        <v>0</v>
      </c>
      <c r="AM8" s="612"/>
      <c r="AN8" s="612"/>
      <c r="AO8" s="648"/>
      <c r="AP8" s="605" t="s">
        <v>226</v>
      </c>
      <c r="AQ8" s="606"/>
      <c r="AR8" s="606"/>
      <c r="AS8" s="606"/>
      <c r="AT8" s="606"/>
      <c r="AU8" s="606"/>
      <c r="AV8" s="606"/>
      <c r="AW8" s="606"/>
      <c r="AX8" s="606"/>
      <c r="AY8" s="606"/>
      <c r="AZ8" s="606"/>
      <c r="BA8" s="606"/>
      <c r="BB8" s="606"/>
      <c r="BC8" s="606"/>
      <c r="BD8" s="606"/>
      <c r="BE8" s="606"/>
      <c r="BF8" s="607"/>
      <c r="BG8" s="608">
        <v>4402</v>
      </c>
      <c r="BH8" s="609"/>
      <c r="BI8" s="609"/>
      <c r="BJ8" s="609"/>
      <c r="BK8" s="609"/>
      <c r="BL8" s="609"/>
      <c r="BM8" s="609"/>
      <c r="BN8" s="610"/>
      <c r="BO8" s="646">
        <v>1.8</v>
      </c>
      <c r="BP8" s="646"/>
      <c r="BQ8" s="646"/>
      <c r="BR8" s="646"/>
      <c r="BS8" s="647" t="s">
        <v>122</v>
      </c>
      <c r="BT8" s="647"/>
      <c r="BU8" s="647"/>
      <c r="BV8" s="647"/>
      <c r="BW8" s="647"/>
      <c r="BX8" s="647"/>
      <c r="BY8" s="647"/>
      <c r="BZ8" s="647"/>
      <c r="CA8" s="647"/>
      <c r="CB8" s="682"/>
      <c r="CD8" s="605" t="s">
        <v>227</v>
      </c>
      <c r="CE8" s="606"/>
      <c r="CF8" s="606"/>
      <c r="CG8" s="606"/>
      <c r="CH8" s="606"/>
      <c r="CI8" s="606"/>
      <c r="CJ8" s="606"/>
      <c r="CK8" s="606"/>
      <c r="CL8" s="606"/>
      <c r="CM8" s="606"/>
      <c r="CN8" s="606"/>
      <c r="CO8" s="606"/>
      <c r="CP8" s="606"/>
      <c r="CQ8" s="607"/>
      <c r="CR8" s="608">
        <v>894935</v>
      </c>
      <c r="CS8" s="609"/>
      <c r="CT8" s="609"/>
      <c r="CU8" s="609"/>
      <c r="CV8" s="609"/>
      <c r="CW8" s="609"/>
      <c r="CX8" s="609"/>
      <c r="CY8" s="610"/>
      <c r="CZ8" s="646">
        <v>17.899999999999999</v>
      </c>
      <c r="DA8" s="646"/>
      <c r="DB8" s="646"/>
      <c r="DC8" s="646"/>
      <c r="DD8" s="614">
        <v>4213</v>
      </c>
      <c r="DE8" s="609"/>
      <c r="DF8" s="609"/>
      <c r="DG8" s="609"/>
      <c r="DH8" s="609"/>
      <c r="DI8" s="609"/>
      <c r="DJ8" s="609"/>
      <c r="DK8" s="609"/>
      <c r="DL8" s="609"/>
      <c r="DM8" s="609"/>
      <c r="DN8" s="609"/>
      <c r="DO8" s="609"/>
      <c r="DP8" s="610"/>
      <c r="DQ8" s="614">
        <v>464912</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1732</v>
      </c>
      <c r="S9" s="609"/>
      <c r="T9" s="609"/>
      <c r="U9" s="609"/>
      <c r="V9" s="609"/>
      <c r="W9" s="609"/>
      <c r="X9" s="609"/>
      <c r="Y9" s="610"/>
      <c r="Z9" s="646">
        <v>0</v>
      </c>
      <c r="AA9" s="646"/>
      <c r="AB9" s="646"/>
      <c r="AC9" s="646"/>
      <c r="AD9" s="647">
        <v>1732</v>
      </c>
      <c r="AE9" s="647"/>
      <c r="AF9" s="647"/>
      <c r="AG9" s="647"/>
      <c r="AH9" s="647"/>
      <c r="AI9" s="647"/>
      <c r="AJ9" s="647"/>
      <c r="AK9" s="647"/>
      <c r="AL9" s="611">
        <v>0.1</v>
      </c>
      <c r="AM9" s="612"/>
      <c r="AN9" s="612"/>
      <c r="AO9" s="648"/>
      <c r="AP9" s="605" t="s">
        <v>229</v>
      </c>
      <c r="AQ9" s="606"/>
      <c r="AR9" s="606"/>
      <c r="AS9" s="606"/>
      <c r="AT9" s="606"/>
      <c r="AU9" s="606"/>
      <c r="AV9" s="606"/>
      <c r="AW9" s="606"/>
      <c r="AX9" s="606"/>
      <c r="AY9" s="606"/>
      <c r="AZ9" s="606"/>
      <c r="BA9" s="606"/>
      <c r="BB9" s="606"/>
      <c r="BC9" s="606"/>
      <c r="BD9" s="606"/>
      <c r="BE9" s="606"/>
      <c r="BF9" s="607"/>
      <c r="BG9" s="608">
        <v>87308</v>
      </c>
      <c r="BH9" s="609"/>
      <c r="BI9" s="609"/>
      <c r="BJ9" s="609"/>
      <c r="BK9" s="609"/>
      <c r="BL9" s="609"/>
      <c r="BM9" s="609"/>
      <c r="BN9" s="610"/>
      <c r="BO9" s="646">
        <v>36.700000000000003</v>
      </c>
      <c r="BP9" s="646"/>
      <c r="BQ9" s="646"/>
      <c r="BR9" s="646"/>
      <c r="BS9" s="647" t="s">
        <v>122</v>
      </c>
      <c r="BT9" s="647"/>
      <c r="BU9" s="647"/>
      <c r="BV9" s="647"/>
      <c r="BW9" s="647"/>
      <c r="BX9" s="647"/>
      <c r="BY9" s="647"/>
      <c r="BZ9" s="647"/>
      <c r="CA9" s="647"/>
      <c r="CB9" s="682"/>
      <c r="CD9" s="605" t="s">
        <v>230</v>
      </c>
      <c r="CE9" s="606"/>
      <c r="CF9" s="606"/>
      <c r="CG9" s="606"/>
      <c r="CH9" s="606"/>
      <c r="CI9" s="606"/>
      <c r="CJ9" s="606"/>
      <c r="CK9" s="606"/>
      <c r="CL9" s="606"/>
      <c r="CM9" s="606"/>
      <c r="CN9" s="606"/>
      <c r="CO9" s="606"/>
      <c r="CP9" s="606"/>
      <c r="CQ9" s="607"/>
      <c r="CR9" s="608">
        <v>180740</v>
      </c>
      <c r="CS9" s="609"/>
      <c r="CT9" s="609"/>
      <c r="CU9" s="609"/>
      <c r="CV9" s="609"/>
      <c r="CW9" s="609"/>
      <c r="CX9" s="609"/>
      <c r="CY9" s="610"/>
      <c r="CZ9" s="646">
        <v>3.6</v>
      </c>
      <c r="DA9" s="646"/>
      <c r="DB9" s="646"/>
      <c r="DC9" s="646"/>
      <c r="DD9" s="614" t="s">
        <v>122</v>
      </c>
      <c r="DE9" s="609"/>
      <c r="DF9" s="609"/>
      <c r="DG9" s="609"/>
      <c r="DH9" s="609"/>
      <c r="DI9" s="609"/>
      <c r="DJ9" s="609"/>
      <c r="DK9" s="609"/>
      <c r="DL9" s="609"/>
      <c r="DM9" s="609"/>
      <c r="DN9" s="609"/>
      <c r="DO9" s="609"/>
      <c r="DP9" s="610"/>
      <c r="DQ9" s="614">
        <v>176191</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5730</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2"/>
      <c r="CD10" s="605" t="s">
        <v>233</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76882</v>
      </c>
      <c r="S11" s="609"/>
      <c r="T11" s="609"/>
      <c r="U11" s="609"/>
      <c r="V11" s="609"/>
      <c r="W11" s="609"/>
      <c r="X11" s="609"/>
      <c r="Y11" s="610"/>
      <c r="Z11" s="611">
        <v>1.4</v>
      </c>
      <c r="AA11" s="612"/>
      <c r="AB11" s="612"/>
      <c r="AC11" s="613"/>
      <c r="AD11" s="614">
        <v>76882</v>
      </c>
      <c r="AE11" s="609"/>
      <c r="AF11" s="609"/>
      <c r="AG11" s="609"/>
      <c r="AH11" s="609"/>
      <c r="AI11" s="609"/>
      <c r="AJ11" s="609"/>
      <c r="AK11" s="610"/>
      <c r="AL11" s="611">
        <v>3.6</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2947</v>
      </c>
      <c r="BH11" s="609"/>
      <c r="BI11" s="609"/>
      <c r="BJ11" s="609"/>
      <c r="BK11" s="609"/>
      <c r="BL11" s="609"/>
      <c r="BM11" s="609"/>
      <c r="BN11" s="610"/>
      <c r="BO11" s="646">
        <v>1.2</v>
      </c>
      <c r="BP11" s="646"/>
      <c r="BQ11" s="646"/>
      <c r="BR11" s="646"/>
      <c r="BS11" s="647" t="s">
        <v>122</v>
      </c>
      <c r="BT11" s="647"/>
      <c r="BU11" s="647"/>
      <c r="BV11" s="647"/>
      <c r="BW11" s="647"/>
      <c r="BX11" s="647"/>
      <c r="BY11" s="647"/>
      <c r="BZ11" s="647"/>
      <c r="CA11" s="647"/>
      <c r="CB11" s="682"/>
      <c r="CD11" s="605" t="s">
        <v>236</v>
      </c>
      <c r="CE11" s="606"/>
      <c r="CF11" s="606"/>
      <c r="CG11" s="606"/>
      <c r="CH11" s="606"/>
      <c r="CI11" s="606"/>
      <c r="CJ11" s="606"/>
      <c r="CK11" s="606"/>
      <c r="CL11" s="606"/>
      <c r="CM11" s="606"/>
      <c r="CN11" s="606"/>
      <c r="CO11" s="606"/>
      <c r="CP11" s="606"/>
      <c r="CQ11" s="607"/>
      <c r="CR11" s="608">
        <v>317985</v>
      </c>
      <c r="CS11" s="609"/>
      <c r="CT11" s="609"/>
      <c r="CU11" s="609"/>
      <c r="CV11" s="609"/>
      <c r="CW11" s="609"/>
      <c r="CX11" s="609"/>
      <c r="CY11" s="610"/>
      <c r="CZ11" s="646">
        <v>6.3</v>
      </c>
      <c r="DA11" s="646"/>
      <c r="DB11" s="646"/>
      <c r="DC11" s="646"/>
      <c r="DD11" s="614">
        <v>38717</v>
      </c>
      <c r="DE11" s="609"/>
      <c r="DF11" s="609"/>
      <c r="DG11" s="609"/>
      <c r="DH11" s="609"/>
      <c r="DI11" s="609"/>
      <c r="DJ11" s="609"/>
      <c r="DK11" s="609"/>
      <c r="DL11" s="609"/>
      <c r="DM11" s="609"/>
      <c r="DN11" s="609"/>
      <c r="DO11" s="609"/>
      <c r="DP11" s="610"/>
      <c r="DQ11" s="614">
        <v>224567</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100327</v>
      </c>
      <c r="BH12" s="609"/>
      <c r="BI12" s="609"/>
      <c r="BJ12" s="609"/>
      <c r="BK12" s="609"/>
      <c r="BL12" s="609"/>
      <c r="BM12" s="609"/>
      <c r="BN12" s="610"/>
      <c r="BO12" s="646">
        <v>42.2</v>
      </c>
      <c r="BP12" s="646"/>
      <c r="BQ12" s="646"/>
      <c r="BR12" s="646"/>
      <c r="BS12" s="647" t="s">
        <v>122</v>
      </c>
      <c r="BT12" s="647"/>
      <c r="BU12" s="647"/>
      <c r="BV12" s="647"/>
      <c r="BW12" s="647"/>
      <c r="BX12" s="647"/>
      <c r="BY12" s="647"/>
      <c r="BZ12" s="647"/>
      <c r="CA12" s="647"/>
      <c r="CB12" s="682"/>
      <c r="CD12" s="605" t="s">
        <v>239</v>
      </c>
      <c r="CE12" s="606"/>
      <c r="CF12" s="606"/>
      <c r="CG12" s="606"/>
      <c r="CH12" s="606"/>
      <c r="CI12" s="606"/>
      <c r="CJ12" s="606"/>
      <c r="CK12" s="606"/>
      <c r="CL12" s="606"/>
      <c r="CM12" s="606"/>
      <c r="CN12" s="606"/>
      <c r="CO12" s="606"/>
      <c r="CP12" s="606"/>
      <c r="CQ12" s="607"/>
      <c r="CR12" s="608">
        <v>166378</v>
      </c>
      <c r="CS12" s="609"/>
      <c r="CT12" s="609"/>
      <c r="CU12" s="609"/>
      <c r="CV12" s="609"/>
      <c r="CW12" s="609"/>
      <c r="CX12" s="609"/>
      <c r="CY12" s="610"/>
      <c r="CZ12" s="646">
        <v>3.3</v>
      </c>
      <c r="DA12" s="646"/>
      <c r="DB12" s="646"/>
      <c r="DC12" s="646"/>
      <c r="DD12" s="614">
        <v>47334</v>
      </c>
      <c r="DE12" s="609"/>
      <c r="DF12" s="609"/>
      <c r="DG12" s="609"/>
      <c r="DH12" s="609"/>
      <c r="DI12" s="609"/>
      <c r="DJ12" s="609"/>
      <c r="DK12" s="609"/>
      <c r="DL12" s="609"/>
      <c r="DM12" s="609"/>
      <c r="DN12" s="609"/>
      <c r="DO12" s="609"/>
      <c r="DP12" s="610"/>
      <c r="DQ12" s="614">
        <v>106882</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99837</v>
      </c>
      <c r="BH13" s="609"/>
      <c r="BI13" s="609"/>
      <c r="BJ13" s="609"/>
      <c r="BK13" s="609"/>
      <c r="BL13" s="609"/>
      <c r="BM13" s="609"/>
      <c r="BN13" s="610"/>
      <c r="BO13" s="646">
        <v>42</v>
      </c>
      <c r="BP13" s="646"/>
      <c r="BQ13" s="646"/>
      <c r="BR13" s="646"/>
      <c r="BS13" s="647" t="s">
        <v>122</v>
      </c>
      <c r="BT13" s="647"/>
      <c r="BU13" s="647"/>
      <c r="BV13" s="647"/>
      <c r="BW13" s="647"/>
      <c r="BX13" s="647"/>
      <c r="BY13" s="647"/>
      <c r="BZ13" s="647"/>
      <c r="CA13" s="647"/>
      <c r="CB13" s="682"/>
      <c r="CD13" s="605" t="s">
        <v>242</v>
      </c>
      <c r="CE13" s="606"/>
      <c r="CF13" s="606"/>
      <c r="CG13" s="606"/>
      <c r="CH13" s="606"/>
      <c r="CI13" s="606"/>
      <c r="CJ13" s="606"/>
      <c r="CK13" s="606"/>
      <c r="CL13" s="606"/>
      <c r="CM13" s="606"/>
      <c r="CN13" s="606"/>
      <c r="CO13" s="606"/>
      <c r="CP13" s="606"/>
      <c r="CQ13" s="607"/>
      <c r="CR13" s="608">
        <v>424641</v>
      </c>
      <c r="CS13" s="609"/>
      <c r="CT13" s="609"/>
      <c r="CU13" s="609"/>
      <c r="CV13" s="609"/>
      <c r="CW13" s="609"/>
      <c r="CX13" s="609"/>
      <c r="CY13" s="610"/>
      <c r="CZ13" s="646">
        <v>8.5</v>
      </c>
      <c r="DA13" s="646"/>
      <c r="DB13" s="646"/>
      <c r="DC13" s="646"/>
      <c r="DD13" s="614">
        <v>350201</v>
      </c>
      <c r="DE13" s="609"/>
      <c r="DF13" s="609"/>
      <c r="DG13" s="609"/>
      <c r="DH13" s="609"/>
      <c r="DI13" s="609"/>
      <c r="DJ13" s="609"/>
      <c r="DK13" s="609"/>
      <c r="DL13" s="609"/>
      <c r="DM13" s="609"/>
      <c r="DN13" s="609"/>
      <c r="DO13" s="609"/>
      <c r="DP13" s="610"/>
      <c r="DQ13" s="614">
        <v>87840</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16100</v>
      </c>
      <c r="BH14" s="609"/>
      <c r="BI14" s="609"/>
      <c r="BJ14" s="609"/>
      <c r="BK14" s="609"/>
      <c r="BL14" s="609"/>
      <c r="BM14" s="609"/>
      <c r="BN14" s="610"/>
      <c r="BO14" s="646">
        <v>6.8</v>
      </c>
      <c r="BP14" s="646"/>
      <c r="BQ14" s="646"/>
      <c r="BR14" s="646"/>
      <c r="BS14" s="647" t="s">
        <v>122</v>
      </c>
      <c r="BT14" s="647"/>
      <c r="BU14" s="647"/>
      <c r="BV14" s="647"/>
      <c r="BW14" s="647"/>
      <c r="BX14" s="647"/>
      <c r="BY14" s="647"/>
      <c r="BZ14" s="647"/>
      <c r="CA14" s="647"/>
      <c r="CB14" s="682"/>
      <c r="CD14" s="605" t="s">
        <v>245</v>
      </c>
      <c r="CE14" s="606"/>
      <c r="CF14" s="606"/>
      <c r="CG14" s="606"/>
      <c r="CH14" s="606"/>
      <c r="CI14" s="606"/>
      <c r="CJ14" s="606"/>
      <c r="CK14" s="606"/>
      <c r="CL14" s="606"/>
      <c r="CM14" s="606"/>
      <c r="CN14" s="606"/>
      <c r="CO14" s="606"/>
      <c r="CP14" s="606"/>
      <c r="CQ14" s="607"/>
      <c r="CR14" s="608">
        <v>160800</v>
      </c>
      <c r="CS14" s="609"/>
      <c r="CT14" s="609"/>
      <c r="CU14" s="609"/>
      <c r="CV14" s="609"/>
      <c r="CW14" s="609"/>
      <c r="CX14" s="609"/>
      <c r="CY14" s="610"/>
      <c r="CZ14" s="646">
        <v>3.2</v>
      </c>
      <c r="DA14" s="646"/>
      <c r="DB14" s="646"/>
      <c r="DC14" s="646"/>
      <c r="DD14" s="614">
        <v>21195</v>
      </c>
      <c r="DE14" s="609"/>
      <c r="DF14" s="609"/>
      <c r="DG14" s="609"/>
      <c r="DH14" s="609"/>
      <c r="DI14" s="609"/>
      <c r="DJ14" s="609"/>
      <c r="DK14" s="609"/>
      <c r="DL14" s="609"/>
      <c r="DM14" s="609"/>
      <c r="DN14" s="609"/>
      <c r="DO14" s="609"/>
      <c r="DP14" s="610"/>
      <c r="DQ14" s="614">
        <v>134531</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4107</v>
      </c>
      <c r="S15" s="609"/>
      <c r="T15" s="609"/>
      <c r="U15" s="609"/>
      <c r="V15" s="609"/>
      <c r="W15" s="609"/>
      <c r="X15" s="609"/>
      <c r="Y15" s="610"/>
      <c r="Z15" s="646">
        <v>0.1</v>
      </c>
      <c r="AA15" s="646"/>
      <c r="AB15" s="646"/>
      <c r="AC15" s="646"/>
      <c r="AD15" s="647">
        <v>4107</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20609</v>
      </c>
      <c r="BH15" s="609"/>
      <c r="BI15" s="609"/>
      <c r="BJ15" s="609"/>
      <c r="BK15" s="609"/>
      <c r="BL15" s="609"/>
      <c r="BM15" s="609"/>
      <c r="BN15" s="610"/>
      <c r="BO15" s="646">
        <v>8.6999999999999993</v>
      </c>
      <c r="BP15" s="646"/>
      <c r="BQ15" s="646"/>
      <c r="BR15" s="646"/>
      <c r="BS15" s="647" t="s">
        <v>122</v>
      </c>
      <c r="BT15" s="647"/>
      <c r="BU15" s="647"/>
      <c r="BV15" s="647"/>
      <c r="BW15" s="647"/>
      <c r="BX15" s="647"/>
      <c r="BY15" s="647"/>
      <c r="BZ15" s="647"/>
      <c r="CA15" s="647"/>
      <c r="CB15" s="682"/>
      <c r="CD15" s="605" t="s">
        <v>248</v>
      </c>
      <c r="CE15" s="606"/>
      <c r="CF15" s="606"/>
      <c r="CG15" s="606"/>
      <c r="CH15" s="606"/>
      <c r="CI15" s="606"/>
      <c r="CJ15" s="606"/>
      <c r="CK15" s="606"/>
      <c r="CL15" s="606"/>
      <c r="CM15" s="606"/>
      <c r="CN15" s="606"/>
      <c r="CO15" s="606"/>
      <c r="CP15" s="606"/>
      <c r="CQ15" s="607"/>
      <c r="CR15" s="608">
        <v>347702</v>
      </c>
      <c r="CS15" s="609"/>
      <c r="CT15" s="609"/>
      <c r="CU15" s="609"/>
      <c r="CV15" s="609"/>
      <c r="CW15" s="609"/>
      <c r="CX15" s="609"/>
      <c r="CY15" s="610"/>
      <c r="CZ15" s="646">
        <v>6.9</v>
      </c>
      <c r="DA15" s="646"/>
      <c r="DB15" s="646"/>
      <c r="DC15" s="646"/>
      <c r="DD15" s="614">
        <v>35099</v>
      </c>
      <c r="DE15" s="609"/>
      <c r="DF15" s="609"/>
      <c r="DG15" s="609"/>
      <c r="DH15" s="609"/>
      <c r="DI15" s="609"/>
      <c r="DJ15" s="609"/>
      <c r="DK15" s="609"/>
      <c r="DL15" s="609"/>
      <c r="DM15" s="609"/>
      <c r="DN15" s="609"/>
      <c r="DO15" s="609"/>
      <c r="DP15" s="610"/>
      <c r="DQ15" s="614">
        <v>279775</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3554</v>
      </c>
      <c r="S16" s="609"/>
      <c r="T16" s="609"/>
      <c r="U16" s="609"/>
      <c r="V16" s="609"/>
      <c r="W16" s="609"/>
      <c r="X16" s="609"/>
      <c r="Y16" s="610"/>
      <c r="Z16" s="646">
        <v>0.1</v>
      </c>
      <c r="AA16" s="646"/>
      <c r="AB16" s="646"/>
      <c r="AC16" s="646"/>
      <c r="AD16" s="647">
        <v>3554</v>
      </c>
      <c r="AE16" s="647"/>
      <c r="AF16" s="647"/>
      <c r="AG16" s="647"/>
      <c r="AH16" s="647"/>
      <c r="AI16" s="647"/>
      <c r="AJ16" s="647"/>
      <c r="AK16" s="647"/>
      <c r="AL16" s="611">
        <v>0.2</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251</v>
      </c>
      <c r="CE16" s="606"/>
      <c r="CF16" s="606"/>
      <c r="CG16" s="606"/>
      <c r="CH16" s="606"/>
      <c r="CI16" s="606"/>
      <c r="CJ16" s="606"/>
      <c r="CK16" s="606"/>
      <c r="CL16" s="606"/>
      <c r="CM16" s="606"/>
      <c r="CN16" s="606"/>
      <c r="CO16" s="606"/>
      <c r="CP16" s="606"/>
      <c r="CQ16" s="607"/>
      <c r="CR16" s="608">
        <v>857979</v>
      </c>
      <c r="CS16" s="609"/>
      <c r="CT16" s="609"/>
      <c r="CU16" s="609"/>
      <c r="CV16" s="609"/>
      <c r="CW16" s="609"/>
      <c r="CX16" s="609"/>
      <c r="CY16" s="610"/>
      <c r="CZ16" s="646">
        <v>17.100000000000001</v>
      </c>
      <c r="DA16" s="646"/>
      <c r="DB16" s="646"/>
      <c r="DC16" s="646"/>
      <c r="DD16" s="614" t="s">
        <v>122</v>
      </c>
      <c r="DE16" s="609"/>
      <c r="DF16" s="609"/>
      <c r="DG16" s="609"/>
      <c r="DH16" s="609"/>
      <c r="DI16" s="609"/>
      <c r="DJ16" s="609"/>
      <c r="DK16" s="609"/>
      <c r="DL16" s="609"/>
      <c r="DM16" s="609"/>
      <c r="DN16" s="609"/>
      <c r="DO16" s="609"/>
      <c r="DP16" s="610"/>
      <c r="DQ16" s="614">
        <v>332382</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15673</v>
      </c>
      <c r="S17" s="609"/>
      <c r="T17" s="609"/>
      <c r="U17" s="609"/>
      <c r="V17" s="609"/>
      <c r="W17" s="609"/>
      <c r="X17" s="609"/>
      <c r="Y17" s="610"/>
      <c r="Z17" s="646">
        <v>0.3</v>
      </c>
      <c r="AA17" s="646"/>
      <c r="AB17" s="646"/>
      <c r="AC17" s="646"/>
      <c r="AD17" s="647">
        <v>15673</v>
      </c>
      <c r="AE17" s="647"/>
      <c r="AF17" s="647"/>
      <c r="AG17" s="647"/>
      <c r="AH17" s="647"/>
      <c r="AI17" s="647"/>
      <c r="AJ17" s="647"/>
      <c r="AK17" s="647"/>
      <c r="AL17" s="611">
        <v>0.7</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254</v>
      </c>
      <c r="CE17" s="606"/>
      <c r="CF17" s="606"/>
      <c r="CG17" s="606"/>
      <c r="CH17" s="606"/>
      <c r="CI17" s="606"/>
      <c r="CJ17" s="606"/>
      <c r="CK17" s="606"/>
      <c r="CL17" s="606"/>
      <c r="CM17" s="606"/>
      <c r="CN17" s="606"/>
      <c r="CO17" s="606"/>
      <c r="CP17" s="606"/>
      <c r="CQ17" s="607"/>
      <c r="CR17" s="608">
        <v>361140</v>
      </c>
      <c r="CS17" s="609"/>
      <c r="CT17" s="609"/>
      <c r="CU17" s="609"/>
      <c r="CV17" s="609"/>
      <c r="CW17" s="609"/>
      <c r="CX17" s="609"/>
      <c r="CY17" s="610"/>
      <c r="CZ17" s="646">
        <v>7.2</v>
      </c>
      <c r="DA17" s="646"/>
      <c r="DB17" s="646"/>
      <c r="DC17" s="646"/>
      <c r="DD17" s="614" t="s">
        <v>122</v>
      </c>
      <c r="DE17" s="609"/>
      <c r="DF17" s="609"/>
      <c r="DG17" s="609"/>
      <c r="DH17" s="609"/>
      <c r="DI17" s="609"/>
      <c r="DJ17" s="609"/>
      <c r="DK17" s="609"/>
      <c r="DL17" s="609"/>
      <c r="DM17" s="609"/>
      <c r="DN17" s="609"/>
      <c r="DO17" s="609"/>
      <c r="DP17" s="610"/>
      <c r="DQ17" s="614">
        <v>341645</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1746</v>
      </c>
      <c r="S18" s="609"/>
      <c r="T18" s="609"/>
      <c r="U18" s="609"/>
      <c r="V18" s="609"/>
      <c r="W18" s="609"/>
      <c r="X18" s="609"/>
      <c r="Y18" s="610"/>
      <c r="Z18" s="646">
        <v>0</v>
      </c>
      <c r="AA18" s="646"/>
      <c r="AB18" s="646"/>
      <c r="AC18" s="646"/>
      <c r="AD18" s="647">
        <v>1746</v>
      </c>
      <c r="AE18" s="647"/>
      <c r="AF18" s="647"/>
      <c r="AG18" s="647"/>
      <c r="AH18" s="647"/>
      <c r="AI18" s="647"/>
      <c r="AJ18" s="647"/>
      <c r="AK18" s="647"/>
      <c r="AL18" s="611">
        <v>0.1</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12558</v>
      </c>
      <c r="S19" s="609"/>
      <c r="T19" s="609"/>
      <c r="U19" s="609"/>
      <c r="V19" s="609"/>
      <c r="W19" s="609"/>
      <c r="X19" s="609"/>
      <c r="Y19" s="610"/>
      <c r="Z19" s="646">
        <v>0.2</v>
      </c>
      <c r="AA19" s="646"/>
      <c r="AB19" s="646"/>
      <c r="AC19" s="646"/>
      <c r="AD19" s="647">
        <v>12558</v>
      </c>
      <c r="AE19" s="647"/>
      <c r="AF19" s="647"/>
      <c r="AG19" s="647"/>
      <c r="AH19" s="647"/>
      <c r="AI19" s="647"/>
      <c r="AJ19" s="647"/>
      <c r="AK19" s="647"/>
      <c r="AL19" s="611">
        <v>0.6</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549</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2"/>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261</v>
      </c>
      <c r="C20" s="684"/>
      <c r="D20" s="684"/>
      <c r="E20" s="684"/>
      <c r="F20" s="684"/>
      <c r="G20" s="684"/>
      <c r="H20" s="684"/>
      <c r="I20" s="684"/>
      <c r="J20" s="684"/>
      <c r="K20" s="684"/>
      <c r="L20" s="684"/>
      <c r="M20" s="684"/>
      <c r="N20" s="684"/>
      <c r="O20" s="684"/>
      <c r="P20" s="684"/>
      <c r="Q20" s="685"/>
      <c r="R20" s="608">
        <v>1369</v>
      </c>
      <c r="S20" s="609"/>
      <c r="T20" s="609"/>
      <c r="U20" s="609"/>
      <c r="V20" s="609"/>
      <c r="W20" s="609"/>
      <c r="X20" s="609"/>
      <c r="Y20" s="610"/>
      <c r="Z20" s="646">
        <v>0</v>
      </c>
      <c r="AA20" s="646"/>
      <c r="AB20" s="646"/>
      <c r="AC20" s="646"/>
      <c r="AD20" s="647">
        <v>1369</v>
      </c>
      <c r="AE20" s="647"/>
      <c r="AF20" s="647"/>
      <c r="AG20" s="647"/>
      <c r="AH20" s="647"/>
      <c r="AI20" s="647"/>
      <c r="AJ20" s="647"/>
      <c r="AK20" s="647"/>
      <c r="AL20" s="611">
        <v>0.1</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549</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2"/>
      <c r="CD20" s="605" t="s">
        <v>263</v>
      </c>
      <c r="CE20" s="606"/>
      <c r="CF20" s="606"/>
      <c r="CG20" s="606"/>
      <c r="CH20" s="606"/>
      <c r="CI20" s="606"/>
      <c r="CJ20" s="606"/>
      <c r="CK20" s="606"/>
      <c r="CL20" s="606"/>
      <c r="CM20" s="606"/>
      <c r="CN20" s="606"/>
      <c r="CO20" s="606"/>
      <c r="CP20" s="606"/>
      <c r="CQ20" s="607"/>
      <c r="CR20" s="608">
        <v>5013007</v>
      </c>
      <c r="CS20" s="609"/>
      <c r="CT20" s="609"/>
      <c r="CU20" s="609"/>
      <c r="CV20" s="609"/>
      <c r="CW20" s="609"/>
      <c r="CX20" s="609"/>
      <c r="CY20" s="610"/>
      <c r="CZ20" s="646">
        <v>100</v>
      </c>
      <c r="DA20" s="646"/>
      <c r="DB20" s="646"/>
      <c r="DC20" s="646"/>
      <c r="DD20" s="614">
        <v>612953</v>
      </c>
      <c r="DE20" s="609"/>
      <c r="DF20" s="609"/>
      <c r="DG20" s="609"/>
      <c r="DH20" s="609"/>
      <c r="DI20" s="609"/>
      <c r="DJ20" s="609"/>
      <c r="DK20" s="609"/>
      <c r="DL20" s="609"/>
      <c r="DM20" s="609"/>
      <c r="DN20" s="609"/>
      <c r="DO20" s="609"/>
      <c r="DP20" s="610"/>
      <c r="DQ20" s="614">
        <v>3088935</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1842937</v>
      </c>
      <c r="S21" s="609"/>
      <c r="T21" s="609"/>
      <c r="U21" s="609"/>
      <c r="V21" s="609"/>
      <c r="W21" s="609"/>
      <c r="X21" s="609"/>
      <c r="Y21" s="610"/>
      <c r="Z21" s="646">
        <v>33.1</v>
      </c>
      <c r="AA21" s="646"/>
      <c r="AB21" s="646"/>
      <c r="AC21" s="646"/>
      <c r="AD21" s="647">
        <v>1710801</v>
      </c>
      <c r="AE21" s="647"/>
      <c r="AF21" s="647"/>
      <c r="AG21" s="647"/>
      <c r="AH21" s="647"/>
      <c r="AI21" s="647"/>
      <c r="AJ21" s="647"/>
      <c r="AK21" s="647"/>
      <c r="AL21" s="611">
        <v>81</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v>549</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1710801</v>
      </c>
      <c r="S22" s="609"/>
      <c r="T22" s="609"/>
      <c r="U22" s="609"/>
      <c r="V22" s="609"/>
      <c r="W22" s="609"/>
      <c r="X22" s="609"/>
      <c r="Y22" s="610"/>
      <c r="Z22" s="646">
        <v>30.7</v>
      </c>
      <c r="AA22" s="646"/>
      <c r="AB22" s="646"/>
      <c r="AC22" s="646"/>
      <c r="AD22" s="647">
        <v>1710801</v>
      </c>
      <c r="AE22" s="647"/>
      <c r="AF22" s="647"/>
      <c r="AG22" s="647"/>
      <c r="AH22" s="647"/>
      <c r="AI22" s="647"/>
      <c r="AJ22" s="647"/>
      <c r="AK22" s="647"/>
      <c r="AL22" s="611">
        <v>81</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269</v>
      </c>
      <c r="C23" s="606"/>
      <c r="D23" s="606"/>
      <c r="E23" s="606"/>
      <c r="F23" s="606"/>
      <c r="G23" s="606"/>
      <c r="H23" s="606"/>
      <c r="I23" s="606"/>
      <c r="J23" s="606"/>
      <c r="K23" s="606"/>
      <c r="L23" s="606"/>
      <c r="M23" s="606"/>
      <c r="N23" s="606"/>
      <c r="O23" s="606"/>
      <c r="P23" s="606"/>
      <c r="Q23" s="607"/>
      <c r="R23" s="608">
        <v>132136</v>
      </c>
      <c r="S23" s="609"/>
      <c r="T23" s="609"/>
      <c r="U23" s="609"/>
      <c r="V23" s="609"/>
      <c r="W23" s="609"/>
      <c r="X23" s="609"/>
      <c r="Y23" s="610"/>
      <c r="Z23" s="646">
        <v>2.4</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278</v>
      </c>
      <c r="CE24" s="667"/>
      <c r="CF24" s="667"/>
      <c r="CG24" s="667"/>
      <c r="CH24" s="667"/>
      <c r="CI24" s="667"/>
      <c r="CJ24" s="667"/>
      <c r="CK24" s="667"/>
      <c r="CL24" s="667"/>
      <c r="CM24" s="667"/>
      <c r="CN24" s="667"/>
      <c r="CO24" s="667"/>
      <c r="CP24" s="667"/>
      <c r="CQ24" s="668"/>
      <c r="CR24" s="663">
        <v>1558466</v>
      </c>
      <c r="CS24" s="664"/>
      <c r="CT24" s="664"/>
      <c r="CU24" s="664"/>
      <c r="CV24" s="664"/>
      <c r="CW24" s="664"/>
      <c r="CX24" s="664"/>
      <c r="CY24" s="689"/>
      <c r="CZ24" s="690">
        <v>31.1</v>
      </c>
      <c r="DA24" s="672"/>
      <c r="DB24" s="672"/>
      <c r="DC24" s="692"/>
      <c r="DD24" s="688">
        <v>1150559</v>
      </c>
      <c r="DE24" s="664"/>
      <c r="DF24" s="664"/>
      <c r="DG24" s="664"/>
      <c r="DH24" s="664"/>
      <c r="DI24" s="664"/>
      <c r="DJ24" s="664"/>
      <c r="DK24" s="689"/>
      <c r="DL24" s="688">
        <v>1113456</v>
      </c>
      <c r="DM24" s="664"/>
      <c r="DN24" s="664"/>
      <c r="DO24" s="664"/>
      <c r="DP24" s="664"/>
      <c r="DQ24" s="664"/>
      <c r="DR24" s="664"/>
      <c r="DS24" s="664"/>
      <c r="DT24" s="664"/>
      <c r="DU24" s="664"/>
      <c r="DV24" s="689"/>
      <c r="DW24" s="690">
        <v>52.6</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2243256</v>
      </c>
      <c r="S25" s="609"/>
      <c r="T25" s="609"/>
      <c r="U25" s="609"/>
      <c r="V25" s="609"/>
      <c r="W25" s="609"/>
      <c r="X25" s="609"/>
      <c r="Y25" s="610"/>
      <c r="Z25" s="646">
        <v>40.200000000000003</v>
      </c>
      <c r="AA25" s="646"/>
      <c r="AB25" s="646"/>
      <c r="AC25" s="646"/>
      <c r="AD25" s="647">
        <v>2111120</v>
      </c>
      <c r="AE25" s="647"/>
      <c r="AF25" s="647"/>
      <c r="AG25" s="647"/>
      <c r="AH25" s="647"/>
      <c r="AI25" s="647"/>
      <c r="AJ25" s="647"/>
      <c r="AK25" s="647"/>
      <c r="AL25" s="611">
        <v>100</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281</v>
      </c>
      <c r="CE25" s="606"/>
      <c r="CF25" s="606"/>
      <c r="CG25" s="606"/>
      <c r="CH25" s="606"/>
      <c r="CI25" s="606"/>
      <c r="CJ25" s="606"/>
      <c r="CK25" s="606"/>
      <c r="CL25" s="606"/>
      <c r="CM25" s="606"/>
      <c r="CN25" s="606"/>
      <c r="CO25" s="606"/>
      <c r="CP25" s="606"/>
      <c r="CQ25" s="607"/>
      <c r="CR25" s="608">
        <v>677654</v>
      </c>
      <c r="CS25" s="621"/>
      <c r="CT25" s="621"/>
      <c r="CU25" s="621"/>
      <c r="CV25" s="621"/>
      <c r="CW25" s="621"/>
      <c r="CX25" s="621"/>
      <c r="CY25" s="622"/>
      <c r="CZ25" s="611">
        <v>13.5</v>
      </c>
      <c r="DA25" s="623"/>
      <c r="DB25" s="623"/>
      <c r="DC25" s="624"/>
      <c r="DD25" s="614">
        <v>653249</v>
      </c>
      <c r="DE25" s="621"/>
      <c r="DF25" s="621"/>
      <c r="DG25" s="621"/>
      <c r="DH25" s="621"/>
      <c r="DI25" s="621"/>
      <c r="DJ25" s="621"/>
      <c r="DK25" s="622"/>
      <c r="DL25" s="614">
        <v>633877</v>
      </c>
      <c r="DM25" s="621"/>
      <c r="DN25" s="621"/>
      <c r="DO25" s="621"/>
      <c r="DP25" s="621"/>
      <c r="DQ25" s="621"/>
      <c r="DR25" s="621"/>
      <c r="DS25" s="621"/>
      <c r="DT25" s="621"/>
      <c r="DU25" s="621"/>
      <c r="DV25" s="622"/>
      <c r="DW25" s="611">
        <v>30</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284</v>
      </c>
      <c r="CE26" s="606"/>
      <c r="CF26" s="606"/>
      <c r="CG26" s="606"/>
      <c r="CH26" s="606"/>
      <c r="CI26" s="606"/>
      <c r="CJ26" s="606"/>
      <c r="CK26" s="606"/>
      <c r="CL26" s="606"/>
      <c r="CM26" s="606"/>
      <c r="CN26" s="606"/>
      <c r="CO26" s="606"/>
      <c r="CP26" s="606"/>
      <c r="CQ26" s="607"/>
      <c r="CR26" s="608">
        <v>362040</v>
      </c>
      <c r="CS26" s="609"/>
      <c r="CT26" s="609"/>
      <c r="CU26" s="609"/>
      <c r="CV26" s="609"/>
      <c r="CW26" s="609"/>
      <c r="CX26" s="609"/>
      <c r="CY26" s="610"/>
      <c r="CZ26" s="611">
        <v>7.2</v>
      </c>
      <c r="DA26" s="623"/>
      <c r="DB26" s="623"/>
      <c r="DC26" s="624"/>
      <c r="DD26" s="614">
        <v>354943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5873</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237972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287</v>
      </c>
      <c r="CE27" s="606"/>
      <c r="CF27" s="606"/>
      <c r="CG27" s="606"/>
      <c r="CH27" s="606"/>
      <c r="CI27" s="606"/>
      <c r="CJ27" s="606"/>
      <c r="CK27" s="606"/>
      <c r="CL27" s="606"/>
      <c r="CM27" s="606"/>
      <c r="CN27" s="606"/>
      <c r="CO27" s="606"/>
      <c r="CP27" s="606"/>
      <c r="CQ27" s="607"/>
      <c r="CR27" s="608">
        <v>519672</v>
      </c>
      <c r="CS27" s="621"/>
      <c r="CT27" s="621"/>
      <c r="CU27" s="621"/>
      <c r="CV27" s="621"/>
      <c r="CW27" s="621"/>
      <c r="CX27" s="621"/>
      <c r="CY27" s="622"/>
      <c r="CZ27" s="611">
        <v>10.4</v>
      </c>
      <c r="DA27" s="623"/>
      <c r="DB27" s="623"/>
      <c r="DC27" s="624"/>
      <c r="DD27" s="614">
        <v>155665</v>
      </c>
      <c r="DE27" s="621"/>
      <c r="DF27" s="621"/>
      <c r="DG27" s="621"/>
      <c r="DH27" s="621"/>
      <c r="DI27" s="621"/>
      <c r="DJ27" s="621"/>
      <c r="DK27" s="622"/>
      <c r="DL27" s="614">
        <v>137934</v>
      </c>
      <c r="DM27" s="621"/>
      <c r="DN27" s="621"/>
      <c r="DO27" s="621"/>
      <c r="DP27" s="621"/>
      <c r="DQ27" s="621"/>
      <c r="DR27" s="621"/>
      <c r="DS27" s="621"/>
      <c r="DT27" s="621"/>
      <c r="DU27" s="621"/>
      <c r="DV27" s="622"/>
      <c r="DW27" s="611">
        <v>6.5</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74911</v>
      </c>
      <c r="S28" s="609"/>
      <c r="T28" s="609"/>
      <c r="U28" s="609"/>
      <c r="V28" s="609"/>
      <c r="W28" s="609"/>
      <c r="X28" s="609"/>
      <c r="Y28" s="610"/>
      <c r="Z28" s="646">
        <v>1.3</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361140</v>
      </c>
      <c r="CS28" s="609"/>
      <c r="CT28" s="609"/>
      <c r="CU28" s="609"/>
      <c r="CV28" s="609"/>
      <c r="CW28" s="609"/>
      <c r="CX28" s="609"/>
      <c r="CY28" s="610"/>
      <c r="CZ28" s="611">
        <v>7.2</v>
      </c>
      <c r="DA28" s="623"/>
      <c r="DB28" s="623"/>
      <c r="DC28" s="624"/>
      <c r="DD28" s="614">
        <v>341645</v>
      </c>
      <c r="DE28" s="609"/>
      <c r="DF28" s="609"/>
      <c r="DG28" s="609"/>
      <c r="DH28" s="609"/>
      <c r="DI28" s="609"/>
      <c r="DJ28" s="609"/>
      <c r="DK28" s="610"/>
      <c r="DL28" s="614">
        <v>341645</v>
      </c>
      <c r="DM28" s="609"/>
      <c r="DN28" s="609"/>
      <c r="DO28" s="609"/>
      <c r="DP28" s="609"/>
      <c r="DQ28" s="609"/>
      <c r="DR28" s="609"/>
      <c r="DS28" s="609"/>
      <c r="DT28" s="609"/>
      <c r="DU28" s="609"/>
      <c r="DV28" s="610"/>
      <c r="DW28" s="611">
        <v>16.2</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2181</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291</v>
      </c>
      <c r="CE29" s="628"/>
      <c r="CF29" s="605" t="s">
        <v>66</v>
      </c>
      <c r="CG29" s="606"/>
      <c r="CH29" s="606"/>
      <c r="CI29" s="606"/>
      <c r="CJ29" s="606"/>
      <c r="CK29" s="606"/>
      <c r="CL29" s="606"/>
      <c r="CM29" s="606"/>
      <c r="CN29" s="606"/>
      <c r="CO29" s="606"/>
      <c r="CP29" s="606"/>
      <c r="CQ29" s="607"/>
      <c r="CR29" s="608">
        <v>361140</v>
      </c>
      <c r="CS29" s="621"/>
      <c r="CT29" s="621"/>
      <c r="CU29" s="621"/>
      <c r="CV29" s="621"/>
      <c r="CW29" s="621"/>
      <c r="CX29" s="621"/>
      <c r="CY29" s="622"/>
      <c r="CZ29" s="611">
        <v>7.2</v>
      </c>
      <c r="DA29" s="623"/>
      <c r="DB29" s="623"/>
      <c r="DC29" s="624"/>
      <c r="DD29" s="614">
        <v>341645</v>
      </c>
      <c r="DE29" s="621"/>
      <c r="DF29" s="621"/>
      <c r="DG29" s="621"/>
      <c r="DH29" s="621"/>
      <c r="DI29" s="621"/>
      <c r="DJ29" s="621"/>
      <c r="DK29" s="622"/>
      <c r="DL29" s="614">
        <v>341645</v>
      </c>
      <c r="DM29" s="621"/>
      <c r="DN29" s="621"/>
      <c r="DO29" s="621"/>
      <c r="DP29" s="621"/>
      <c r="DQ29" s="621"/>
      <c r="DR29" s="621"/>
      <c r="DS29" s="621"/>
      <c r="DT29" s="621"/>
      <c r="DU29" s="621"/>
      <c r="DV29" s="622"/>
      <c r="DW29" s="611">
        <v>16.2</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1280938</v>
      </c>
      <c r="S30" s="609"/>
      <c r="T30" s="609"/>
      <c r="U30" s="609"/>
      <c r="V30" s="609"/>
      <c r="W30" s="609"/>
      <c r="X30" s="609"/>
      <c r="Y30" s="610"/>
      <c r="Z30" s="646">
        <v>23</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0"/>
      <c r="BI30" s="680"/>
      <c r="BJ30" s="680"/>
      <c r="BK30" s="680"/>
      <c r="BL30" s="680"/>
      <c r="BM30" s="680"/>
      <c r="BN30" s="680"/>
      <c r="BO30" s="680"/>
      <c r="BP30" s="680"/>
      <c r="BQ30" s="681"/>
      <c r="BR30" s="660" t="s">
        <v>294</v>
      </c>
      <c r="BS30" s="680"/>
      <c r="BT30" s="680"/>
      <c r="BU30" s="680"/>
      <c r="BV30" s="680"/>
      <c r="BW30" s="680"/>
      <c r="BX30" s="680"/>
      <c r="BY30" s="680"/>
      <c r="BZ30" s="680"/>
      <c r="CA30" s="680"/>
      <c r="CB30" s="681"/>
      <c r="CD30" s="629"/>
      <c r="CE30" s="630"/>
      <c r="CF30" s="605" t="s">
        <v>295</v>
      </c>
      <c r="CG30" s="606"/>
      <c r="CH30" s="606"/>
      <c r="CI30" s="606"/>
      <c r="CJ30" s="606"/>
      <c r="CK30" s="606"/>
      <c r="CL30" s="606"/>
      <c r="CM30" s="606"/>
      <c r="CN30" s="606"/>
      <c r="CO30" s="606"/>
      <c r="CP30" s="606"/>
      <c r="CQ30" s="607"/>
      <c r="CR30" s="608">
        <v>346537</v>
      </c>
      <c r="CS30" s="609"/>
      <c r="CT30" s="609"/>
      <c r="CU30" s="609"/>
      <c r="CV30" s="609"/>
      <c r="CW30" s="609"/>
      <c r="CX30" s="609"/>
      <c r="CY30" s="610"/>
      <c r="CZ30" s="611">
        <v>6.9</v>
      </c>
      <c r="DA30" s="623"/>
      <c r="DB30" s="623"/>
      <c r="DC30" s="624"/>
      <c r="DD30" s="614">
        <v>328466</v>
      </c>
      <c r="DE30" s="609"/>
      <c r="DF30" s="609"/>
      <c r="DG30" s="609"/>
      <c r="DH30" s="609"/>
      <c r="DI30" s="609"/>
      <c r="DJ30" s="609"/>
      <c r="DK30" s="610"/>
      <c r="DL30" s="614">
        <v>328466</v>
      </c>
      <c r="DM30" s="609"/>
      <c r="DN30" s="609"/>
      <c r="DO30" s="609"/>
      <c r="DP30" s="609"/>
      <c r="DQ30" s="609"/>
      <c r="DR30" s="609"/>
      <c r="DS30" s="609"/>
      <c r="DT30" s="609"/>
      <c r="DU30" s="609"/>
      <c r="DV30" s="610"/>
      <c r="DW30" s="611">
        <v>15.5</v>
      </c>
      <c r="DX30" s="623"/>
      <c r="DY30" s="623"/>
      <c r="DZ30" s="623"/>
      <c r="EA30" s="623"/>
      <c r="EB30" s="623"/>
      <c r="EC30" s="635"/>
    </row>
    <row r="31" spans="2:133" ht="11.25" customHeight="1" x14ac:dyDescent="0.2">
      <c r="B31" s="683" t="s">
        <v>296</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297</v>
      </c>
      <c r="AQ31" s="675"/>
      <c r="AR31" s="675"/>
      <c r="AS31" s="675"/>
      <c r="AT31" s="676" t="s">
        <v>298</v>
      </c>
      <c r="AU31" s="200"/>
      <c r="AV31" s="200"/>
      <c r="AW31" s="200"/>
      <c r="AX31" s="666" t="s">
        <v>176</v>
      </c>
      <c r="AY31" s="667"/>
      <c r="AZ31" s="667"/>
      <c r="BA31" s="667"/>
      <c r="BB31" s="667"/>
      <c r="BC31" s="667"/>
      <c r="BD31" s="667"/>
      <c r="BE31" s="667"/>
      <c r="BF31" s="668"/>
      <c r="BG31" s="670">
        <v>99.5</v>
      </c>
      <c r="BH31" s="671"/>
      <c r="BI31" s="671"/>
      <c r="BJ31" s="671"/>
      <c r="BK31" s="671"/>
      <c r="BL31" s="671"/>
      <c r="BM31" s="672">
        <v>97.4</v>
      </c>
      <c r="BN31" s="671"/>
      <c r="BO31" s="671"/>
      <c r="BP31" s="671"/>
      <c r="BQ31" s="673"/>
      <c r="BR31" s="670">
        <v>99.6</v>
      </c>
      <c r="BS31" s="671"/>
      <c r="BT31" s="671"/>
      <c r="BU31" s="671"/>
      <c r="BV31" s="671"/>
      <c r="BW31" s="671"/>
      <c r="BX31" s="672">
        <v>97</v>
      </c>
      <c r="BY31" s="671"/>
      <c r="BZ31" s="671"/>
      <c r="CA31" s="671"/>
      <c r="CB31" s="673"/>
      <c r="CD31" s="629"/>
      <c r="CE31" s="630"/>
      <c r="CF31" s="605" t="s">
        <v>299</v>
      </c>
      <c r="CG31" s="606"/>
      <c r="CH31" s="606"/>
      <c r="CI31" s="606"/>
      <c r="CJ31" s="606"/>
      <c r="CK31" s="606"/>
      <c r="CL31" s="606"/>
      <c r="CM31" s="606"/>
      <c r="CN31" s="606"/>
      <c r="CO31" s="606"/>
      <c r="CP31" s="606"/>
      <c r="CQ31" s="607"/>
      <c r="CR31" s="608">
        <v>14603</v>
      </c>
      <c r="CS31" s="621"/>
      <c r="CT31" s="621"/>
      <c r="CU31" s="621"/>
      <c r="CV31" s="621"/>
      <c r="CW31" s="621"/>
      <c r="CX31" s="621"/>
      <c r="CY31" s="622"/>
      <c r="CZ31" s="611">
        <v>0.3</v>
      </c>
      <c r="DA31" s="623"/>
      <c r="DB31" s="623"/>
      <c r="DC31" s="624"/>
      <c r="DD31" s="614">
        <v>13179</v>
      </c>
      <c r="DE31" s="621"/>
      <c r="DF31" s="621"/>
      <c r="DG31" s="621"/>
      <c r="DH31" s="621"/>
      <c r="DI31" s="621"/>
      <c r="DJ31" s="621"/>
      <c r="DK31" s="622"/>
      <c r="DL31" s="614">
        <v>13179</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256189</v>
      </c>
      <c r="S32" s="609"/>
      <c r="T32" s="609"/>
      <c r="U32" s="609"/>
      <c r="V32" s="609"/>
      <c r="W32" s="609"/>
      <c r="X32" s="609"/>
      <c r="Y32" s="610"/>
      <c r="Z32" s="646">
        <v>4.5999999999999996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301</v>
      </c>
      <c r="AX32" s="605" t="s">
        <v>302</v>
      </c>
      <c r="AY32" s="606"/>
      <c r="AZ32" s="606"/>
      <c r="BA32" s="606"/>
      <c r="BB32" s="606"/>
      <c r="BC32" s="606"/>
      <c r="BD32" s="606"/>
      <c r="BE32" s="606"/>
      <c r="BF32" s="607"/>
      <c r="BG32" s="679">
        <v>99.7</v>
      </c>
      <c r="BH32" s="621"/>
      <c r="BI32" s="621"/>
      <c r="BJ32" s="621"/>
      <c r="BK32" s="621"/>
      <c r="BL32" s="621"/>
      <c r="BM32" s="612">
        <v>99.5</v>
      </c>
      <c r="BN32" s="621"/>
      <c r="BO32" s="621"/>
      <c r="BP32" s="621"/>
      <c r="BQ32" s="644"/>
      <c r="BR32" s="679">
        <v>99.4</v>
      </c>
      <c r="BS32" s="621"/>
      <c r="BT32" s="621"/>
      <c r="BU32" s="621"/>
      <c r="BV32" s="621"/>
      <c r="BW32" s="621"/>
      <c r="BX32" s="612">
        <v>97.9</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12909</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305</v>
      </c>
      <c r="AY33" s="590"/>
      <c r="AZ33" s="590"/>
      <c r="BA33" s="590"/>
      <c r="BB33" s="590"/>
      <c r="BC33" s="590"/>
      <c r="BD33" s="590"/>
      <c r="BE33" s="590"/>
      <c r="BF33" s="591"/>
      <c r="BG33" s="669">
        <v>99</v>
      </c>
      <c r="BH33" s="593"/>
      <c r="BI33" s="593"/>
      <c r="BJ33" s="593"/>
      <c r="BK33" s="593"/>
      <c r="BL33" s="593"/>
      <c r="BM33" s="639">
        <v>94.5</v>
      </c>
      <c r="BN33" s="593"/>
      <c r="BO33" s="593"/>
      <c r="BP33" s="593"/>
      <c r="BQ33" s="656"/>
      <c r="BR33" s="669">
        <v>99.6</v>
      </c>
      <c r="BS33" s="593"/>
      <c r="BT33" s="593"/>
      <c r="BU33" s="593"/>
      <c r="BV33" s="593"/>
      <c r="BW33" s="593"/>
      <c r="BX33" s="639">
        <v>95</v>
      </c>
      <c r="BY33" s="593"/>
      <c r="BZ33" s="593"/>
      <c r="CA33" s="593"/>
      <c r="CB33" s="656"/>
      <c r="CD33" s="605" t="s">
        <v>306</v>
      </c>
      <c r="CE33" s="606"/>
      <c r="CF33" s="606"/>
      <c r="CG33" s="606"/>
      <c r="CH33" s="606"/>
      <c r="CI33" s="606"/>
      <c r="CJ33" s="606"/>
      <c r="CK33" s="606"/>
      <c r="CL33" s="606"/>
      <c r="CM33" s="606"/>
      <c r="CN33" s="606"/>
      <c r="CO33" s="606"/>
      <c r="CP33" s="606"/>
      <c r="CQ33" s="607"/>
      <c r="CR33" s="608">
        <v>1983609</v>
      </c>
      <c r="CS33" s="621"/>
      <c r="CT33" s="621"/>
      <c r="CU33" s="621"/>
      <c r="CV33" s="621"/>
      <c r="CW33" s="621"/>
      <c r="CX33" s="621"/>
      <c r="CY33" s="622"/>
      <c r="CZ33" s="611">
        <v>39.6</v>
      </c>
      <c r="DA33" s="623"/>
      <c r="DB33" s="623"/>
      <c r="DC33" s="624"/>
      <c r="DD33" s="614">
        <v>1509269</v>
      </c>
      <c r="DE33" s="621"/>
      <c r="DF33" s="621"/>
      <c r="DG33" s="621"/>
      <c r="DH33" s="621"/>
      <c r="DI33" s="621"/>
      <c r="DJ33" s="621"/>
      <c r="DK33" s="622"/>
      <c r="DL33" s="614">
        <v>900252</v>
      </c>
      <c r="DM33" s="621"/>
      <c r="DN33" s="621"/>
      <c r="DO33" s="621"/>
      <c r="DP33" s="621"/>
      <c r="DQ33" s="621"/>
      <c r="DR33" s="621"/>
      <c r="DS33" s="621"/>
      <c r="DT33" s="621"/>
      <c r="DU33" s="621"/>
      <c r="DV33" s="622"/>
      <c r="DW33" s="611">
        <v>42.6</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173802</v>
      </c>
      <c r="S34" s="609"/>
      <c r="T34" s="609"/>
      <c r="U34" s="609"/>
      <c r="V34" s="609"/>
      <c r="W34" s="609"/>
      <c r="X34" s="609"/>
      <c r="Y34" s="610"/>
      <c r="Z34" s="646">
        <v>3.1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308</v>
      </c>
      <c r="CE34" s="606"/>
      <c r="CF34" s="606"/>
      <c r="CG34" s="606"/>
      <c r="CH34" s="606"/>
      <c r="CI34" s="606"/>
      <c r="CJ34" s="606"/>
      <c r="CK34" s="606"/>
      <c r="CL34" s="606"/>
      <c r="CM34" s="606"/>
      <c r="CN34" s="606"/>
      <c r="CO34" s="606"/>
      <c r="CP34" s="606"/>
      <c r="CQ34" s="607"/>
      <c r="CR34" s="608">
        <v>649923</v>
      </c>
      <c r="CS34" s="609"/>
      <c r="CT34" s="609"/>
      <c r="CU34" s="609"/>
      <c r="CV34" s="609"/>
      <c r="CW34" s="609"/>
      <c r="CX34" s="609"/>
      <c r="CY34" s="610"/>
      <c r="CZ34" s="611">
        <v>13</v>
      </c>
      <c r="DA34" s="623"/>
      <c r="DB34" s="623"/>
      <c r="DC34" s="624"/>
      <c r="DD34" s="614">
        <v>467420</v>
      </c>
      <c r="DE34" s="609"/>
      <c r="DF34" s="609"/>
      <c r="DG34" s="609"/>
      <c r="DH34" s="609"/>
      <c r="DI34" s="609"/>
      <c r="DJ34" s="609"/>
      <c r="DK34" s="610"/>
      <c r="DL34" s="614">
        <v>409087</v>
      </c>
      <c r="DM34" s="609"/>
      <c r="DN34" s="609"/>
      <c r="DO34" s="609"/>
      <c r="DP34" s="609"/>
      <c r="DQ34" s="609"/>
      <c r="DR34" s="609"/>
      <c r="DS34" s="609"/>
      <c r="DT34" s="609"/>
      <c r="DU34" s="609"/>
      <c r="DV34" s="610"/>
      <c r="DW34" s="611">
        <v>19.3</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314947</v>
      </c>
      <c r="S35" s="609"/>
      <c r="T35" s="609"/>
      <c r="U35" s="609"/>
      <c r="V35" s="609"/>
      <c r="W35" s="609"/>
      <c r="X35" s="609"/>
      <c r="Y35" s="610"/>
      <c r="Z35" s="646">
        <v>5.6</v>
      </c>
      <c r="AA35" s="646"/>
      <c r="AB35" s="646"/>
      <c r="AC35" s="646"/>
      <c r="AD35" s="647" t="s">
        <v>122</v>
      </c>
      <c r="AE35" s="647"/>
      <c r="AF35" s="647"/>
      <c r="AG35" s="647"/>
      <c r="AH35" s="647"/>
      <c r="AI35" s="647"/>
      <c r="AJ35" s="647"/>
      <c r="AK35" s="647"/>
      <c r="AL35" s="611" t="s">
        <v>122</v>
      </c>
      <c r="AM35" s="612"/>
      <c r="AN35" s="612"/>
      <c r="AO35" s="648"/>
      <c r="AP35" s="204"/>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29833</v>
      </c>
      <c r="CS35" s="621"/>
      <c r="CT35" s="621"/>
      <c r="CU35" s="621"/>
      <c r="CV35" s="621"/>
      <c r="CW35" s="621"/>
      <c r="CX35" s="621"/>
      <c r="CY35" s="622"/>
      <c r="CZ35" s="611">
        <v>0.6</v>
      </c>
      <c r="DA35" s="623"/>
      <c r="DB35" s="623"/>
      <c r="DC35" s="624"/>
      <c r="DD35" s="614">
        <v>21953</v>
      </c>
      <c r="DE35" s="621"/>
      <c r="DF35" s="621"/>
      <c r="DG35" s="621"/>
      <c r="DH35" s="621"/>
      <c r="DI35" s="621"/>
      <c r="DJ35" s="621"/>
      <c r="DK35" s="622"/>
      <c r="DL35" s="614">
        <v>53</v>
      </c>
      <c r="DM35" s="621"/>
      <c r="DN35" s="621"/>
      <c r="DO35" s="621"/>
      <c r="DP35" s="621"/>
      <c r="DQ35" s="621"/>
      <c r="DR35" s="621"/>
      <c r="DS35" s="621"/>
      <c r="DT35" s="621"/>
      <c r="DU35" s="621"/>
      <c r="DV35" s="622"/>
      <c r="DW35" s="611">
        <v>0</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741024</v>
      </c>
      <c r="S36" s="609"/>
      <c r="T36" s="609"/>
      <c r="U36" s="609"/>
      <c r="V36" s="609"/>
      <c r="W36" s="609"/>
      <c r="X36" s="609"/>
      <c r="Y36" s="610"/>
      <c r="Z36" s="646">
        <v>13.3</v>
      </c>
      <c r="AA36" s="646"/>
      <c r="AB36" s="646"/>
      <c r="AC36" s="646"/>
      <c r="AD36" s="647" t="s">
        <v>122</v>
      </c>
      <c r="AE36" s="647"/>
      <c r="AF36" s="647"/>
      <c r="AG36" s="647"/>
      <c r="AH36" s="647"/>
      <c r="AI36" s="647"/>
      <c r="AJ36" s="647"/>
      <c r="AK36" s="647"/>
      <c r="AL36" s="611" t="s">
        <v>122</v>
      </c>
      <c r="AM36" s="612"/>
      <c r="AN36" s="612"/>
      <c r="AO36" s="648"/>
      <c r="AP36" s="204"/>
      <c r="AQ36" s="657" t="s">
        <v>314</v>
      </c>
      <c r="AR36" s="658"/>
      <c r="AS36" s="658"/>
      <c r="AT36" s="658"/>
      <c r="AU36" s="658"/>
      <c r="AV36" s="658"/>
      <c r="AW36" s="658"/>
      <c r="AX36" s="658"/>
      <c r="AY36" s="659"/>
      <c r="AZ36" s="663">
        <v>309891</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15908</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658896</v>
      </c>
      <c r="CS36" s="609"/>
      <c r="CT36" s="609"/>
      <c r="CU36" s="609"/>
      <c r="CV36" s="609"/>
      <c r="CW36" s="609"/>
      <c r="CX36" s="609"/>
      <c r="CY36" s="610"/>
      <c r="CZ36" s="611">
        <v>13.1</v>
      </c>
      <c r="DA36" s="623"/>
      <c r="DB36" s="623"/>
      <c r="DC36" s="624"/>
      <c r="DD36" s="614">
        <v>582763</v>
      </c>
      <c r="DE36" s="609"/>
      <c r="DF36" s="609"/>
      <c r="DG36" s="609"/>
      <c r="DH36" s="609"/>
      <c r="DI36" s="609"/>
      <c r="DJ36" s="609"/>
      <c r="DK36" s="610"/>
      <c r="DL36" s="614">
        <v>357731</v>
      </c>
      <c r="DM36" s="609"/>
      <c r="DN36" s="609"/>
      <c r="DO36" s="609"/>
      <c r="DP36" s="609"/>
      <c r="DQ36" s="609"/>
      <c r="DR36" s="609"/>
      <c r="DS36" s="609"/>
      <c r="DT36" s="609"/>
      <c r="DU36" s="609"/>
      <c r="DV36" s="610"/>
      <c r="DW36" s="611">
        <v>16.899999999999999</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85770</v>
      </c>
      <c r="S37" s="609"/>
      <c r="T37" s="609"/>
      <c r="U37" s="609"/>
      <c r="V37" s="609"/>
      <c r="W37" s="609"/>
      <c r="X37" s="609"/>
      <c r="Y37" s="610"/>
      <c r="Z37" s="646">
        <v>1.5</v>
      </c>
      <c r="AA37" s="646"/>
      <c r="AB37" s="646"/>
      <c r="AC37" s="646"/>
      <c r="AD37" s="647">
        <v>603</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79700</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9360</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164623</v>
      </c>
      <c r="CS37" s="621"/>
      <c r="CT37" s="621"/>
      <c r="CU37" s="621"/>
      <c r="CV37" s="621"/>
      <c r="CW37" s="621"/>
      <c r="CX37" s="621"/>
      <c r="CY37" s="622"/>
      <c r="CZ37" s="611">
        <v>3.3</v>
      </c>
      <c r="DA37" s="623"/>
      <c r="DB37" s="623"/>
      <c r="DC37" s="624"/>
      <c r="DD37" s="614">
        <v>164623</v>
      </c>
      <c r="DE37" s="621"/>
      <c r="DF37" s="621"/>
      <c r="DG37" s="621"/>
      <c r="DH37" s="621"/>
      <c r="DI37" s="621"/>
      <c r="DJ37" s="621"/>
      <c r="DK37" s="622"/>
      <c r="DL37" s="614">
        <v>155902</v>
      </c>
      <c r="DM37" s="621"/>
      <c r="DN37" s="621"/>
      <c r="DO37" s="621"/>
      <c r="DP37" s="621"/>
      <c r="DQ37" s="621"/>
      <c r="DR37" s="621"/>
      <c r="DS37" s="621"/>
      <c r="DT37" s="621"/>
      <c r="DU37" s="621"/>
      <c r="DV37" s="622"/>
      <c r="DW37" s="611">
        <v>7.4</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383600</v>
      </c>
      <c r="S38" s="609"/>
      <c r="T38" s="609"/>
      <c r="U38" s="609"/>
      <c r="V38" s="609"/>
      <c r="W38" s="609"/>
      <c r="X38" s="609"/>
      <c r="Y38" s="610"/>
      <c r="Z38" s="646">
        <v>6.9</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60000</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413</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170191</v>
      </c>
      <c r="CS38" s="609"/>
      <c r="CT38" s="609"/>
      <c r="CU38" s="609"/>
      <c r="CV38" s="609"/>
      <c r="CW38" s="609"/>
      <c r="CX38" s="609"/>
      <c r="CY38" s="610"/>
      <c r="CZ38" s="611">
        <v>3.4</v>
      </c>
      <c r="DA38" s="623"/>
      <c r="DB38" s="623"/>
      <c r="DC38" s="624"/>
      <c r="DD38" s="614">
        <v>140596</v>
      </c>
      <c r="DE38" s="609"/>
      <c r="DF38" s="609"/>
      <c r="DG38" s="609"/>
      <c r="DH38" s="609"/>
      <c r="DI38" s="609"/>
      <c r="DJ38" s="609"/>
      <c r="DK38" s="610"/>
      <c r="DL38" s="614">
        <v>133381</v>
      </c>
      <c r="DM38" s="609"/>
      <c r="DN38" s="609"/>
      <c r="DO38" s="609"/>
      <c r="DP38" s="609"/>
      <c r="DQ38" s="609"/>
      <c r="DR38" s="609"/>
      <c r="DS38" s="609"/>
      <c r="DT38" s="609"/>
      <c r="DU38" s="609"/>
      <c r="DV38" s="610"/>
      <c r="DW38" s="611">
        <v>6.3</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t="s">
        <v>122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614</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469766</v>
      </c>
      <c r="CS39" s="621"/>
      <c r="CT39" s="621"/>
      <c r="CU39" s="621"/>
      <c r="CV39" s="621"/>
      <c r="CW39" s="621"/>
      <c r="CX39" s="621"/>
      <c r="CY39" s="622"/>
      <c r="CZ39" s="611">
        <v>9.4</v>
      </c>
      <c r="DA39" s="623"/>
      <c r="DB39" s="623"/>
      <c r="DC39" s="624"/>
      <c r="DD39" s="614">
        <v>296537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3500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5"/>
      <c r="BM40" s="606" t="s">
        <v>332</v>
      </c>
      <c r="BN40" s="606"/>
      <c r="BO40" s="606"/>
      <c r="BP40" s="606"/>
      <c r="BQ40" s="606"/>
      <c r="BR40" s="606"/>
      <c r="BS40" s="606"/>
      <c r="BT40" s="606"/>
      <c r="BU40" s="607"/>
      <c r="BV40" s="608">
        <v>83</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5000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5575400</v>
      </c>
      <c r="S41" s="633"/>
      <c r="T41" s="633"/>
      <c r="U41" s="633"/>
      <c r="V41" s="633"/>
      <c r="W41" s="633"/>
      <c r="X41" s="633"/>
      <c r="Y41" s="636"/>
      <c r="Z41" s="637">
        <v>100</v>
      </c>
      <c r="AA41" s="637"/>
      <c r="AB41" s="637"/>
      <c r="AC41" s="637"/>
      <c r="AD41" s="638">
        <v>2111723</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25819</v>
      </c>
      <c r="BA41" s="609"/>
      <c r="BB41" s="609"/>
      <c r="BC41" s="609"/>
      <c r="BD41" s="621"/>
      <c r="BE41" s="621"/>
      <c r="BF41" s="644"/>
      <c r="BG41" s="649"/>
      <c r="BH41" s="650"/>
      <c r="BI41" s="650"/>
      <c r="BJ41" s="650"/>
      <c r="BK41" s="650"/>
      <c r="BL41" s="205"/>
      <c r="BM41" s="606" t="s">
        <v>336</v>
      </c>
      <c r="BN41" s="606"/>
      <c r="BO41" s="606"/>
      <c r="BP41" s="606"/>
      <c r="BQ41" s="606"/>
      <c r="BR41" s="606"/>
      <c r="BS41" s="606"/>
      <c r="BT41" s="606"/>
      <c r="BU41" s="607"/>
      <c r="BV41" s="608">
        <v>4</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144372</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457</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1470932</v>
      </c>
      <c r="CS42" s="621"/>
      <c r="CT42" s="621"/>
      <c r="CU42" s="621"/>
      <c r="CV42" s="621"/>
      <c r="CW42" s="621"/>
      <c r="CX42" s="621"/>
      <c r="CY42" s="622"/>
      <c r="CZ42" s="611">
        <v>29.3</v>
      </c>
      <c r="DA42" s="623"/>
      <c r="DB42" s="623"/>
      <c r="DC42" s="624"/>
      <c r="DD42" s="614">
        <v>429107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612953</v>
      </c>
      <c r="CS44" s="609"/>
      <c r="CT44" s="609"/>
      <c r="CU44" s="609"/>
      <c r="CV44" s="609"/>
      <c r="CW44" s="609"/>
      <c r="CX44" s="609"/>
      <c r="CY44" s="610"/>
      <c r="CZ44" s="611">
        <v>12.2</v>
      </c>
      <c r="DA44" s="612"/>
      <c r="DB44" s="612"/>
      <c r="DC44" s="613"/>
      <c r="DD44" s="614">
        <v>96725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220179</v>
      </c>
      <c r="CS45" s="621"/>
      <c r="CT45" s="621"/>
      <c r="CU45" s="621"/>
      <c r="CV45" s="621"/>
      <c r="CW45" s="621"/>
      <c r="CX45" s="621"/>
      <c r="CY45" s="622"/>
      <c r="CZ45" s="611">
        <v>4.4000000000000004</v>
      </c>
      <c r="DA45" s="623"/>
      <c r="DB45" s="623"/>
      <c r="DC45" s="624"/>
      <c r="DD45" s="614">
        <v>16052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298907</v>
      </c>
      <c r="CS46" s="609"/>
      <c r="CT46" s="609"/>
      <c r="CU46" s="609"/>
      <c r="CV46" s="609"/>
      <c r="CW46" s="609"/>
      <c r="CX46" s="609"/>
      <c r="CY46" s="610"/>
      <c r="CZ46" s="611">
        <v>6</v>
      </c>
      <c r="DA46" s="612"/>
      <c r="DB46" s="612"/>
      <c r="DC46" s="613"/>
      <c r="DD46" s="614">
        <v>71425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857979</v>
      </c>
      <c r="CS47" s="621"/>
      <c r="CT47" s="621"/>
      <c r="CU47" s="621"/>
      <c r="CV47" s="621"/>
      <c r="CW47" s="621"/>
      <c r="CX47" s="621"/>
      <c r="CY47" s="622"/>
      <c r="CZ47" s="611">
        <v>17.100000000000001</v>
      </c>
      <c r="DA47" s="623"/>
      <c r="DB47" s="623"/>
      <c r="DC47" s="624"/>
      <c r="DD47" s="614">
        <v>332382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5013007</v>
      </c>
      <c r="CS49" s="593"/>
      <c r="CT49" s="593"/>
      <c r="CU49" s="593"/>
      <c r="CV49" s="593"/>
      <c r="CW49" s="593"/>
      <c r="CX49" s="593"/>
      <c r="CY49" s="594"/>
      <c r="CZ49" s="595">
        <v>100</v>
      </c>
      <c r="DA49" s="596"/>
      <c r="DB49" s="596"/>
      <c r="DC49" s="597"/>
      <c r="DD49" s="598">
        <v>3088935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K44EwwGguS9FM8OdVvo7wA5kQmOSVQgzI/oWHjSPoTRYFmyvRyDLyW86pgUuVRMStqUeg0Itm8mX47Nxd0wnw==" saltValue="hS0upXicPO8Joiq7zdP1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373</v>
      </c>
      <c r="C7" s="1035"/>
      <c r="D7" s="1035"/>
      <c r="E7" s="1035"/>
      <c r="F7" s="1035"/>
      <c r="G7" s="1035"/>
      <c r="H7" s="1035"/>
      <c r="I7" s="1035"/>
      <c r="J7" s="1035"/>
      <c r="K7" s="1035"/>
      <c r="L7" s="1035"/>
      <c r="M7" s="1035"/>
      <c r="N7" s="1035"/>
      <c r="O7" s="1035"/>
      <c r="P7" s="1036"/>
      <c r="Q7" s="1089">
        <v>5575</v>
      </c>
      <c r="R7" s="1090"/>
      <c r="S7" s="1090"/>
      <c r="T7" s="1090"/>
      <c r="U7" s="1090"/>
      <c r="V7" s="1090">
        <v>5013</v>
      </c>
      <c r="W7" s="1090"/>
      <c r="X7" s="1090"/>
      <c r="Y7" s="1090"/>
      <c r="Z7" s="1090"/>
      <c r="AA7" s="1090">
        <v>562</v>
      </c>
      <c r="AB7" s="1090"/>
      <c r="AC7" s="1090"/>
      <c r="AD7" s="1090"/>
      <c r="AE7" s="1091"/>
      <c r="AF7" s="1092">
        <v>467</v>
      </c>
      <c r="AG7" s="1093"/>
      <c r="AH7" s="1093"/>
      <c r="AI7" s="1093"/>
      <c r="AJ7" s="1094"/>
      <c r="AK7" s="1095">
        <v>65</v>
      </c>
      <c r="AL7" s="1096"/>
      <c r="AM7" s="1096"/>
      <c r="AN7" s="1096"/>
      <c r="AO7" s="1096"/>
      <c r="AP7" s="1096">
        <v>3404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549</v>
      </c>
      <c r="BT7" s="1087"/>
      <c r="BU7" s="1087"/>
      <c r="BV7" s="1087"/>
      <c r="BW7" s="1087"/>
      <c r="BX7" s="1087"/>
      <c r="BY7" s="1087"/>
      <c r="BZ7" s="1087"/>
      <c r="CA7" s="1087"/>
      <c r="CB7" s="1087"/>
      <c r="CC7" s="1087"/>
      <c r="CD7" s="1087"/>
      <c r="CE7" s="1087"/>
      <c r="CF7" s="1087"/>
      <c r="CG7" s="1099"/>
      <c r="CH7" s="1083">
        <v>2</v>
      </c>
      <c r="CI7" s="1084"/>
      <c r="CJ7" s="1084"/>
      <c r="CK7" s="1084"/>
      <c r="CL7" s="1085"/>
      <c r="CM7" s="1083">
        <v>-11</v>
      </c>
      <c r="CN7" s="1084"/>
      <c r="CO7" s="1084"/>
      <c r="CP7" s="1084"/>
      <c r="CQ7" s="1085"/>
      <c r="CR7" s="1083">
        <v>11</v>
      </c>
      <c r="CS7" s="1084"/>
      <c r="CT7" s="1084"/>
      <c r="CU7" s="1084"/>
      <c r="CV7" s="1085"/>
      <c r="CW7" s="1083" t="s">
        <v>556</v>
      </c>
      <c r="CX7" s="1084"/>
      <c r="CY7" s="1084"/>
      <c r="CZ7" s="1084"/>
      <c r="DA7" s="1085"/>
      <c r="DB7" s="1083">
        <v>0</v>
      </c>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550</v>
      </c>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v>1</v>
      </c>
      <c r="CS8" s="977"/>
      <c r="CT8" s="977"/>
      <c r="CU8" s="977"/>
      <c r="CV8" s="978"/>
      <c r="CW8" s="976">
        <v>2</v>
      </c>
      <c r="CX8" s="977"/>
      <c r="CY8" s="977"/>
      <c r="CZ8" s="977"/>
      <c r="DA8" s="978"/>
      <c r="DB8" s="976" t="s">
        <v>556</v>
      </c>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375</v>
      </c>
      <c r="B23" s="924" t="s">
        <v>376</v>
      </c>
      <c r="C23" s="925"/>
      <c r="D23" s="925"/>
      <c r="E23" s="925"/>
      <c r="F23" s="925"/>
      <c r="G23" s="925"/>
      <c r="H23" s="925"/>
      <c r="I23" s="925"/>
      <c r="J23" s="925"/>
      <c r="K23" s="925"/>
      <c r="L23" s="925"/>
      <c r="M23" s="925"/>
      <c r="N23" s="925"/>
      <c r="O23" s="925"/>
      <c r="P23" s="935"/>
      <c r="Q23" s="1054">
        <v>5575</v>
      </c>
      <c r="R23" s="1048"/>
      <c r="S23" s="1048"/>
      <c r="T23" s="1048"/>
      <c r="U23" s="1048"/>
      <c r="V23" s="1048">
        <v>5013</v>
      </c>
      <c r="W23" s="1048"/>
      <c r="X23" s="1048"/>
      <c r="Y23" s="1048"/>
      <c r="Z23" s="1048"/>
      <c r="AA23" s="1048">
        <v>741</v>
      </c>
      <c r="AB23" s="1048"/>
      <c r="AC23" s="1048"/>
      <c r="AD23" s="1048"/>
      <c r="AE23" s="1055"/>
      <c r="AF23" s="1056">
        <v>467</v>
      </c>
      <c r="AG23" s="1048"/>
      <c r="AH23" s="1048"/>
      <c r="AI23" s="1048"/>
      <c r="AJ23" s="1057"/>
      <c r="AK23" s="1058"/>
      <c r="AL23" s="1059"/>
      <c r="AM23" s="1059"/>
      <c r="AN23" s="1059"/>
      <c r="AO23" s="1059"/>
      <c r="AP23" s="1048">
        <v>3404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387</v>
      </c>
      <c r="C28" s="1035"/>
      <c r="D28" s="1035"/>
      <c r="E28" s="1035"/>
      <c r="F28" s="1035"/>
      <c r="G28" s="1035"/>
      <c r="H28" s="1035"/>
      <c r="I28" s="1035"/>
      <c r="J28" s="1035"/>
      <c r="K28" s="1035"/>
      <c r="L28" s="1035"/>
      <c r="M28" s="1035"/>
      <c r="N28" s="1035"/>
      <c r="O28" s="1035"/>
      <c r="P28" s="1036"/>
      <c r="Q28" s="1037">
        <v>401</v>
      </c>
      <c r="R28" s="1038"/>
      <c r="S28" s="1038"/>
      <c r="T28" s="1038"/>
      <c r="U28" s="1038"/>
      <c r="V28" s="1038">
        <v>385</v>
      </c>
      <c r="W28" s="1038"/>
      <c r="X28" s="1038"/>
      <c r="Y28" s="1038"/>
      <c r="Z28" s="1038"/>
      <c r="AA28" s="1038">
        <v>16</v>
      </c>
      <c r="AB28" s="1038"/>
      <c r="AC28" s="1038"/>
      <c r="AD28" s="1038"/>
      <c r="AE28" s="1039"/>
      <c r="AF28" s="1040">
        <v>16</v>
      </c>
      <c r="AG28" s="1038"/>
      <c r="AH28" s="1038"/>
      <c r="AI28" s="1038"/>
      <c r="AJ28" s="1041"/>
      <c r="AK28" s="1029">
        <v>26</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388</v>
      </c>
      <c r="C29" s="1018"/>
      <c r="D29" s="1018"/>
      <c r="E29" s="1018"/>
      <c r="F29" s="1018"/>
      <c r="G29" s="1018"/>
      <c r="H29" s="1018"/>
      <c r="I29" s="1018"/>
      <c r="J29" s="1018"/>
      <c r="K29" s="1018"/>
      <c r="L29" s="1018"/>
      <c r="M29" s="1018"/>
      <c r="N29" s="1018"/>
      <c r="O29" s="1018"/>
      <c r="P29" s="1019"/>
      <c r="Q29" s="1025">
        <v>572</v>
      </c>
      <c r="R29" s="1026"/>
      <c r="S29" s="1026"/>
      <c r="T29" s="1026"/>
      <c r="U29" s="1026"/>
      <c r="V29" s="1026">
        <v>478</v>
      </c>
      <c r="W29" s="1026"/>
      <c r="X29" s="1026"/>
      <c r="Y29" s="1026"/>
      <c r="Z29" s="1026"/>
      <c r="AA29" s="1026">
        <v>94</v>
      </c>
      <c r="AB29" s="1026"/>
      <c r="AC29" s="1026"/>
      <c r="AD29" s="1026"/>
      <c r="AE29" s="1027"/>
      <c r="AF29" s="1022">
        <v>94</v>
      </c>
      <c r="AG29" s="1023"/>
      <c r="AH29" s="1023"/>
      <c r="AI29" s="1023"/>
      <c r="AJ29" s="1024"/>
      <c r="AK29" s="967">
        <v>79</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389</v>
      </c>
      <c r="C30" s="1018"/>
      <c r="D30" s="1018"/>
      <c r="E30" s="1018"/>
      <c r="F30" s="1018"/>
      <c r="G30" s="1018"/>
      <c r="H30" s="1018"/>
      <c r="I30" s="1018"/>
      <c r="J30" s="1018"/>
      <c r="K30" s="1018"/>
      <c r="L30" s="1018"/>
      <c r="M30" s="1018"/>
      <c r="N30" s="1018"/>
      <c r="O30" s="1018"/>
      <c r="P30" s="1019"/>
      <c r="Q30" s="1025">
        <v>51</v>
      </c>
      <c r="R30" s="1026"/>
      <c r="S30" s="1026"/>
      <c r="T30" s="1026"/>
      <c r="U30" s="1026"/>
      <c r="V30" s="1026">
        <v>49</v>
      </c>
      <c r="W30" s="1026"/>
      <c r="X30" s="1026"/>
      <c r="Y30" s="1026"/>
      <c r="Z30" s="1026"/>
      <c r="AA30" s="1026">
        <v>2</v>
      </c>
      <c r="AB30" s="1026"/>
      <c r="AC30" s="1026"/>
      <c r="AD30" s="1026"/>
      <c r="AE30" s="1027"/>
      <c r="AF30" s="1022">
        <v>-3</v>
      </c>
      <c r="AG30" s="1023"/>
      <c r="AH30" s="1023"/>
      <c r="AI30" s="1023"/>
      <c r="AJ30" s="1024"/>
      <c r="AK30" s="967">
        <v>17</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390</v>
      </c>
      <c r="C31" s="1018"/>
      <c r="D31" s="1018"/>
      <c r="E31" s="1018"/>
      <c r="F31" s="1018"/>
      <c r="G31" s="1018"/>
      <c r="H31" s="1018"/>
      <c r="I31" s="1018"/>
      <c r="J31" s="1018"/>
      <c r="K31" s="1018"/>
      <c r="L31" s="1018"/>
      <c r="M31" s="1018"/>
      <c r="N31" s="1018"/>
      <c r="O31" s="1018"/>
      <c r="P31" s="1019"/>
      <c r="Q31" s="1025">
        <v>108</v>
      </c>
      <c r="R31" s="1026"/>
      <c r="S31" s="1026"/>
      <c r="T31" s="1026"/>
      <c r="U31" s="1026"/>
      <c r="V31" s="1026">
        <v>102</v>
      </c>
      <c r="W31" s="1026"/>
      <c r="X31" s="1026"/>
      <c r="Y31" s="1026"/>
      <c r="Z31" s="1026"/>
      <c r="AA31" s="1026">
        <v>6</v>
      </c>
      <c r="AB31" s="1026"/>
      <c r="AC31" s="1026"/>
      <c r="AD31" s="1026"/>
      <c r="AE31" s="1027"/>
      <c r="AF31" s="1022">
        <v>10</v>
      </c>
      <c r="AG31" s="1023"/>
      <c r="AH31" s="1023"/>
      <c r="AI31" s="1023"/>
      <c r="AJ31" s="1024"/>
      <c r="AK31" s="967">
        <v>60</v>
      </c>
      <c r="AL31" s="958"/>
      <c r="AM31" s="958"/>
      <c r="AN31" s="958"/>
      <c r="AO31" s="958"/>
      <c r="AP31" s="958">
        <v>604</v>
      </c>
      <c r="AQ31" s="958"/>
      <c r="AR31" s="958"/>
      <c r="AS31" s="958"/>
      <c r="AT31" s="958"/>
      <c r="AU31" s="958">
        <v>307</v>
      </c>
      <c r="AV31" s="958"/>
      <c r="AW31" s="958"/>
      <c r="AX31" s="958"/>
      <c r="AY31" s="958"/>
      <c r="AZ31" s="1028" t="s">
        <v>548</v>
      </c>
      <c r="BA31" s="1028"/>
      <c r="BB31" s="1028"/>
      <c r="BC31" s="1028"/>
      <c r="BD31" s="1028"/>
      <c r="BE31" s="959" t="s">
        <v>391</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392</v>
      </c>
      <c r="C32" s="1018"/>
      <c r="D32" s="1018"/>
      <c r="E32" s="1018"/>
      <c r="F32" s="1018"/>
      <c r="G32" s="1018"/>
      <c r="H32" s="1018"/>
      <c r="I32" s="1018"/>
      <c r="J32" s="1018"/>
      <c r="K32" s="1018"/>
      <c r="L32" s="1018"/>
      <c r="M32" s="1018"/>
      <c r="N32" s="1018"/>
      <c r="O32" s="1018"/>
      <c r="P32" s="1019"/>
      <c r="Q32" s="1025">
        <v>145</v>
      </c>
      <c r="R32" s="1026"/>
      <c r="S32" s="1026"/>
      <c r="T32" s="1026"/>
      <c r="U32" s="1026"/>
      <c r="V32" s="1026">
        <v>126</v>
      </c>
      <c r="W32" s="1026"/>
      <c r="X32" s="1026"/>
      <c r="Y32" s="1026"/>
      <c r="Z32" s="1026"/>
      <c r="AA32" s="1026">
        <v>19</v>
      </c>
      <c r="AB32" s="1026"/>
      <c r="AC32" s="1026"/>
      <c r="AD32" s="1026"/>
      <c r="AE32" s="1027"/>
      <c r="AF32" s="1022">
        <v>16</v>
      </c>
      <c r="AG32" s="1023"/>
      <c r="AH32" s="1023"/>
      <c r="AI32" s="1023"/>
      <c r="AJ32" s="1024"/>
      <c r="AK32" s="967">
        <v>80</v>
      </c>
      <c r="AL32" s="958"/>
      <c r="AM32" s="958"/>
      <c r="AN32" s="958"/>
      <c r="AO32" s="958"/>
      <c r="AP32" s="958">
        <v>251</v>
      </c>
      <c r="AQ32" s="958"/>
      <c r="AR32" s="958"/>
      <c r="AS32" s="958"/>
      <c r="AT32" s="958"/>
      <c r="AU32" s="958">
        <v>251</v>
      </c>
      <c r="AV32" s="958"/>
      <c r="AW32" s="958"/>
      <c r="AX32" s="958"/>
      <c r="AY32" s="958"/>
      <c r="AZ32" s="1028" t="s">
        <v>548</v>
      </c>
      <c r="BA32" s="1028"/>
      <c r="BB32" s="1028"/>
      <c r="BC32" s="1028"/>
      <c r="BD32" s="1028"/>
      <c r="BE32" s="959" t="s">
        <v>391</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375</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134</v>
      </c>
      <c r="AG63" s="946"/>
      <c r="AH63" s="946"/>
      <c r="AI63" s="946"/>
      <c r="AJ63" s="1009"/>
      <c r="AK63" s="1010"/>
      <c r="AL63" s="950"/>
      <c r="AM63" s="950"/>
      <c r="AN63" s="950"/>
      <c r="AO63" s="950"/>
      <c r="AP63" s="946">
        <v>855</v>
      </c>
      <c r="AQ63" s="946"/>
      <c r="AR63" s="946"/>
      <c r="AS63" s="946"/>
      <c r="AT63" s="946"/>
      <c r="AU63" s="946">
        <v>558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397</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551</v>
      </c>
      <c r="C68" s="973"/>
      <c r="D68" s="973"/>
      <c r="E68" s="973"/>
      <c r="F68" s="973"/>
      <c r="G68" s="973"/>
      <c r="H68" s="973"/>
      <c r="I68" s="973"/>
      <c r="J68" s="973"/>
      <c r="K68" s="973"/>
      <c r="L68" s="973"/>
      <c r="M68" s="973"/>
      <c r="N68" s="973"/>
      <c r="O68" s="973"/>
      <c r="P68" s="974"/>
      <c r="Q68" s="975">
        <v>7064</v>
      </c>
      <c r="R68" s="969"/>
      <c r="S68" s="969"/>
      <c r="T68" s="969"/>
      <c r="U68" s="969"/>
      <c r="V68" s="969">
        <v>5999</v>
      </c>
      <c r="W68" s="969"/>
      <c r="X68" s="969"/>
      <c r="Y68" s="969"/>
      <c r="Z68" s="969"/>
      <c r="AA68" s="969">
        <v>1065</v>
      </c>
      <c r="AB68" s="969"/>
      <c r="AC68" s="969"/>
      <c r="AD68" s="969"/>
      <c r="AE68" s="969"/>
      <c r="AF68" s="969">
        <v>1065</v>
      </c>
      <c r="AG68" s="969"/>
      <c r="AH68" s="969"/>
      <c r="AI68" s="969"/>
      <c r="AJ68" s="969"/>
      <c r="AK68" s="969">
        <v>208</v>
      </c>
      <c r="AL68" s="969"/>
      <c r="AM68" s="969"/>
      <c r="AN68" s="969"/>
      <c r="AO68" s="969"/>
      <c r="AP68" s="969" t="s">
        <v>556</v>
      </c>
      <c r="AQ68" s="969"/>
      <c r="AR68" s="969"/>
      <c r="AS68" s="969"/>
      <c r="AT68" s="969"/>
      <c r="AU68" s="969"/>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552</v>
      </c>
      <c r="C69" s="962"/>
      <c r="D69" s="962"/>
      <c r="E69" s="962"/>
      <c r="F69" s="962"/>
      <c r="G69" s="962"/>
      <c r="H69" s="962"/>
      <c r="I69" s="962"/>
      <c r="J69" s="962"/>
      <c r="K69" s="962"/>
      <c r="L69" s="962"/>
      <c r="M69" s="962"/>
      <c r="N69" s="962"/>
      <c r="O69" s="962"/>
      <c r="P69" s="963"/>
      <c r="Q69" s="964">
        <v>1416</v>
      </c>
      <c r="R69" s="958"/>
      <c r="S69" s="958"/>
      <c r="T69" s="958"/>
      <c r="U69" s="958"/>
      <c r="V69" s="958">
        <v>1409</v>
      </c>
      <c r="W69" s="958"/>
      <c r="X69" s="958"/>
      <c r="Y69" s="958"/>
      <c r="Z69" s="958"/>
      <c r="AA69" s="958">
        <v>7</v>
      </c>
      <c r="AB69" s="958"/>
      <c r="AC69" s="958"/>
      <c r="AD69" s="958"/>
      <c r="AE69" s="958"/>
      <c r="AF69" s="958">
        <v>7</v>
      </c>
      <c r="AG69" s="958"/>
      <c r="AH69" s="958"/>
      <c r="AI69" s="958"/>
      <c r="AJ69" s="958"/>
      <c r="AK69" s="958">
        <v>5</v>
      </c>
      <c r="AL69" s="958"/>
      <c r="AM69" s="958"/>
      <c r="AN69" s="958"/>
      <c r="AO69" s="958"/>
      <c r="AP69" s="958">
        <v>841</v>
      </c>
      <c r="AQ69" s="958"/>
      <c r="AR69" s="958"/>
      <c r="AS69" s="958"/>
      <c r="AT69" s="958"/>
      <c r="AU69" s="958"/>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553</v>
      </c>
      <c r="C70" s="962"/>
      <c r="D70" s="962"/>
      <c r="E70" s="962"/>
      <c r="F70" s="962"/>
      <c r="G70" s="962"/>
      <c r="H70" s="962"/>
      <c r="I70" s="962"/>
      <c r="J70" s="962"/>
      <c r="K70" s="962"/>
      <c r="L70" s="962"/>
      <c r="M70" s="962"/>
      <c r="N70" s="962"/>
      <c r="O70" s="962"/>
      <c r="P70" s="963"/>
      <c r="Q70" s="964">
        <v>1799</v>
      </c>
      <c r="R70" s="958"/>
      <c r="S70" s="958"/>
      <c r="T70" s="958"/>
      <c r="U70" s="958"/>
      <c r="V70" s="958">
        <v>1532</v>
      </c>
      <c r="W70" s="958"/>
      <c r="X70" s="958"/>
      <c r="Y70" s="958"/>
      <c r="Z70" s="958"/>
      <c r="AA70" s="958">
        <v>267</v>
      </c>
      <c r="AB70" s="958"/>
      <c r="AC70" s="958"/>
      <c r="AD70" s="958"/>
      <c r="AE70" s="958"/>
      <c r="AF70" s="958">
        <v>267</v>
      </c>
      <c r="AG70" s="958"/>
      <c r="AH70" s="958"/>
      <c r="AI70" s="958"/>
      <c r="AJ70" s="958"/>
      <c r="AK70" s="958">
        <v>0</v>
      </c>
      <c r="AL70" s="958"/>
      <c r="AM70" s="958"/>
      <c r="AN70" s="958"/>
      <c r="AO70" s="958"/>
      <c r="AP70" s="958">
        <v>905</v>
      </c>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554</v>
      </c>
      <c r="C71" s="962"/>
      <c r="D71" s="962"/>
      <c r="E71" s="962"/>
      <c r="F71" s="962"/>
      <c r="G71" s="962"/>
      <c r="H71" s="962"/>
      <c r="I71" s="962"/>
      <c r="J71" s="962"/>
      <c r="K71" s="962"/>
      <c r="L71" s="962"/>
      <c r="M71" s="962"/>
      <c r="N71" s="962"/>
      <c r="O71" s="962"/>
      <c r="P71" s="963"/>
      <c r="Q71" s="964">
        <v>312</v>
      </c>
      <c r="R71" s="958"/>
      <c r="S71" s="958"/>
      <c r="T71" s="958"/>
      <c r="U71" s="958"/>
      <c r="V71" s="958">
        <v>290</v>
      </c>
      <c r="W71" s="958"/>
      <c r="X71" s="958"/>
      <c r="Y71" s="958"/>
      <c r="Z71" s="958"/>
      <c r="AA71" s="958">
        <v>22</v>
      </c>
      <c r="AB71" s="958"/>
      <c r="AC71" s="958"/>
      <c r="AD71" s="958"/>
      <c r="AE71" s="958"/>
      <c r="AF71" s="958">
        <v>22</v>
      </c>
      <c r="AG71" s="958"/>
      <c r="AH71" s="958"/>
      <c r="AI71" s="958"/>
      <c r="AJ71" s="958"/>
      <c r="AK71" s="958" t="s">
        <v>556</v>
      </c>
      <c r="AL71" s="958"/>
      <c r="AM71" s="958"/>
      <c r="AN71" s="958"/>
      <c r="AO71" s="958"/>
      <c r="AP71" s="958" t="s">
        <v>556</v>
      </c>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555</v>
      </c>
      <c r="C72" s="962"/>
      <c r="D72" s="962"/>
      <c r="E72" s="962"/>
      <c r="F72" s="962"/>
      <c r="G72" s="962"/>
      <c r="H72" s="962"/>
      <c r="I72" s="962"/>
      <c r="J72" s="962"/>
      <c r="K72" s="962"/>
      <c r="L72" s="962"/>
      <c r="M72" s="962"/>
      <c r="N72" s="962"/>
      <c r="O72" s="962"/>
      <c r="P72" s="963"/>
      <c r="Q72" s="964">
        <v>322367</v>
      </c>
      <c r="R72" s="958"/>
      <c r="S72" s="958"/>
      <c r="T72" s="958"/>
      <c r="U72" s="958"/>
      <c r="V72" s="958">
        <v>314740</v>
      </c>
      <c r="W72" s="958"/>
      <c r="X72" s="958"/>
      <c r="Y72" s="958"/>
      <c r="Z72" s="958"/>
      <c r="AA72" s="958">
        <v>7627</v>
      </c>
      <c r="AB72" s="958"/>
      <c r="AC72" s="958"/>
      <c r="AD72" s="958"/>
      <c r="AE72" s="958"/>
      <c r="AF72" s="958">
        <v>5417</v>
      </c>
      <c r="AG72" s="958"/>
      <c r="AH72" s="958"/>
      <c r="AI72" s="958"/>
      <c r="AJ72" s="958"/>
      <c r="AK72" s="958" t="s">
        <v>556</v>
      </c>
      <c r="AL72" s="958"/>
      <c r="AM72" s="958"/>
      <c r="AN72" s="958"/>
      <c r="AO72" s="958"/>
      <c r="AP72" s="958" t="s">
        <v>556</v>
      </c>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375</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6778</v>
      </c>
      <c r="AG88" s="946"/>
      <c r="AH88" s="946"/>
      <c r="AI88" s="946"/>
      <c r="AJ88" s="946"/>
      <c r="AK88" s="950"/>
      <c r="AL88" s="950"/>
      <c r="AM88" s="950"/>
      <c r="AN88" s="950"/>
      <c r="AO88" s="950"/>
      <c r="AP88" s="946">
        <v>1746</v>
      </c>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293</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293</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293</v>
      </c>
      <c r="DR109" s="883"/>
      <c r="DS109" s="883"/>
      <c r="DT109" s="883"/>
      <c r="DU109" s="884"/>
      <c r="DV109" s="885" t="s">
        <v>409</v>
      </c>
      <c r="DW109" s="883"/>
      <c r="DX109" s="883"/>
      <c r="DY109" s="883"/>
      <c r="DZ109" s="916"/>
    </row>
    <row r="110" spans="1:131" s="212"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329444</v>
      </c>
      <c r="AB110" s="876"/>
      <c r="AC110" s="876"/>
      <c r="AD110" s="876"/>
      <c r="AE110" s="877"/>
      <c r="AF110" s="878">
        <v>345006</v>
      </c>
      <c r="AG110" s="876"/>
      <c r="AH110" s="876"/>
      <c r="AI110" s="876"/>
      <c r="AJ110" s="877"/>
      <c r="AK110" s="878">
        <v>361140</v>
      </c>
      <c r="AL110" s="876"/>
      <c r="AM110" s="876"/>
      <c r="AN110" s="876"/>
      <c r="AO110" s="877"/>
      <c r="AP110" s="879">
        <v>19.8</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3357147</v>
      </c>
      <c r="BR110" s="829"/>
      <c r="BS110" s="829"/>
      <c r="BT110" s="829"/>
      <c r="BU110" s="829"/>
      <c r="BV110" s="829">
        <v>3367067</v>
      </c>
      <c r="BW110" s="829"/>
      <c r="BX110" s="829"/>
      <c r="BY110" s="829"/>
      <c r="BZ110" s="829"/>
      <c r="CA110" s="829">
        <v>3404131</v>
      </c>
      <c r="CB110" s="829"/>
      <c r="CC110" s="829"/>
      <c r="CD110" s="829"/>
      <c r="CE110" s="829"/>
      <c r="CF110" s="853">
        <v>186.7</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2705</v>
      </c>
      <c r="BR111" s="804"/>
      <c r="BS111" s="804"/>
      <c r="BT111" s="804"/>
      <c r="BU111" s="804"/>
      <c r="BV111" s="804">
        <v>2452</v>
      </c>
      <c r="BW111" s="804"/>
      <c r="BX111" s="804"/>
      <c r="BY111" s="804"/>
      <c r="BZ111" s="804"/>
      <c r="CA111" s="804">
        <v>2200</v>
      </c>
      <c r="CB111" s="804"/>
      <c r="CC111" s="804"/>
      <c r="CD111" s="804"/>
      <c r="CE111" s="804"/>
      <c r="CF111" s="862">
        <v>0.1</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843038</v>
      </c>
      <c r="BR112" s="804"/>
      <c r="BS112" s="804"/>
      <c r="BT112" s="804"/>
      <c r="BU112" s="804"/>
      <c r="BV112" s="804">
        <v>733948</v>
      </c>
      <c r="BW112" s="804"/>
      <c r="BX112" s="804"/>
      <c r="BY112" s="804"/>
      <c r="BZ112" s="804"/>
      <c r="CA112" s="804">
        <v>647480</v>
      </c>
      <c r="CB112" s="804"/>
      <c r="CC112" s="804"/>
      <c r="CD112" s="804"/>
      <c r="CE112" s="804"/>
      <c r="CF112" s="862">
        <v>35.5</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119979</v>
      </c>
      <c r="AB113" s="906"/>
      <c r="AC113" s="906"/>
      <c r="AD113" s="906"/>
      <c r="AE113" s="907"/>
      <c r="AF113" s="908">
        <v>109464</v>
      </c>
      <c r="AG113" s="906"/>
      <c r="AH113" s="906"/>
      <c r="AI113" s="906"/>
      <c r="AJ113" s="907"/>
      <c r="AK113" s="908">
        <v>84798</v>
      </c>
      <c r="AL113" s="906"/>
      <c r="AM113" s="906"/>
      <c r="AN113" s="906"/>
      <c r="AO113" s="907"/>
      <c r="AP113" s="909">
        <v>4.7</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34856</v>
      </c>
      <c r="BR113" s="804"/>
      <c r="BS113" s="804"/>
      <c r="BT113" s="804"/>
      <c r="BU113" s="804"/>
      <c r="BV113" s="804">
        <v>51753</v>
      </c>
      <c r="BW113" s="804"/>
      <c r="BX113" s="804"/>
      <c r="BY113" s="804"/>
      <c r="BZ113" s="804"/>
      <c r="CA113" s="804">
        <v>66497</v>
      </c>
      <c r="CB113" s="804"/>
      <c r="CC113" s="804"/>
      <c r="CD113" s="804"/>
      <c r="CE113" s="804"/>
      <c r="CF113" s="862">
        <v>3.6</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4915</v>
      </c>
      <c r="AB114" s="767"/>
      <c r="AC114" s="767"/>
      <c r="AD114" s="767"/>
      <c r="AE114" s="768"/>
      <c r="AF114" s="769">
        <v>5049</v>
      </c>
      <c r="AG114" s="767"/>
      <c r="AH114" s="767"/>
      <c r="AI114" s="767"/>
      <c r="AJ114" s="768"/>
      <c r="AK114" s="769">
        <v>5852</v>
      </c>
      <c r="AL114" s="767"/>
      <c r="AM114" s="767"/>
      <c r="AN114" s="767"/>
      <c r="AO114" s="768"/>
      <c r="AP114" s="811">
        <v>0.3</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334071</v>
      </c>
      <c r="BR114" s="804"/>
      <c r="BS114" s="804"/>
      <c r="BT114" s="804"/>
      <c r="BU114" s="804"/>
      <c r="BV114" s="804">
        <v>338394</v>
      </c>
      <c r="BW114" s="804"/>
      <c r="BX114" s="804"/>
      <c r="BY114" s="804"/>
      <c r="BZ114" s="804"/>
      <c r="CA114" s="804">
        <v>367636</v>
      </c>
      <c r="CB114" s="804"/>
      <c r="CC114" s="804"/>
      <c r="CD114" s="804"/>
      <c r="CE114" s="804"/>
      <c r="CF114" s="862">
        <v>20.2</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238</v>
      </c>
      <c r="AB115" s="906"/>
      <c r="AC115" s="906"/>
      <c r="AD115" s="906"/>
      <c r="AE115" s="907"/>
      <c r="AF115" s="908">
        <v>256</v>
      </c>
      <c r="AG115" s="906"/>
      <c r="AH115" s="906"/>
      <c r="AI115" s="906"/>
      <c r="AJ115" s="907"/>
      <c r="AK115" s="908">
        <v>256</v>
      </c>
      <c r="AL115" s="906"/>
      <c r="AM115" s="906"/>
      <c r="AN115" s="906"/>
      <c r="AO115" s="907"/>
      <c r="AP115" s="909">
        <v>0</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454576</v>
      </c>
      <c r="AB117" s="890"/>
      <c r="AC117" s="890"/>
      <c r="AD117" s="890"/>
      <c r="AE117" s="891"/>
      <c r="AF117" s="892">
        <v>459775</v>
      </c>
      <c r="AG117" s="890"/>
      <c r="AH117" s="890"/>
      <c r="AI117" s="890"/>
      <c r="AJ117" s="891"/>
      <c r="AK117" s="892">
        <v>452046</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293</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176</v>
      </c>
      <c r="BA119" s="233"/>
      <c r="BB119" s="233"/>
      <c r="BC119" s="233"/>
      <c r="BD119" s="233"/>
      <c r="BE119" s="233"/>
      <c r="BF119" s="233"/>
      <c r="BG119" s="233"/>
      <c r="BH119" s="233"/>
      <c r="BI119" s="233"/>
      <c r="BJ119" s="233"/>
      <c r="BK119" s="233"/>
      <c r="BL119" s="233"/>
      <c r="BM119" s="233"/>
      <c r="BN119" s="233"/>
      <c r="BO119" s="864" t="s">
        <v>439</v>
      </c>
      <c r="BP119" s="865"/>
      <c r="BQ119" s="866">
        <v>4571817</v>
      </c>
      <c r="BR119" s="832"/>
      <c r="BS119" s="832"/>
      <c r="BT119" s="832"/>
      <c r="BU119" s="832"/>
      <c r="BV119" s="832">
        <v>4493614</v>
      </c>
      <c r="BW119" s="832"/>
      <c r="BX119" s="832"/>
      <c r="BY119" s="832"/>
      <c r="BZ119" s="832"/>
      <c r="CA119" s="832">
        <v>4487944</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2705</v>
      </c>
      <c r="DH119" s="751"/>
      <c r="DI119" s="751"/>
      <c r="DJ119" s="751"/>
      <c r="DK119" s="752"/>
      <c r="DL119" s="753">
        <v>2452</v>
      </c>
      <c r="DM119" s="751"/>
      <c r="DN119" s="751"/>
      <c r="DO119" s="751"/>
      <c r="DP119" s="752"/>
      <c r="DQ119" s="753">
        <v>2200</v>
      </c>
      <c r="DR119" s="751"/>
      <c r="DS119" s="751"/>
      <c r="DT119" s="751"/>
      <c r="DU119" s="752"/>
      <c r="DV119" s="835">
        <v>0.1</v>
      </c>
      <c r="DW119" s="836"/>
      <c r="DX119" s="836"/>
      <c r="DY119" s="836"/>
      <c r="DZ119" s="837"/>
    </row>
    <row r="120" spans="1:130" s="212"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2647576</v>
      </c>
      <c r="BR120" s="829"/>
      <c r="BS120" s="829"/>
      <c r="BT120" s="829"/>
      <c r="BU120" s="829"/>
      <c r="BV120" s="829">
        <v>2870278</v>
      </c>
      <c r="BW120" s="829"/>
      <c r="BX120" s="829"/>
      <c r="BY120" s="829"/>
      <c r="BZ120" s="829"/>
      <c r="CA120" s="829">
        <v>3032132</v>
      </c>
      <c r="CB120" s="829"/>
      <c r="CC120" s="829"/>
      <c r="CD120" s="829"/>
      <c r="CE120" s="829"/>
      <c r="CF120" s="853">
        <v>166.3</v>
      </c>
      <c r="CG120" s="854"/>
      <c r="CH120" s="854"/>
      <c r="CI120" s="854"/>
      <c r="CJ120" s="854"/>
      <c r="CK120" s="855" t="s">
        <v>443</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v>539653</v>
      </c>
      <c r="DH120" s="829"/>
      <c r="DI120" s="829"/>
      <c r="DJ120" s="829"/>
      <c r="DK120" s="829"/>
      <c r="DL120" s="829">
        <v>445445</v>
      </c>
      <c r="DM120" s="829"/>
      <c r="DN120" s="829"/>
      <c r="DO120" s="829"/>
      <c r="DP120" s="829"/>
      <c r="DQ120" s="829">
        <v>414427</v>
      </c>
      <c r="DR120" s="829"/>
      <c r="DS120" s="829"/>
      <c r="DT120" s="829"/>
      <c r="DU120" s="829"/>
      <c r="DV120" s="830">
        <v>22.7</v>
      </c>
      <c r="DW120" s="830"/>
      <c r="DX120" s="830"/>
      <c r="DY120" s="830"/>
      <c r="DZ120" s="831"/>
    </row>
    <row r="121" spans="1:130" s="212"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232847</v>
      </c>
      <c r="BR121" s="804"/>
      <c r="BS121" s="804"/>
      <c r="BT121" s="804"/>
      <c r="BU121" s="804"/>
      <c r="BV121" s="804">
        <v>214912</v>
      </c>
      <c r="BW121" s="804"/>
      <c r="BX121" s="804"/>
      <c r="BY121" s="804"/>
      <c r="BZ121" s="804"/>
      <c r="CA121" s="804">
        <v>196841</v>
      </c>
      <c r="CB121" s="804"/>
      <c r="CC121" s="804"/>
      <c r="CD121" s="804"/>
      <c r="CE121" s="804"/>
      <c r="CF121" s="862">
        <v>10.8</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303385</v>
      </c>
      <c r="DH121" s="804"/>
      <c r="DI121" s="804"/>
      <c r="DJ121" s="804"/>
      <c r="DK121" s="804"/>
      <c r="DL121" s="804">
        <v>288503</v>
      </c>
      <c r="DM121" s="804"/>
      <c r="DN121" s="804"/>
      <c r="DO121" s="804"/>
      <c r="DP121" s="804"/>
      <c r="DQ121" s="804">
        <v>233053</v>
      </c>
      <c r="DR121" s="804"/>
      <c r="DS121" s="804"/>
      <c r="DT121" s="804"/>
      <c r="DU121" s="804"/>
      <c r="DV121" s="781">
        <v>12.8</v>
      </c>
      <c r="DW121" s="781"/>
      <c r="DX121" s="781"/>
      <c r="DY121" s="781"/>
      <c r="DZ121" s="782"/>
    </row>
    <row r="122" spans="1:130" s="212"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2551081</v>
      </c>
      <c r="BR122" s="832"/>
      <c r="BS122" s="832"/>
      <c r="BT122" s="832"/>
      <c r="BU122" s="832"/>
      <c r="BV122" s="832">
        <v>2758351</v>
      </c>
      <c r="BW122" s="832"/>
      <c r="BX122" s="832"/>
      <c r="BY122" s="832"/>
      <c r="BZ122" s="832"/>
      <c r="CA122" s="832">
        <v>2719046</v>
      </c>
      <c r="CB122" s="832"/>
      <c r="CC122" s="832"/>
      <c r="CD122" s="832"/>
      <c r="CE122" s="832"/>
      <c r="CF122" s="833">
        <v>149.1</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176</v>
      </c>
      <c r="BA123" s="233"/>
      <c r="BB123" s="233"/>
      <c r="BC123" s="233"/>
      <c r="BD123" s="233"/>
      <c r="BE123" s="233"/>
      <c r="BF123" s="233"/>
      <c r="BG123" s="233"/>
      <c r="BH123" s="233"/>
      <c r="BI123" s="233"/>
      <c r="BJ123" s="233"/>
      <c r="BK123" s="233"/>
      <c r="BL123" s="233"/>
      <c r="BM123" s="233"/>
      <c r="BN123" s="233"/>
      <c r="BO123" s="864" t="s">
        <v>447</v>
      </c>
      <c r="BP123" s="865"/>
      <c r="BQ123" s="819">
        <v>5431504</v>
      </c>
      <c r="BR123" s="820"/>
      <c r="BS123" s="820"/>
      <c r="BT123" s="820"/>
      <c r="BU123" s="820"/>
      <c r="BV123" s="820">
        <v>5843541</v>
      </c>
      <c r="BW123" s="820"/>
      <c r="BX123" s="820"/>
      <c r="BY123" s="820"/>
      <c r="BZ123" s="820"/>
      <c r="CA123" s="820">
        <v>5948019</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238</v>
      </c>
      <c r="AB126" s="767"/>
      <c r="AC126" s="767"/>
      <c r="AD126" s="767"/>
      <c r="AE126" s="768"/>
      <c r="AF126" s="769">
        <v>256</v>
      </c>
      <c r="AG126" s="767"/>
      <c r="AH126" s="767"/>
      <c r="AI126" s="767"/>
      <c r="AJ126" s="768"/>
      <c r="AK126" s="769">
        <v>256</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22173</v>
      </c>
      <c r="AB128" s="788"/>
      <c r="AC128" s="788"/>
      <c r="AD128" s="788"/>
      <c r="AE128" s="789"/>
      <c r="AF128" s="790">
        <v>19495</v>
      </c>
      <c r="AG128" s="788"/>
      <c r="AH128" s="788"/>
      <c r="AI128" s="788"/>
      <c r="AJ128" s="789"/>
      <c r="AK128" s="790">
        <v>19495</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2026244</v>
      </c>
      <c r="AB129" s="767"/>
      <c r="AC129" s="767"/>
      <c r="AD129" s="767"/>
      <c r="AE129" s="768"/>
      <c r="AF129" s="769">
        <v>2052330</v>
      </c>
      <c r="AG129" s="767"/>
      <c r="AH129" s="767"/>
      <c r="AI129" s="767"/>
      <c r="AJ129" s="768"/>
      <c r="AK129" s="769">
        <v>2107165</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281154</v>
      </c>
      <c r="AB130" s="767"/>
      <c r="AC130" s="767"/>
      <c r="AD130" s="767"/>
      <c r="AE130" s="768"/>
      <c r="AF130" s="769">
        <v>283703</v>
      </c>
      <c r="AG130" s="767"/>
      <c r="AH130" s="767"/>
      <c r="AI130" s="767"/>
      <c r="AJ130" s="768"/>
      <c r="AK130" s="769">
        <v>283679</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8.5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1745090</v>
      </c>
      <c r="AB131" s="751"/>
      <c r="AC131" s="751"/>
      <c r="AD131" s="751"/>
      <c r="AE131" s="752"/>
      <c r="AF131" s="753">
        <v>1768627</v>
      </c>
      <c r="AG131" s="751"/>
      <c r="AH131" s="751"/>
      <c r="AI131" s="751"/>
      <c r="AJ131" s="752"/>
      <c r="AK131" s="753">
        <v>1823486</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8.6671174549999996</v>
      </c>
      <c r="AB132" s="732"/>
      <c r="AC132" s="732"/>
      <c r="AD132" s="732"/>
      <c r="AE132" s="733"/>
      <c r="AF132" s="734">
        <v>8.8530255390000008</v>
      </c>
      <c r="AG132" s="732"/>
      <c r="AH132" s="732"/>
      <c r="AI132" s="732"/>
      <c r="AJ132" s="733"/>
      <c r="AK132" s="734">
        <v>8.1641427459999996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10</v>
      </c>
      <c r="AB133" s="711"/>
      <c r="AC133" s="711"/>
      <c r="AD133" s="711"/>
      <c r="AE133" s="712"/>
      <c r="AF133" s="710">
        <v>9.3000000000000007</v>
      </c>
      <c r="AG133" s="711"/>
      <c r="AH133" s="711"/>
      <c r="AI133" s="711"/>
      <c r="AJ133" s="712"/>
      <c r="AK133" s="710">
        <v>8.5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5SVivNmR+CxL14kkaAK+Ir9tac3JOCChZ31sSnkloSg18A8PlnMjzBlK92PRW0SAq3jICSyAIlndg1t8lQrtdg==" saltValue="N2XgiTGqJocu5FrQszI6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23" zoomScale="115" zoomScaleNormal="85" zoomScaleSheetLayoutView="115" workbookViewId="0">
      <selection activeCell="AO73" sqref="AO73"/>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473</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9R7LsV8P6GhLLolh9EIR0tu5ilD+PCvrhTu1/FmQDU6JLp1GPivkRswTgAbegX1m1G9HWZNU54hdqTz0DMwTlg==" saltValue="DWZ1eyMrB3zYp35eQhC2j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PhEQB4ErA+/ck+gi0kYDMF1Hd2JG1g4j6QNbM30IbLYXOH4DLiJ/der+rv4nz9t2H3gxZHTUkv2MZ6Gji0YKg==" saltValue="voun11+G2Tsm7Su112TMT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475</v>
      </c>
      <c r="AL6" s="248"/>
      <c r="AM6" s="248"/>
      <c r="AN6" s="248"/>
    </row>
    <row r="7" spans="1:46" ht="13.5" customHeight="1" x14ac:dyDescent="0.2">
      <c r="A7" s="247"/>
      <c r="AK7" s="250"/>
      <c r="AL7" s="251"/>
      <c r="AM7" s="251"/>
      <c r="AN7" s="252"/>
      <c r="AO7" s="1105" t="s">
        <v>476</v>
      </c>
      <c r="AP7" s="253"/>
      <c r="AQ7" s="254" t="s">
        <v>477</v>
      </c>
      <c r="AR7" s="255"/>
    </row>
    <row r="8" spans="1:46" ht="13" x14ac:dyDescent="0.2">
      <c r="A8" s="247"/>
      <c r="AK8" s="256"/>
      <c r="AL8" s="257"/>
      <c r="AM8" s="257"/>
      <c r="AN8" s="258"/>
      <c r="AO8" s="1106"/>
      <c r="AP8" s="259" t="s">
        <v>478</v>
      </c>
      <c r="AQ8" s="260" t="s">
        <v>479</v>
      </c>
      <c r="AR8" s="261" t="s">
        <v>480</v>
      </c>
    </row>
    <row r="9" spans="1:46" ht="13" x14ac:dyDescent="0.2">
      <c r="A9" s="247"/>
      <c r="AK9" s="1117" t="s">
        <v>481</v>
      </c>
      <c r="AL9" s="1118"/>
      <c r="AM9" s="1118"/>
      <c r="AN9" s="1119"/>
      <c r="AO9" s="262">
        <v>677654</v>
      </c>
      <c r="AP9" s="262">
        <v>214312</v>
      </c>
      <c r="AQ9" s="263">
        <v>239935</v>
      </c>
      <c r="AR9" s="264">
        <v>-10.7</v>
      </c>
    </row>
    <row r="10" spans="1:46" ht="13.5" customHeight="1" x14ac:dyDescent="0.2">
      <c r="A10" s="247"/>
      <c r="AK10" s="1117" t="s">
        <v>482</v>
      </c>
      <c r="AL10" s="1118"/>
      <c r="AM10" s="1118"/>
      <c r="AN10" s="1119"/>
      <c r="AO10" s="265">
        <v>98638</v>
      </c>
      <c r="AP10" s="265">
        <v>31195</v>
      </c>
      <c r="AQ10" s="266">
        <v>33021</v>
      </c>
      <c r="AR10" s="267">
        <v>-5.5</v>
      </c>
    </row>
    <row r="11" spans="1:46" ht="13.5" customHeight="1" x14ac:dyDescent="0.2">
      <c r="A11" s="247"/>
      <c r="AK11" s="1117" t="s">
        <v>483</v>
      </c>
      <c r="AL11" s="1118"/>
      <c r="AM11" s="1118"/>
      <c r="AN11" s="1119"/>
      <c r="AO11" s="265">
        <v>7330</v>
      </c>
      <c r="AP11" s="265">
        <v>2318</v>
      </c>
      <c r="AQ11" s="266">
        <v>2306</v>
      </c>
      <c r="AR11" s="267">
        <v>0.5</v>
      </c>
    </row>
    <row r="12" spans="1:46" ht="13.5" customHeight="1" x14ac:dyDescent="0.2">
      <c r="A12" s="247"/>
      <c r="AK12" s="1117" t="s">
        <v>484</v>
      </c>
      <c r="AL12" s="1118"/>
      <c r="AM12" s="1118"/>
      <c r="AN12" s="1119"/>
      <c r="AO12" s="265" t="s">
        <v>485</v>
      </c>
      <c r="AP12" s="265" t="s">
        <v>485</v>
      </c>
      <c r="AQ12" s="266" t="s">
        <v>485</v>
      </c>
      <c r="AR12" s="267" t="s">
        <v>485</v>
      </c>
    </row>
    <row r="13" spans="1:46" ht="13.5" customHeight="1" x14ac:dyDescent="0.2">
      <c r="A13" s="247"/>
      <c r="AK13" s="1117" t="s">
        <v>486</v>
      </c>
      <c r="AL13" s="1118"/>
      <c r="AM13" s="1118"/>
      <c r="AN13" s="1119"/>
      <c r="AO13" s="265">
        <v>18834</v>
      </c>
      <c r="AP13" s="265">
        <v>5956</v>
      </c>
      <c r="AQ13" s="266">
        <v>7428</v>
      </c>
      <c r="AR13" s="267">
        <v>-19.8</v>
      </c>
    </row>
    <row r="14" spans="1:46" ht="13.5" customHeight="1" x14ac:dyDescent="0.2">
      <c r="A14" s="247"/>
      <c r="AK14" s="1117" t="s">
        <v>487</v>
      </c>
      <c r="AL14" s="1118"/>
      <c r="AM14" s="1118"/>
      <c r="AN14" s="1119"/>
      <c r="AO14" s="265" t="s">
        <v>485</v>
      </c>
      <c r="AP14" s="265" t="s">
        <v>485</v>
      </c>
      <c r="AQ14" s="266">
        <v>4299</v>
      </c>
      <c r="AR14" s="267" t="s">
        <v>485</v>
      </c>
    </row>
    <row r="15" spans="1:46" ht="13.5" customHeight="1" x14ac:dyDescent="0.2">
      <c r="A15" s="247"/>
      <c r="AK15" s="1120" t="s">
        <v>488</v>
      </c>
      <c r="AL15" s="1121"/>
      <c r="AM15" s="1121"/>
      <c r="AN15" s="1122"/>
      <c r="AO15" s="265">
        <v>-40179</v>
      </c>
      <c r="AP15" s="265">
        <v>-12707</v>
      </c>
      <c r="AQ15" s="266">
        <v>-13612</v>
      </c>
      <c r="AR15" s="267">
        <v>-6.6</v>
      </c>
    </row>
    <row r="16" spans="1:46" ht="13" x14ac:dyDescent="0.2">
      <c r="A16" s="247"/>
      <c r="AK16" s="1120" t="s">
        <v>176</v>
      </c>
      <c r="AL16" s="1121"/>
      <c r="AM16" s="1121"/>
      <c r="AN16" s="1122"/>
      <c r="AO16" s="265">
        <v>762277</v>
      </c>
      <c r="AP16" s="265">
        <v>241074</v>
      </c>
      <c r="AQ16" s="266">
        <v>273378</v>
      </c>
      <c r="AR16" s="267">
        <v>-11.8</v>
      </c>
    </row>
    <row r="17" spans="1:46" ht="13" x14ac:dyDescent="0.2">
      <c r="A17" s="247"/>
    </row>
    <row r="18" spans="1:46" ht="13" x14ac:dyDescent="0.2">
      <c r="A18" s="247"/>
      <c r="AQ18" s="268"/>
      <c r="AR18" s="268"/>
    </row>
    <row r="19" spans="1:46" ht="13" x14ac:dyDescent="0.2">
      <c r="A19" s="247"/>
      <c r="AK19" s="243" t="s">
        <v>489</v>
      </c>
    </row>
    <row r="20" spans="1:46" ht="13" x14ac:dyDescent="0.2">
      <c r="A20" s="247"/>
      <c r="AK20" s="269"/>
      <c r="AL20" s="270"/>
      <c r="AM20" s="270"/>
      <c r="AN20" s="271"/>
      <c r="AO20" s="272" t="s">
        <v>490</v>
      </c>
      <c r="AP20" s="273" t="s">
        <v>491</v>
      </c>
      <c r="AQ20" s="274" t="s">
        <v>492</v>
      </c>
      <c r="AR20" s="275"/>
    </row>
    <row r="21" spans="1:46" s="248" customFormat="1" ht="13" x14ac:dyDescent="0.2">
      <c r="A21" s="276"/>
      <c r="AK21" s="1123" t="s">
        <v>493</v>
      </c>
      <c r="AL21" s="1124"/>
      <c r="AM21" s="1124"/>
      <c r="AN21" s="1125"/>
      <c r="AO21" s="277">
        <v>19.61</v>
      </c>
      <c r="AP21" s="278">
        <v>21.68</v>
      </c>
      <c r="AQ21" s="279">
        <v>-2.0699999999999998</v>
      </c>
      <c r="AS21" s="280"/>
      <c r="AT21" s="276"/>
    </row>
    <row r="22" spans="1:46" s="248" customFormat="1" ht="13" x14ac:dyDescent="0.2">
      <c r="A22" s="276"/>
      <c r="AK22" s="1123" t="s">
        <v>494</v>
      </c>
      <c r="AL22" s="1124"/>
      <c r="AM22" s="1124"/>
      <c r="AN22" s="1125"/>
      <c r="AO22" s="281">
        <v>93.7</v>
      </c>
      <c r="AP22" s="282">
        <v>95.1</v>
      </c>
      <c r="AQ22" s="283">
        <v>-1.4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497</v>
      </c>
      <c r="AL29" s="248"/>
      <c r="AM29" s="248"/>
      <c r="AN29" s="248"/>
      <c r="AS29" s="290"/>
    </row>
    <row r="30" spans="1:46" ht="13.5" customHeight="1" x14ac:dyDescent="0.2">
      <c r="A30" s="247"/>
      <c r="AK30" s="250"/>
      <c r="AL30" s="251"/>
      <c r="AM30" s="251"/>
      <c r="AN30" s="252"/>
      <c r="AO30" s="1105" t="s">
        <v>476</v>
      </c>
      <c r="AP30" s="253"/>
      <c r="AQ30" s="254" t="s">
        <v>477</v>
      </c>
      <c r="AR30" s="255"/>
    </row>
    <row r="31" spans="1:46" ht="13" x14ac:dyDescent="0.2">
      <c r="A31" s="247"/>
      <c r="AK31" s="256"/>
      <c r="AL31" s="257"/>
      <c r="AM31" s="257"/>
      <c r="AN31" s="258"/>
      <c r="AO31" s="1106"/>
      <c r="AP31" s="259" t="s">
        <v>478</v>
      </c>
      <c r="AQ31" s="260" t="s">
        <v>479</v>
      </c>
      <c r="AR31" s="261" t="s">
        <v>480</v>
      </c>
    </row>
    <row r="32" spans="1:46" ht="27" customHeight="1" x14ac:dyDescent="0.2">
      <c r="A32" s="247"/>
      <c r="AK32" s="1107" t="s">
        <v>498</v>
      </c>
      <c r="AL32" s="1108"/>
      <c r="AM32" s="1108"/>
      <c r="AN32" s="1109"/>
      <c r="AO32" s="291">
        <v>361140</v>
      </c>
      <c r="AP32" s="291">
        <v>114213</v>
      </c>
      <c r="AQ32" s="292">
        <v>143519</v>
      </c>
      <c r="AR32" s="293">
        <v>-20.399999999999999</v>
      </c>
    </row>
    <row r="33" spans="1:46" ht="13.5" customHeight="1" x14ac:dyDescent="0.2">
      <c r="A33" s="247"/>
      <c r="AK33" s="1107" t="s">
        <v>499</v>
      </c>
      <c r="AL33" s="1108"/>
      <c r="AM33" s="1108"/>
      <c r="AN33" s="1109"/>
      <c r="AO33" s="291" t="s">
        <v>485</v>
      </c>
      <c r="AP33" s="291" t="s">
        <v>485</v>
      </c>
      <c r="AQ33" s="292" t="s">
        <v>485</v>
      </c>
      <c r="AR33" s="293" t="s">
        <v>485</v>
      </c>
    </row>
    <row r="34" spans="1:46" ht="27" customHeight="1" x14ac:dyDescent="0.2">
      <c r="A34" s="247"/>
      <c r="AK34" s="1107" t="s">
        <v>500</v>
      </c>
      <c r="AL34" s="1108"/>
      <c r="AM34" s="1108"/>
      <c r="AN34" s="1109"/>
      <c r="AO34" s="291" t="s">
        <v>485</v>
      </c>
      <c r="AP34" s="291" t="s">
        <v>485</v>
      </c>
      <c r="AQ34" s="292" t="s">
        <v>485</v>
      </c>
      <c r="AR34" s="293" t="s">
        <v>485</v>
      </c>
    </row>
    <row r="35" spans="1:46" ht="27" customHeight="1" x14ac:dyDescent="0.2">
      <c r="A35" s="247"/>
      <c r="AK35" s="1107" t="s">
        <v>501</v>
      </c>
      <c r="AL35" s="1108"/>
      <c r="AM35" s="1108"/>
      <c r="AN35" s="1109"/>
      <c r="AO35" s="291">
        <v>84798</v>
      </c>
      <c r="AP35" s="291">
        <v>26818</v>
      </c>
      <c r="AQ35" s="292">
        <v>32537</v>
      </c>
      <c r="AR35" s="293">
        <v>-17.600000000000001</v>
      </c>
    </row>
    <row r="36" spans="1:46" ht="27" customHeight="1" x14ac:dyDescent="0.2">
      <c r="A36" s="247"/>
      <c r="AK36" s="1107" t="s">
        <v>502</v>
      </c>
      <c r="AL36" s="1108"/>
      <c r="AM36" s="1108"/>
      <c r="AN36" s="1109"/>
      <c r="AO36" s="291">
        <v>5852</v>
      </c>
      <c r="AP36" s="291">
        <v>1851</v>
      </c>
      <c r="AQ36" s="292">
        <v>3256</v>
      </c>
      <c r="AR36" s="293">
        <v>-43.2</v>
      </c>
    </row>
    <row r="37" spans="1:46" ht="13.5" customHeight="1" x14ac:dyDescent="0.2">
      <c r="A37" s="247"/>
      <c r="AK37" s="1107" t="s">
        <v>503</v>
      </c>
      <c r="AL37" s="1108"/>
      <c r="AM37" s="1108"/>
      <c r="AN37" s="1109"/>
      <c r="AO37" s="291">
        <v>256</v>
      </c>
      <c r="AP37" s="291">
        <v>81</v>
      </c>
      <c r="AQ37" s="292">
        <v>244</v>
      </c>
      <c r="AR37" s="293">
        <v>-66.8</v>
      </c>
    </row>
    <row r="38" spans="1:46" ht="27" customHeight="1" x14ac:dyDescent="0.2">
      <c r="A38" s="247"/>
      <c r="AK38" s="1110" t="s">
        <v>504</v>
      </c>
      <c r="AL38" s="1111"/>
      <c r="AM38" s="1111"/>
      <c r="AN38" s="1112"/>
      <c r="AO38" s="294" t="s">
        <v>485</v>
      </c>
      <c r="AP38" s="294" t="s">
        <v>485</v>
      </c>
      <c r="AQ38" s="295">
        <v>45</v>
      </c>
      <c r="AR38" s="283" t="s">
        <v>485</v>
      </c>
      <c r="AS38" s="290"/>
    </row>
    <row r="39" spans="1:46" ht="13" x14ac:dyDescent="0.2">
      <c r="A39" s="247"/>
      <c r="AK39" s="1110" t="s">
        <v>505</v>
      </c>
      <c r="AL39" s="1111"/>
      <c r="AM39" s="1111"/>
      <c r="AN39" s="1112"/>
      <c r="AO39" s="291">
        <v>-19495</v>
      </c>
      <c r="AP39" s="291">
        <v>-6165</v>
      </c>
      <c r="AQ39" s="292">
        <v>-3310</v>
      </c>
      <c r="AR39" s="293">
        <v>86.3</v>
      </c>
      <c r="AS39" s="290"/>
    </row>
    <row r="40" spans="1:46" ht="27" customHeight="1" x14ac:dyDescent="0.2">
      <c r="A40" s="247"/>
      <c r="AK40" s="1107" t="s">
        <v>506</v>
      </c>
      <c r="AL40" s="1108"/>
      <c r="AM40" s="1108"/>
      <c r="AN40" s="1109"/>
      <c r="AO40" s="291">
        <v>-283679</v>
      </c>
      <c r="AP40" s="291">
        <v>-89715</v>
      </c>
      <c r="AQ40" s="292">
        <v>-131495</v>
      </c>
      <c r="AR40" s="293">
        <v>-31.8</v>
      </c>
      <c r="AS40" s="290"/>
    </row>
    <row r="41" spans="1:46" ht="13" x14ac:dyDescent="0.2">
      <c r="A41" s="247"/>
      <c r="AK41" s="1113" t="s">
        <v>286</v>
      </c>
      <c r="AL41" s="1114"/>
      <c r="AM41" s="1114"/>
      <c r="AN41" s="1115"/>
      <c r="AO41" s="291">
        <v>148872</v>
      </c>
      <c r="AP41" s="291">
        <v>47082</v>
      </c>
      <c r="AQ41" s="292">
        <v>44796</v>
      </c>
      <c r="AR41" s="293">
        <v>5.0999999999999996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 x14ac:dyDescent="0.2">
      <c r="A48" s="247"/>
      <c r="AK48" s="301" t="s">
        <v>508</v>
      </c>
      <c r="AL48" s="301"/>
      <c r="AM48" s="301"/>
      <c r="AN48" s="301"/>
      <c r="AO48" s="301"/>
      <c r="AP48" s="301"/>
      <c r="AQ48" s="302"/>
      <c r="AR48" s="301"/>
    </row>
    <row r="49" spans="1:44" ht="13.5" customHeight="1" x14ac:dyDescent="0.2">
      <c r="A49" s="247"/>
      <c r="AK49" s="303"/>
      <c r="AL49" s="304"/>
      <c r="AM49" s="1100" t="s">
        <v>476</v>
      </c>
      <c r="AN49" s="1102" t="s">
        <v>509</v>
      </c>
      <c r="AO49" s="1103"/>
      <c r="AP49" s="1103"/>
      <c r="AQ49" s="1103"/>
      <c r="AR49" s="1104"/>
    </row>
    <row r="50" spans="1:44" ht="13" x14ac:dyDescent="0.2">
      <c r="A50" s="247"/>
      <c r="AK50" s="305"/>
      <c r="AL50" s="306"/>
      <c r="AM50" s="1101"/>
      <c r="AN50" s="307" t="s">
        <v>510</v>
      </c>
      <c r="AO50" s="308" t="s">
        <v>511</v>
      </c>
      <c r="AP50" s="309" t="s">
        <v>512</v>
      </c>
      <c r="AQ50" s="310" t="s">
        <v>513</v>
      </c>
      <c r="AR50" s="311" t="s">
        <v>514</v>
      </c>
    </row>
    <row r="51" spans="1:44" ht="13" x14ac:dyDescent="0.2">
      <c r="A51" s="247"/>
      <c r="AK51" s="303" t="s">
        <v>515</v>
      </c>
      <c r="AL51" s="304"/>
      <c r="AM51" s="312">
        <v>360118</v>
      </c>
      <c r="AN51" s="313">
        <v>105793</v>
      </c>
      <c r="AO51" s="314">
        <v>-18.399999999999999</v>
      </c>
      <c r="AP51" s="315">
        <v>301035</v>
      </c>
      <c r="AQ51" s="316">
        <v>12.2</v>
      </c>
      <c r="AR51" s="317">
        <v>-30.6</v>
      </c>
    </row>
    <row r="52" spans="1:44" ht="13" x14ac:dyDescent="0.2">
      <c r="A52" s="247"/>
      <c r="AK52" s="318"/>
      <c r="AL52" s="319" t="s">
        <v>516</v>
      </c>
      <c r="AM52" s="320">
        <v>29362</v>
      </c>
      <c r="AN52" s="321">
        <v>8626</v>
      </c>
      <c r="AO52" s="322">
        <v>-75.8</v>
      </c>
      <c r="AP52" s="323">
        <v>154376</v>
      </c>
      <c r="AQ52" s="324">
        <v>29.1</v>
      </c>
      <c r="AR52" s="325">
        <v>-104.9</v>
      </c>
    </row>
    <row r="53" spans="1:44" ht="13" x14ac:dyDescent="0.2">
      <c r="A53" s="247"/>
      <c r="AK53" s="303" t="s">
        <v>517</v>
      </c>
      <c r="AL53" s="304"/>
      <c r="AM53" s="312">
        <v>160939</v>
      </c>
      <c r="AN53" s="313">
        <v>48128</v>
      </c>
      <c r="AO53" s="314">
        <v>-54.5</v>
      </c>
      <c r="AP53" s="315">
        <v>330026</v>
      </c>
      <c r="AQ53" s="316">
        <v>9.6</v>
      </c>
      <c r="AR53" s="317">
        <v>-64.099999999999994</v>
      </c>
    </row>
    <row r="54" spans="1:44" ht="13" x14ac:dyDescent="0.2">
      <c r="A54" s="247"/>
      <c r="AK54" s="318"/>
      <c r="AL54" s="319" t="s">
        <v>516</v>
      </c>
      <c r="AM54" s="320">
        <v>112004</v>
      </c>
      <c r="AN54" s="321">
        <v>33494</v>
      </c>
      <c r="AO54" s="322">
        <v>288.3</v>
      </c>
      <c r="AP54" s="323">
        <v>141075</v>
      </c>
      <c r="AQ54" s="324">
        <v>-8.6</v>
      </c>
      <c r="AR54" s="325">
        <v>296.89999999999998</v>
      </c>
    </row>
    <row r="55" spans="1:44" ht="13" x14ac:dyDescent="0.2">
      <c r="A55" s="247"/>
      <c r="AK55" s="303" t="s">
        <v>518</v>
      </c>
      <c r="AL55" s="304"/>
      <c r="AM55" s="312">
        <v>545699</v>
      </c>
      <c r="AN55" s="313">
        <v>166575</v>
      </c>
      <c r="AO55" s="314">
        <v>246.1</v>
      </c>
      <c r="AP55" s="315">
        <v>278179</v>
      </c>
      <c r="AQ55" s="316">
        <v>-15.7</v>
      </c>
      <c r="AR55" s="317">
        <v>261.8</v>
      </c>
    </row>
    <row r="56" spans="1:44" ht="13" x14ac:dyDescent="0.2">
      <c r="A56" s="247"/>
      <c r="AK56" s="318"/>
      <c r="AL56" s="319" t="s">
        <v>516</v>
      </c>
      <c r="AM56" s="320">
        <v>292238</v>
      </c>
      <c r="AN56" s="321">
        <v>89206</v>
      </c>
      <c r="AO56" s="322">
        <v>166.3</v>
      </c>
      <c r="AP56" s="323">
        <v>122182</v>
      </c>
      <c r="AQ56" s="324">
        <v>-13.4</v>
      </c>
      <c r="AR56" s="325">
        <v>179.7</v>
      </c>
    </row>
    <row r="57" spans="1:44" ht="13" x14ac:dyDescent="0.2">
      <c r="A57" s="247"/>
      <c r="AK57" s="303" t="s">
        <v>519</v>
      </c>
      <c r="AL57" s="304"/>
      <c r="AM57" s="312">
        <v>389302</v>
      </c>
      <c r="AN57" s="313">
        <v>120864</v>
      </c>
      <c r="AO57" s="314">
        <v>-27.4</v>
      </c>
      <c r="AP57" s="315">
        <v>283153</v>
      </c>
      <c r="AQ57" s="316">
        <v>1.8</v>
      </c>
      <c r="AR57" s="317">
        <v>-29.2</v>
      </c>
    </row>
    <row r="58" spans="1:44" ht="13" x14ac:dyDescent="0.2">
      <c r="A58" s="247"/>
      <c r="AK58" s="318"/>
      <c r="AL58" s="319" t="s">
        <v>516</v>
      </c>
      <c r="AM58" s="320">
        <v>202251</v>
      </c>
      <c r="AN58" s="321">
        <v>62791</v>
      </c>
      <c r="AO58" s="322">
        <v>-29.6</v>
      </c>
      <c r="AP58" s="323">
        <v>127593</v>
      </c>
      <c r="AQ58" s="324">
        <v>4.4000000000000004</v>
      </c>
      <c r="AR58" s="325">
        <v>-34</v>
      </c>
    </row>
    <row r="59" spans="1:44" ht="13" x14ac:dyDescent="0.2">
      <c r="A59" s="247"/>
      <c r="AK59" s="303" t="s">
        <v>520</v>
      </c>
      <c r="AL59" s="304"/>
      <c r="AM59" s="312">
        <v>612953</v>
      </c>
      <c r="AN59" s="313">
        <v>193850</v>
      </c>
      <c r="AO59" s="314">
        <v>60.4</v>
      </c>
      <c r="AP59" s="315">
        <v>262169</v>
      </c>
      <c r="AQ59" s="316">
        <v>-7.4</v>
      </c>
      <c r="AR59" s="317">
        <v>67.8</v>
      </c>
    </row>
    <row r="60" spans="1:44" ht="13" x14ac:dyDescent="0.2">
      <c r="A60" s="247"/>
      <c r="AK60" s="318"/>
      <c r="AL60" s="319" t="s">
        <v>516</v>
      </c>
      <c r="AM60" s="320">
        <v>298907</v>
      </c>
      <c r="AN60" s="321">
        <v>94531</v>
      </c>
      <c r="AO60" s="322">
        <v>50.5</v>
      </c>
      <c r="AP60" s="323">
        <v>152658</v>
      </c>
      <c r="AQ60" s="324">
        <v>19.600000000000001</v>
      </c>
      <c r="AR60" s="325">
        <v>30.9</v>
      </c>
    </row>
    <row r="61" spans="1:44" ht="13" x14ac:dyDescent="0.2">
      <c r="A61" s="247"/>
      <c r="AK61" s="303" t="s">
        <v>521</v>
      </c>
      <c r="AL61" s="326"/>
      <c r="AM61" s="312">
        <v>413802</v>
      </c>
      <c r="AN61" s="313">
        <v>127042</v>
      </c>
      <c r="AO61" s="314">
        <v>41.2</v>
      </c>
      <c r="AP61" s="315">
        <v>290912</v>
      </c>
      <c r="AQ61" s="327">
        <v>0.1</v>
      </c>
      <c r="AR61" s="317">
        <v>41.1</v>
      </c>
    </row>
    <row r="62" spans="1:44" ht="13" x14ac:dyDescent="0.2">
      <c r="A62" s="247"/>
      <c r="AK62" s="318"/>
      <c r="AL62" s="319" t="s">
        <v>516</v>
      </c>
      <c r="AM62" s="320">
        <v>186952</v>
      </c>
      <c r="AN62" s="321">
        <v>57730</v>
      </c>
      <c r="AO62" s="322">
        <v>79.900000000000006</v>
      </c>
      <c r="AP62" s="323">
        <v>139577</v>
      </c>
      <c r="AQ62" s="324">
        <v>6.2</v>
      </c>
      <c r="AR62" s="325">
        <v>73.7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zpVPFDPOsaCw5rKPGqIig8xNBRwRM53MeY83deAqFv+znMW0W4L0Iq2KtQmAiqvN4MA+JFlJmvzkqxWewJRoxQ==" saltValue="pArroIr1uyRDcNknjGTe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1COpGOCL34sJQLWCDoLTvyr2+rrlc0ietTPxSSJaqO2ihQBYak84+517GcEySXXD5x0a3oEQlAXbm63oNk+VgA==" saltValue="mlPfZqIDNS30/LjboEP1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9"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d+qeDokX41g+TVLQhv3n1rGNIDOJZcMnG6okEezC7NQuD+mqWGK1g+TIvAqDNzni/gYjq4Q+Q0XZwwRrDzJirw==" saltValue="EzlEhFCkqjjfxikv5rxu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4"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39.89</v>
      </c>
      <c r="G47" s="12">
        <v>42.5</v>
      </c>
      <c r="H47" s="12">
        <v>49.64</v>
      </c>
      <c r="I47" s="12">
        <v>47.48</v>
      </c>
      <c r="J47" s="13">
        <v>46.65</v>
      </c>
    </row>
    <row r="48" spans="2:10" ht="57.75" customHeight="1" x14ac:dyDescent="0.2">
      <c r="B48" s="14"/>
      <c r="C48" s="1128" t="s">
        <v>4</v>
      </c>
      <c r="D48" s="1128"/>
      <c r="E48" s="1129"/>
      <c r="F48" s="15">
        <v>31.89</v>
      </c>
      <c r="G48" s="16">
        <v>31.1</v>
      </c>
      <c r="H48" s="16">
        <v>32.700000000000003</v>
      </c>
      <c r="I48" s="16">
        <v>31.91</v>
      </c>
      <c r="J48" s="17">
        <v>22.16</v>
      </c>
    </row>
    <row r="49" spans="2:10" ht="57.75" customHeight="1" thickBot="1" x14ac:dyDescent="0.25">
      <c r="B49" s="18"/>
      <c r="C49" s="1130" t="s">
        <v>5</v>
      </c>
      <c r="D49" s="1130"/>
      <c r="E49" s="1131"/>
      <c r="F49" s="19">
        <v>13.41</v>
      </c>
      <c r="G49" s="20">
        <v>8.1999999999999993</v>
      </c>
      <c r="H49" s="20">
        <v>4.63</v>
      </c>
      <c r="I49" s="20" t="s">
        <v>528</v>
      </c>
      <c r="J49" s="21" t="s">
        <v>529</v>
      </c>
    </row>
    <row r="50" spans="2:10" ht="13" x14ac:dyDescent="0.2"/>
  </sheetData>
  <sheetProtection algorithmName="SHA-512" hashValue="nTRoTSuqRcZ74Pn1k8Xl+cgcB+8a40nA2WrmV64T8ZXSKl6pXNSHroCpetMy0kypio7HpCH2kGEKcUgY9WLtbg==" saltValue="fOzAP7dKbarhOwlrwhEl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2026-03-17T07:03:09Z</cp:lastPrinted>
  <dcterms:created xsi:type="dcterms:W3CDTF">2026-02-26T10:17:43Z</dcterms:created>
  <dcterms:modified xsi:type="dcterms:W3CDTF">2026-03-17T07:08:16Z</dcterms:modified>
  <cp:category/>
</cp:coreProperties>
</file>