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data\data\01 総務課\03総務係\財政、交付税\01　財政\010　その他の報告\R07年度\260312〆　〇令和6年度財政状況資料集の作成について\"/>
    </mc:Choice>
  </mc:AlternateContent>
  <xr:revisionPtr revIDLastSave="0" documentId="13_ncr:1_{41989ACD-686C-4C54-8BBD-3DEE5F25002C}"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CO34" i="10"/>
  <c r="BW34" i="10"/>
  <c r="BE34" i="10"/>
  <c r="C34" i="10"/>
  <c r="U34" i="10" s="1"/>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<sst xmlns="http://schemas.openxmlformats.org/spreadsheetml/2006/main" count="1101" uniqueCount="562">
  <si>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</si>
  <si>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</si>
  <si>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</si>
  <si>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</si>
  <si>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</si>
  <si>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</si>
  <si>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</si>
  <si>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</si>
  <si>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</si>
  <si>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</si>
  <si>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</si>
  <si>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</si>
  <si>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</si>
  <si>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</si>
  <si>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</si>
  <si>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</si>
  <si>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</si>
  <si>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</si>
  <si>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</si>
  <si>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</si>
  <si>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</si>
  <si>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</si>
  <si>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</si>
  <si>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</si>
  <si>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</si>
  <si>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</si>
  <si>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</si>
  <si>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</si>
  <si>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</si>
  <si>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</si>
  <si>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</si>
  <si>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</si>
  <si>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</si>
  <si>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</si>
  <si>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</si>
  <si>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</si>
  <si>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</si>
  <si>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</si>
  <si>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</si>
  <si>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</si>
  <si>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</si>
  <si>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</si>
  <si>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</si>
  <si>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</si>
  <si>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</si>
  <si>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</si>
  <si>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</si>
  <si>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</si>
  <si>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</si>
  <si>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</si>
  <si>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</si>
  <si>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</si>
  <si>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</si>
  <si>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</si>
  <si>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</si>
  <si>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</si>
  <si>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</si>
  <si>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</si>
  <si>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</si>
  <si>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</si>
  <si>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</si>
  <si>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</si>
  <si>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</si>
  <si>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</si>
  <si>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</si>
  <si>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</si>
  <si>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</si>
  <si>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</si>
  <si>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</si>
  <si>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</si>
  <si>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</si>
  <si>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</si>
  <si>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</si>
  <si>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</si>
  <si>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</si>
  <si>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</si>
  <si>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</si>
  <si>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</si>
  <si>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</si>
  <si>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</si>
  <si>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</si>
  <si>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</si>
  <si>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</si>
  <si>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</si>
  <si>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</si>
  <si>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</si>
  <si>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</si>
  <si>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</si>
  <si>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</si>
  <si>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</si>
  <si>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</si>
  <si>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</si>
  <si>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</si>
  <si>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</si>
  <si>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湯前町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</si>
  <si>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</si>
  <si>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</si>
  <si>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</si>
  <si>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</si>
  <si>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</si>
  <si>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</si>
  <si>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</si>
  <si>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</si>
  <si>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</si>
  <si>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</si>
  <si>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</si>
  <si>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</si>
  <si>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</si>
  <si>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</si>
  <si>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</si>
  <si>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</si>
  <si>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</si>
  <si>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</si>
  <si>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</si>
  <si>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</si>
  <si>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</si>
  <si>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</si>
  <si>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</si>
  <si>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</si>
  <si>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</si>
  <si>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</si>
  <si>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</si>
  <si>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</si>
  <si>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</si>
  <si>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</si>
  <si>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</si>
  <si>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</si>
  <si>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</si>
  <si>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</si>
  <si>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</si>
  <si>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</si>
  <si>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</si>
  <si>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</si>
  <si>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</si>
  <si>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</si>
  <si>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</si>
  <si>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</si>
  <si>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</si>
  <si>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</si>
  <si>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</si>
  <si>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</si>
  <si>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</si>
  <si>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</si>
  <si>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</si>
  <si>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</si>
  <si>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</si>
  <si>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</si>
  <si>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</si>
  <si>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</si>
  <si>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</si>
  <si>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</si>
  <si>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</si>
  <si>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</si>
  <si>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</si>
  <si>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</si>
  <si>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</si>
  <si>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</si>
  <si>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</si>
  <si>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</si>
  <si>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</si>
  <si>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</si>
  <si>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</si>
  <si>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</si>
  <si>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</si>
  <si>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</si>
  <si>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</si>
  <si>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</si>
  <si>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</si>
  <si>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</si>
  <si>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</si>
  <si>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</si>
  <si>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</si>
  <si>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</si>
  <si>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</si>
  <si>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</si>
  <si>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</si>
  <si>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</si>
  <si>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</si>
  <si>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</si>
  <si>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</si>
  <si>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</si>
  <si>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</si>
  <si>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</si>
  <si>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</si>
  <si>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</si>
  <si>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</si>
  <si>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</si>
  <si>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</si>
  <si>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</si>
  <si>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</si>
  <si>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</si>
  <si>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</si>
  <si>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</si>
  <si>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</si>
  <si>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</si>
  <si>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</si>
  <si>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</si>
  <si>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</si>
  <si>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</si>
  <si>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</si>
  <si>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</si>
  <si>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</si>
  <si>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</si>
  <si>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熊本県湯前町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</si>
  <si>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</si>
  <si>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</si>
  <si>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</si>
  <si>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</si>
  <si>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</si>
  <si>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</si>
  <si>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</si>
  <si>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</si>
  <si>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</si>
  <si>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</si>
  <si>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</si>
  <si>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</si>
  <si>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</si>
  <si>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</si>
  <si>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</si>
  <si>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</si>
  <si>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</si>
  <si>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</si>
  <si>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</si>
  <si>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</si>
  <si>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</si>
  <si>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</si>
  <si>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</si>
  <si>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</si>
  <si>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</si>
  <si>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</si>
  <si>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</si>
  <si>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</si>
  <si>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</si>
  <si>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</si>
  <si>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</si>
  <si>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</si>
  <si>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</si>
  <si>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</si>
  <si>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</si>
  <si>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</si>
  <si>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</si>
  <si>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</si>
  <si>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</si>
  <si>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</si>
  <si>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</si>
  <si>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</si>
  <si>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</si>
  <si>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</si>
  <si>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</si>
  <si>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</si>
  <si>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</si>
  <si>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</si>
  <si>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</si>
  <si>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</si>
  <si>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</si>
  <si>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</si>
  <si>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</si>
  <si>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</si>
  <si>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</si>
  <si>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</si>
  <si>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</si>
  <si>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</si>
  <si>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</si>
  <si>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</si>
  <si>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</si>
  <si>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</si>
  <si>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</si>
  <si>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</si>
  <si>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</si>
  <si>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</si>
  <si>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</si>
  <si>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</si>
  <si>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</si>
  <si>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</si>
  <si>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</si>
  <si>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</si>
  <si>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</si>
  <si>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</si>
  <si>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</si>
  <si>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</si>
  <si>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</si>
  <si>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</si>
  <si>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</si>
  <si>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</si>
  <si>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</si>
  <si>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</si>
  <si>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</si>
  <si>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</si>
  <si>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</si>
  <si>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</si>
  <si>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</si>
  <si>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</si>
  <si>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</si>
  <si>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</si>
  <si>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</si>
  <si>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</si>
  <si>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</si>
  <si>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</si>
  <si>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</si>
  <si>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</si>
  <si>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</si>
  <si>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</si>
  <si>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</si>
  <si>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</si>
  <si>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</si>
  <si>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</si>
  <si>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</si>
  <si>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</si>
  <si>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</si>
  <si>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</si>
  <si>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</si>
  <si>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</si>
  <si>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</si>
  <si>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</si>
  <si>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</si>
  <si>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</si>
  <si>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</si>
  <si>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</si>
  <si>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</si>
  <si>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</si>
  <si>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</si>
  <si>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</si>
  <si>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</si>
  <si>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</si>
  <si>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</si>
  <si>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</si>
  <si>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</si>
  <si>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</si>
  <si>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</si>
  <si>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</si>
  <si>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</si>
  <si>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</si>
  <si>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</si>
  <si>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</si>
  <si>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</si>
  <si>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</si>
  <si>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</si>
  <si>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</si>
  <si>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</si>
  <si>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</si>
  <si>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</si>
  <si>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</si>
  <si>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</si>
  <si>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</si>
  <si>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</si>
  <si>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</si>
  <si>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</si>
  <si>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</si>
  <si>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</si>
  <si>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</si>
  <si>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</si>
  <si>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</si>
  <si>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</si>
  <si>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</si>
  <si>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熊本県湯前町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</si>
  <si>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</si>
  <si>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</si>
  <si>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</si>
  <si>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</si>
  <si>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</si>
  <si>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</si>
  <si>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</si>
  <si>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</si>
  <si>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</si>
  <si>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</si>
  <si>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</si>
  <si>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</si>
  <si>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</si>
  <si>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</si>
  <si>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</si>
  <si>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</si>
  <si>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</si>
  <si>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</si>
  <si>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</si>
  <si>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</si>
  <si>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</si>
  <si>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</si>
  <si>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</si>
  <si>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</si>
  <si>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</si>
  <si>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</si>
  <si>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</si>
  <si>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</si>
  <si>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</si>
  <si>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</si>
  <si>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</si>
  <si>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</si>
  <si>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</si>
  <si>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</si>
  <si>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</si>
  <si>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</si>
  <si>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</si>
  <si>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</si>
  <si>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</si>
  <si>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</si>
  <si>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</si>
  <si>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</si>
  <si>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</si>
  <si>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</si>
  <si>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</si>
  <si>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</si>
  <si>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</si>
  <si>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</si>
  <si>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</si>
  <si>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</si>
  <si>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</si>
  <si>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</si>
  <si>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</si>
  <si>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</si>
  <si>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</si>
  <si>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</si>
  <si>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</si>
  <si>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</si>
  <si>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</si>
  <si>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</si>
  <si>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</si>
  <si>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</si>
  <si>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</si>
  <si>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</si>
  <si>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</si>
  <si>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</si>
  <si>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</si>
  <si>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</si>
  <si>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</si>
  <si>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</si>
  <si>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</si>
  <si>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</si>
  <si>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</si>
  <si>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</si>
  <si>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</si>
  <si>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</si>
  <si>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</si>
  <si>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</si>
  <si>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</si>
  <si>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</si>
  <si>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</si>
  <si>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</si>
  <si>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</si>
  <si>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</si>
  <si>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</si>
  <si>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</si>
  <si>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</si>
  <si>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</si>
  <si>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</si>
  <si>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</si>
  <si>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</si>
  <si>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</si>
  <si>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</si>
  <si>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</si>
  <si>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</si>
  <si>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</si>
  <si>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</si>
  <si>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</si>
  <si>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</si>
  <si>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</si>
  <si>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</si>
  <si>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</si>
  <si>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</si>
  <si>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</si>
  <si>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</si>
  <si>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</si>
  <si>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</si>
  <si>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</si>
  <si>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</si>
  <si>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</si>
  <si>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</si>
  <si>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</si>
  <si>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</si>
  <si>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</si>
  <si>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</si>
  <si>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</si>
  <si>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</si>
  <si>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</si>
  <si>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</si>
  <si>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</si>
  <si>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</si>
  <si>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</si>
  <si>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</si>
  <si>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</si>
  <si>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</si>
  <si>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</si>
  <si>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</si>
  <si>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</si>
  <si>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</si>
  <si>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</si>
  <si>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</si>
  <si>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</si>
  <si>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</si>
  <si>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</si>
  <si>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</si>
  <si>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</si>
  <si>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</si>
  <si>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</si>
  <si>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</si>
  <si>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</si>
  <si>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</si>
  <si>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</si>
  <si>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</si>
  <si>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</si>
  <si>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</si>
  <si>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</si>
  <si>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</si>
  <si>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</si>
  <si>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</si>
  <si>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</si>
  <si>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</si>
  <si>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</si>
  <si>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</si>
  <si>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</si>
  <si>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</si>
  <si>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</si>
  <si>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</si>
  <si>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</si>
  <si>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</si>
  <si>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</si>
  <si>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</si>
  <si>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</si>
  <si>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</si>
  <si>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</si>
  <si>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</si>
  <si>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</si>
  <si>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</si>
  <si>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</si>
  <si>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</si>
  <si>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</si>
  <si>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</si>
  <si>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</si>
  <si>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</si>
  <si>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</si>
  <si>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2.34</t>
  </si>
  <si>
    <t>▲ 0.72</t>
  </si>
  <si>
    <t>水道事業会計</t>
  </si>
  <si>
    <t>一般会計</t>
  </si>
  <si>
    <t>下水道事業会計</t>
  </si>
  <si>
    <t>国民健康保険特別会計</t>
  </si>
  <si>
    <t>介護保険特別会計</t>
  </si>
  <si>
    <t>後期高齢者医療保険特別会計</t>
  </si>
  <si>
    <t>その他会計（赤字）</t>
  </si>
  <si>
    <t>その他会計（黒字）</t>
  </si>
  <si>
    <t>R02</t>
    <phoneticPr fontId="5"/>
  </si>
  <si>
    <t>R03</t>
    <phoneticPr fontId="5"/>
  </si>
  <si>
    <t>R04</t>
    <phoneticPr fontId="5"/>
  </si>
  <si>
    <t>R05</t>
    <phoneticPr fontId="5"/>
  </si>
  <si>
    <t>R06</t>
    <phoneticPr fontId="5"/>
  </si>
  <si>
    <t>-</t>
    <phoneticPr fontId="2"/>
  </si>
  <si>
    <t>熊本県市町村総合事務組合</t>
    <rPh sb="0" eb="3">
      <t>クマモトケン</t>
    </rPh>
    <rPh sb="3" eb="6">
      <t>シチョウソン</t>
    </rPh>
    <rPh sb="6" eb="8">
      <t>ソウゴウ</t>
    </rPh>
    <rPh sb="8" eb="10">
      <t>ジム</t>
    </rPh>
    <rPh sb="10" eb="12">
      <t>クミアイ</t>
    </rPh>
    <phoneticPr fontId="2"/>
  </si>
  <si>
    <t>球磨郡公立多良木病院企業団</t>
    <rPh sb="0" eb="2">
      <t>クマ</t>
    </rPh>
    <rPh sb="2" eb="3">
      <t>グン</t>
    </rPh>
    <rPh sb="3" eb="5">
      <t>コウリツ</t>
    </rPh>
    <rPh sb="5" eb="8">
      <t>タラギ</t>
    </rPh>
    <rPh sb="8" eb="10">
      <t>ビョウイン</t>
    </rPh>
    <rPh sb="10" eb="12">
      <t>キギョウ</t>
    </rPh>
    <rPh sb="12" eb="13">
      <t>ダン</t>
    </rPh>
    <phoneticPr fontId="2"/>
  </si>
  <si>
    <t>上球磨消防組合</t>
    <rPh sb="0" eb="1">
      <t>ウエ</t>
    </rPh>
    <rPh sb="1" eb="3">
      <t>クマ</t>
    </rPh>
    <rPh sb="3" eb="5">
      <t>ショウボウ</t>
    </rPh>
    <rPh sb="5" eb="7">
      <t>クミアイ</t>
    </rPh>
    <phoneticPr fontId="2"/>
  </si>
  <si>
    <t>人吉球磨広域行政組合（一般会計）</t>
    <rPh sb="0" eb="4">
      <t>ヒトヨシクマ</t>
    </rPh>
    <rPh sb="4" eb="6">
      <t>コウイキ</t>
    </rPh>
    <rPh sb="6" eb="8">
      <t>ギョウセイ</t>
    </rPh>
    <rPh sb="8" eb="10">
      <t>クミアイ</t>
    </rPh>
    <rPh sb="11" eb="13">
      <t>イッパン</t>
    </rPh>
    <rPh sb="13" eb="15">
      <t>カイケイ</t>
    </rPh>
    <phoneticPr fontId="2"/>
  </si>
  <si>
    <t>熊本県後期高齢者医療連合会（一般会計）</t>
    <rPh sb="0" eb="3">
      <t>クマモトケン</t>
    </rPh>
    <rPh sb="3" eb="5">
      <t>コウキ</t>
    </rPh>
    <rPh sb="5" eb="8">
      <t>コウレイシャ</t>
    </rPh>
    <rPh sb="8" eb="10">
      <t>イリョウ</t>
    </rPh>
    <rPh sb="10" eb="13">
      <t>レンゴウカイ</t>
    </rPh>
    <rPh sb="14" eb="16">
      <t>イッパン</t>
    </rPh>
    <rPh sb="16" eb="18">
      <t>カイケイ</t>
    </rPh>
    <phoneticPr fontId="2"/>
  </si>
  <si>
    <t>熊本県後期高齢者医療連合会（後期高齢者医療特別会計）</t>
    <rPh sb="0" eb="3">
      <t>クマモトケン</t>
    </rPh>
    <rPh sb="3" eb="5">
      <t>コウキ</t>
    </rPh>
    <rPh sb="5" eb="8">
      <t>コウレイシャ</t>
    </rPh>
    <rPh sb="8" eb="10">
      <t>イリョウ</t>
    </rPh>
    <rPh sb="10" eb="13">
      <t>レンゴウカイ</t>
    </rPh>
    <rPh sb="14" eb="16">
      <t>コウキ</t>
    </rPh>
    <rPh sb="16" eb="19">
      <t>コウレイシャ</t>
    </rPh>
    <rPh sb="19" eb="21">
      <t>イリョウ</t>
    </rPh>
    <rPh sb="21" eb="23">
      <t>トクベツ</t>
    </rPh>
    <rPh sb="23" eb="25">
      <t>カイケイ</t>
    </rPh>
    <phoneticPr fontId="2"/>
  </si>
  <si>
    <t>ゆのまえ湯楽里株式会社</t>
    <rPh sb="4" eb="5">
      <t>ユ</t>
    </rPh>
    <rPh sb="5" eb="6">
      <t>ラク</t>
    </rPh>
    <rPh sb="6" eb="7">
      <t>サト</t>
    </rPh>
    <rPh sb="7" eb="9">
      <t>カブシキ</t>
    </rPh>
    <rPh sb="9" eb="11">
      <t>カイシャ</t>
    </rPh>
    <phoneticPr fontId="2"/>
  </si>
  <si>
    <t>球磨プレカット株式会社</t>
    <rPh sb="0" eb="2">
      <t>クマ</t>
    </rPh>
    <rPh sb="7" eb="9">
      <t>カブシキ</t>
    </rPh>
    <rPh sb="9" eb="11">
      <t>カイシャ</t>
    </rPh>
    <phoneticPr fontId="2"/>
  </si>
  <si>
    <t>湯前町農業公社</t>
    <rPh sb="0" eb="3">
      <t>ユノマエマチ</t>
    </rPh>
    <rPh sb="3" eb="5">
      <t>ノウギョウ</t>
    </rPh>
    <rPh sb="5" eb="7">
      <t>コウシャ</t>
    </rPh>
    <phoneticPr fontId="2"/>
  </si>
  <si>
    <t>くま川鉄道株式会社</t>
    <rPh sb="2" eb="3">
      <t>カワ</t>
    </rPh>
    <rPh sb="3" eb="5">
      <t>テツドウ</t>
    </rPh>
    <rPh sb="5" eb="7">
      <t>カブシキ</t>
    </rPh>
    <rPh sb="7" eb="9">
      <t>カイシャ</t>
    </rPh>
    <phoneticPr fontId="2"/>
  </si>
  <si>
    <t>-</t>
    <phoneticPr fontId="2"/>
  </si>
  <si>
    <t>公共施設等整備基金</t>
    <rPh sb="0" eb="9">
      <t>コウキョウシセツトウセイビキキン</t>
    </rPh>
    <phoneticPr fontId="5"/>
  </si>
  <si>
    <t>ふるさと創生基金</t>
    <rPh sb="4" eb="8">
      <t>ソウセイキキン</t>
    </rPh>
    <phoneticPr fontId="5"/>
  </si>
  <si>
    <t>ふるさと応援基金</t>
    <rPh sb="4" eb="8">
      <t>オウエンキキン</t>
    </rPh>
    <phoneticPr fontId="5"/>
  </si>
  <si>
    <t>情報通信関連事業整備基金</t>
    <rPh sb="0" eb="12">
      <t>ジョウホウツウシンカンレンジギョウセイビキキン</t>
    </rPh>
    <phoneticPr fontId="5"/>
  </si>
  <si>
    <t>地域福祉基金</t>
    <rPh sb="0" eb="6">
      <t>チイキフクシキキン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</si>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</sst>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0203-4233-9097-1D415FBCC9E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153525</c:v>
                </c:pt>
                <c:pt idx="1">
                  <c:v>147199</c:v>
                </c:pt>
                <c:pt idx="2">
                  <c:v>237733</c:v>
                </c:pt>
                <c:pt idx="3">
                  <c:v>162962</c:v>
                </c:pt>
                <c:pt idx="4">
                  <c:v>253039</c:v>
                </c:pt>
              </c:numCache>
            </c:numRef>
          </c:val>
          <c:smooth val="0"/>
          <c:extLst>
            <c:ext xmlns:c16="http://schemas.microsoft.com/office/drawing/2014/chart" uri="{C3380CC4-5D6E-409C-BE32-E72D297353CC}">
              <c16:uniqueId val="{00000001-0203-4233-9097-1D415FBCC9E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17.899999999999999</c:v>
                </c:pt>
                <c:pt idx="1">
                  <c:v>16.3</c:v>
                </c:pt>
                <c:pt idx="2">
                  <c:v>14.13</c:v>
                </c:pt>
                <c:pt idx="3">
                  <c:v>22.8</c:v>
                </c:pt>
                <c:pt idx="4">
                  <c:v>11.33</c:v>
                </c:pt>
              </c:numCache>
            </c:numRef>
          </c:val>
          <c:extLst>
            <c:ext xmlns:c16="http://schemas.microsoft.com/office/drawing/2014/chart" uri="{C3380CC4-5D6E-409C-BE32-E72D297353CC}">
              <c16:uniqueId val="{00000000-9203-4CD1-B45E-1B8B9836B86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43.31</c:v>
                </c:pt>
                <c:pt idx="1">
                  <c:v>43.93</c:v>
                </c:pt>
                <c:pt idx="2">
                  <c:v>49.35</c:v>
                </c:pt>
                <c:pt idx="3">
                  <c:v>40.130000000000003</c:v>
                </c:pt>
                <c:pt idx="4">
                  <c:v>50.34</c:v>
                </c:pt>
              </c:numCache>
            </c:numRef>
          </c:val>
          <c:extLst>
            <c:ext xmlns:c16="http://schemas.microsoft.com/office/drawing/2014/chart" uri="{C3380CC4-5D6E-409C-BE32-E72D297353CC}">
              <c16:uniqueId val="{00000001-9203-4CD1-B45E-1B8B9836B86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10.49</c:v>
                </c:pt>
                <c:pt idx="1">
                  <c:v>0.13</c:v>
                </c:pt>
                <c:pt idx="2">
                  <c:v>-2.34</c:v>
                </c:pt>
                <c:pt idx="3">
                  <c:v>-0.72</c:v>
                </c:pt>
                <c:pt idx="4">
                  <c:v>0.37</c:v>
                </c:pt>
              </c:numCache>
            </c:numRef>
          </c:val>
          <c:smooth val="0"/>
          <c:extLst>
            <c:ext xmlns:c16="http://schemas.microsoft.com/office/drawing/2014/chart" uri="{C3380CC4-5D6E-409C-BE32-E72D297353CC}">
              <c16:uniqueId val="{00000002-9203-4CD1-B45E-1B8B9836B86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0.23</c:v>
                </c:pt>
                <c:pt idx="2">
                  <c:v>#N/A</c:v>
                </c:pt>
                <c:pt idx="3">
                  <c:v>0.04</c:v>
                </c:pt>
                <c:pt idx="4">
                  <c:v>#N/A</c:v>
                </c:pt>
                <c:pt idx="5">
                  <c:v>0.08</c:v>
                </c:pt>
                <c:pt idx="6">
                  <c:v>#N/A</c:v>
                </c:pt>
                <c:pt idx="7">
                  <c:v>0</c:v>
                </c:pt>
                <c:pt idx="8">
                  <c:v>0</c:v>
                </c:pt>
                <c:pt idx="9">
                  <c:v>0</c:v>
                </c:pt>
              </c:numCache>
            </c:numRef>
          </c:val>
          <c:extLst>
            <c:ext xmlns:c16="http://schemas.microsoft.com/office/drawing/2014/chart" uri="{C3380CC4-5D6E-409C-BE32-E72D297353CC}">
              <c16:uniqueId val="{00000000-0FDF-47AD-9C53-4BAD270F88C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FDF-47AD-9C53-4BAD270F88C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FDF-47AD-9C53-4BAD270F88CB}"/>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FDF-47AD-9C53-4BAD270F88CB}"/>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0.03</c:v>
                </c:pt>
                <c:pt idx="4">
                  <c:v>#N/A</c:v>
                </c:pt>
                <c:pt idx="5">
                  <c:v>0.04</c:v>
                </c:pt>
                <c:pt idx="6">
                  <c:v>#N/A</c:v>
                </c:pt>
                <c:pt idx="7">
                  <c:v>0.04</c:v>
                </c:pt>
                <c:pt idx="8">
                  <c:v>#N/A</c:v>
                </c:pt>
                <c:pt idx="9">
                  <c:v>0</c:v>
                </c:pt>
              </c:numCache>
            </c:numRef>
          </c:val>
          <c:extLst>
            <c:ext xmlns:c16="http://schemas.microsoft.com/office/drawing/2014/chart" uri="{C3380CC4-5D6E-409C-BE32-E72D297353CC}">
              <c16:uniqueId val="{00000004-0FDF-47AD-9C53-4BAD270F88CB}"/>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0.76</c:v>
                </c:pt>
                <c:pt idx="2">
                  <c:v>#N/A</c:v>
                </c:pt>
                <c:pt idx="3">
                  <c:v>1.1299999999999999</c:v>
                </c:pt>
                <c:pt idx="4">
                  <c:v>#N/A</c:v>
                </c:pt>
                <c:pt idx="5">
                  <c:v>1.55</c:v>
                </c:pt>
                <c:pt idx="6">
                  <c:v>#N/A</c:v>
                </c:pt>
                <c:pt idx="7">
                  <c:v>2.16</c:v>
                </c:pt>
                <c:pt idx="8">
                  <c:v>#N/A</c:v>
                </c:pt>
                <c:pt idx="9">
                  <c:v>1.53</c:v>
                </c:pt>
              </c:numCache>
            </c:numRef>
          </c:val>
          <c:extLst>
            <c:ext xmlns:c16="http://schemas.microsoft.com/office/drawing/2014/chart" uri="{C3380CC4-5D6E-409C-BE32-E72D297353CC}">
              <c16:uniqueId val="{00000005-0FDF-47AD-9C53-4BAD270F88C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1.81</c:v>
                </c:pt>
                <c:pt idx="2">
                  <c:v>#N/A</c:v>
                </c:pt>
                <c:pt idx="3">
                  <c:v>2.23</c:v>
                </c:pt>
                <c:pt idx="4">
                  <c:v>#N/A</c:v>
                </c:pt>
                <c:pt idx="5">
                  <c:v>2.76</c:v>
                </c:pt>
                <c:pt idx="6">
                  <c:v>#N/A</c:v>
                </c:pt>
                <c:pt idx="7">
                  <c:v>2.81</c:v>
                </c:pt>
                <c:pt idx="8">
                  <c:v>#N/A</c:v>
                </c:pt>
                <c:pt idx="9">
                  <c:v>2.14</c:v>
                </c:pt>
              </c:numCache>
            </c:numRef>
          </c:val>
          <c:extLst>
            <c:ext xmlns:c16="http://schemas.microsoft.com/office/drawing/2014/chart" uri="{C3380CC4-5D6E-409C-BE32-E72D297353CC}">
              <c16:uniqueId val="{00000006-0FDF-47AD-9C53-4BAD270F88C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4.42</c:v>
                </c:pt>
              </c:numCache>
            </c:numRef>
          </c:val>
          <c:extLst>
            <c:ext xmlns:c16="http://schemas.microsoft.com/office/drawing/2014/chart" uri="{C3380CC4-5D6E-409C-BE32-E72D297353CC}">
              <c16:uniqueId val="{00000007-0FDF-47AD-9C53-4BAD270F88C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17.899999999999999</c:v>
                </c:pt>
                <c:pt idx="2">
                  <c:v>#N/A</c:v>
                </c:pt>
                <c:pt idx="3">
                  <c:v>16.29</c:v>
                </c:pt>
                <c:pt idx="4">
                  <c:v>#N/A</c:v>
                </c:pt>
                <c:pt idx="5">
                  <c:v>14.12</c:v>
                </c:pt>
                <c:pt idx="6">
                  <c:v>#N/A</c:v>
                </c:pt>
                <c:pt idx="7">
                  <c:v>22.79</c:v>
                </c:pt>
                <c:pt idx="8">
                  <c:v>#N/A</c:v>
                </c:pt>
                <c:pt idx="9">
                  <c:v>11.32</c:v>
                </c:pt>
              </c:numCache>
            </c:numRef>
          </c:val>
          <c:extLst>
            <c:ext xmlns:c16="http://schemas.microsoft.com/office/drawing/2014/chart" uri="{C3380CC4-5D6E-409C-BE32-E72D297353CC}">
              <c16:uniqueId val="{00000008-0FDF-47AD-9C53-4BAD270F88C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14.53</c:v>
                </c:pt>
                <c:pt idx="2">
                  <c:v>#N/A</c:v>
                </c:pt>
                <c:pt idx="3">
                  <c:v>15.23</c:v>
                </c:pt>
                <c:pt idx="4">
                  <c:v>#N/A</c:v>
                </c:pt>
                <c:pt idx="5">
                  <c:v>17.13</c:v>
                </c:pt>
                <c:pt idx="6">
                  <c:v>#N/A</c:v>
                </c:pt>
                <c:pt idx="7">
                  <c:v>17.8</c:v>
                </c:pt>
                <c:pt idx="8">
                  <c:v>#N/A</c:v>
                </c:pt>
                <c:pt idx="9">
                  <c:v>19.68</c:v>
                </c:pt>
              </c:numCache>
            </c:numRef>
          </c:val>
          <c:extLst>
            <c:ext xmlns:c16="http://schemas.microsoft.com/office/drawing/2014/chart" uri="{C3380CC4-5D6E-409C-BE32-E72D297353CC}">
              <c16:uniqueId val="{00000009-0FDF-47AD-9C53-4BAD270F88C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275</c:v>
                </c:pt>
                <c:pt idx="5">
                  <c:v>267</c:v>
                </c:pt>
                <c:pt idx="8">
                  <c:v>275</c:v>
                </c:pt>
                <c:pt idx="11">
                  <c:v>256</c:v>
                </c:pt>
                <c:pt idx="14">
                  <c:v>275</c:v>
                </c:pt>
              </c:numCache>
            </c:numRef>
          </c:val>
          <c:extLst>
            <c:ext xmlns:c16="http://schemas.microsoft.com/office/drawing/2014/chart" uri="{C3380CC4-5D6E-409C-BE32-E72D297353CC}">
              <c16:uniqueId val="{00000000-AD10-4231-A36D-032EC2520A6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10-4231-A36D-032EC2520A6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1</c:v>
                </c:pt>
                <c:pt idx="6">
                  <c:v>2</c:v>
                </c:pt>
                <c:pt idx="9">
                  <c:v>2</c:v>
                </c:pt>
                <c:pt idx="12">
                  <c:v>2</c:v>
                </c:pt>
              </c:numCache>
            </c:numRef>
          </c:val>
          <c:extLst>
            <c:ext xmlns:c16="http://schemas.microsoft.com/office/drawing/2014/chart" uri="{C3380CC4-5D6E-409C-BE32-E72D297353CC}">
              <c16:uniqueId val="{00000002-AD10-4231-A36D-032EC2520A6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24</c:v>
                </c:pt>
                <c:pt idx="3">
                  <c:v>26</c:v>
                </c:pt>
                <c:pt idx="6">
                  <c:v>20</c:v>
                </c:pt>
                <c:pt idx="9">
                  <c:v>21</c:v>
                </c:pt>
                <c:pt idx="12">
                  <c:v>22</c:v>
                </c:pt>
              </c:numCache>
            </c:numRef>
          </c:val>
          <c:extLst>
            <c:ext xmlns:c16="http://schemas.microsoft.com/office/drawing/2014/chart" uri="{C3380CC4-5D6E-409C-BE32-E72D297353CC}">
              <c16:uniqueId val="{00000003-AD10-4231-A36D-032EC2520A6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74</c:v>
                </c:pt>
                <c:pt idx="3">
                  <c:v>77</c:v>
                </c:pt>
                <c:pt idx="6">
                  <c:v>85</c:v>
                </c:pt>
                <c:pt idx="9">
                  <c:v>74</c:v>
                </c:pt>
                <c:pt idx="12">
                  <c:v>68</c:v>
                </c:pt>
              </c:numCache>
            </c:numRef>
          </c:val>
          <c:extLst>
            <c:ext xmlns:c16="http://schemas.microsoft.com/office/drawing/2014/chart" uri="{C3380CC4-5D6E-409C-BE32-E72D297353CC}">
              <c16:uniqueId val="{00000004-AD10-4231-A36D-032EC2520A6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D10-4231-A36D-032EC2520A6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10-4231-A36D-032EC2520A6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262</c:v>
                </c:pt>
                <c:pt idx="3">
                  <c:v>267</c:v>
                </c:pt>
                <c:pt idx="6">
                  <c:v>291</c:v>
                </c:pt>
                <c:pt idx="9">
                  <c:v>259</c:v>
                </c:pt>
                <c:pt idx="12">
                  <c:v>305</c:v>
                </c:pt>
              </c:numCache>
            </c:numRef>
          </c:val>
          <c:extLst>
            <c:ext xmlns:c16="http://schemas.microsoft.com/office/drawing/2014/chart" uri="{C3380CC4-5D6E-409C-BE32-E72D297353CC}">
              <c16:uniqueId val="{00000007-AD10-4231-A36D-032EC2520A6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85</c:v>
                </c:pt>
                <c:pt idx="2">
                  <c:v>#N/A</c:v>
                </c:pt>
                <c:pt idx="3">
                  <c:v>#N/A</c:v>
                </c:pt>
                <c:pt idx="4">
                  <c:v>104</c:v>
                </c:pt>
                <c:pt idx="5">
                  <c:v>#N/A</c:v>
                </c:pt>
                <c:pt idx="6">
                  <c:v>#N/A</c:v>
                </c:pt>
                <c:pt idx="7">
                  <c:v>123</c:v>
                </c:pt>
                <c:pt idx="8">
                  <c:v>#N/A</c:v>
                </c:pt>
                <c:pt idx="9">
                  <c:v>#N/A</c:v>
                </c:pt>
                <c:pt idx="10">
                  <c:v>100</c:v>
                </c:pt>
                <c:pt idx="11">
                  <c:v>#N/A</c:v>
                </c:pt>
                <c:pt idx="12">
                  <c:v>#N/A</c:v>
                </c:pt>
                <c:pt idx="13">
                  <c:v>122</c:v>
                </c:pt>
                <c:pt idx="14">
                  <c:v>#N/A</c:v>
                </c:pt>
              </c:numCache>
            </c:numRef>
          </c:val>
          <c:smooth val="0"/>
          <c:extLst>
            <c:ext xmlns:c16="http://schemas.microsoft.com/office/drawing/2014/chart" uri="{C3380CC4-5D6E-409C-BE32-E72D297353CC}">
              <c16:uniqueId val="{00000008-AD10-4231-A36D-032EC2520A6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2644</c:v>
                </c:pt>
                <c:pt idx="5">
                  <c:v>2668</c:v>
                </c:pt>
                <c:pt idx="8">
                  <c:v>2808</c:v>
                </c:pt>
                <c:pt idx="11">
                  <c:v>2949</c:v>
                </c:pt>
                <c:pt idx="14">
                  <c:v>3093</c:v>
                </c:pt>
              </c:numCache>
            </c:numRef>
          </c:val>
          <c:extLst>
            <c:ext xmlns:c16="http://schemas.microsoft.com/office/drawing/2014/chart" uri="{C3380CC4-5D6E-409C-BE32-E72D297353CC}">
              <c16:uniqueId val="{00000000-8B45-40B6-88DF-8018D6E34E0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123</c:v>
                </c:pt>
                <c:pt idx="5">
                  <c:v>109</c:v>
                </c:pt>
                <c:pt idx="8">
                  <c:v>144</c:v>
                </c:pt>
                <c:pt idx="11">
                  <c:v>175</c:v>
                </c:pt>
                <c:pt idx="14">
                  <c:v>186</c:v>
                </c:pt>
              </c:numCache>
            </c:numRef>
          </c:val>
          <c:extLst>
            <c:ext xmlns:c16="http://schemas.microsoft.com/office/drawing/2014/chart" uri="{C3380CC4-5D6E-409C-BE32-E72D297353CC}">
              <c16:uniqueId val="{00000001-8B45-40B6-88DF-8018D6E34E0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2114</c:v>
                </c:pt>
                <c:pt idx="5">
                  <c:v>2309</c:v>
                </c:pt>
                <c:pt idx="8">
                  <c:v>2421</c:v>
                </c:pt>
                <c:pt idx="11">
                  <c:v>2555</c:v>
                </c:pt>
                <c:pt idx="14">
                  <c:v>2775</c:v>
                </c:pt>
              </c:numCache>
            </c:numRef>
          </c:val>
          <c:extLst>
            <c:ext xmlns:c16="http://schemas.microsoft.com/office/drawing/2014/chart" uri="{C3380CC4-5D6E-409C-BE32-E72D297353CC}">
              <c16:uniqueId val="{00000002-8B45-40B6-88DF-8018D6E34E0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45-40B6-88DF-8018D6E34E0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45-40B6-88DF-8018D6E34E0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45-40B6-88DF-8018D6E34E0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473</c:v>
                </c:pt>
                <c:pt idx="3">
                  <c:v>414</c:v>
                </c:pt>
                <c:pt idx="6">
                  <c:v>369</c:v>
                </c:pt>
                <c:pt idx="9">
                  <c:v>397</c:v>
                </c:pt>
                <c:pt idx="12">
                  <c:v>430</c:v>
                </c:pt>
              </c:numCache>
            </c:numRef>
          </c:val>
          <c:extLst>
            <c:ext xmlns:c16="http://schemas.microsoft.com/office/drawing/2014/chart" uri="{C3380CC4-5D6E-409C-BE32-E72D297353CC}">
              <c16:uniqueId val="{00000006-8B45-40B6-88DF-8018D6E34E0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246</c:v>
                </c:pt>
                <c:pt idx="3">
                  <c:v>217</c:v>
                </c:pt>
                <c:pt idx="6">
                  <c:v>217</c:v>
                </c:pt>
                <c:pt idx="9">
                  <c:v>229</c:v>
                </c:pt>
                <c:pt idx="12">
                  <c:v>217</c:v>
                </c:pt>
              </c:numCache>
            </c:numRef>
          </c:val>
          <c:extLst>
            <c:ext xmlns:c16="http://schemas.microsoft.com/office/drawing/2014/chart" uri="{C3380CC4-5D6E-409C-BE32-E72D297353CC}">
              <c16:uniqueId val="{00000007-8B45-40B6-88DF-8018D6E34E0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736</c:v>
                </c:pt>
                <c:pt idx="3">
                  <c:v>654</c:v>
                </c:pt>
                <c:pt idx="6">
                  <c:v>721</c:v>
                </c:pt>
                <c:pt idx="9">
                  <c:v>698</c:v>
                </c:pt>
                <c:pt idx="12">
                  <c:v>639</c:v>
                </c:pt>
              </c:numCache>
            </c:numRef>
          </c:val>
          <c:extLst>
            <c:ext xmlns:c16="http://schemas.microsoft.com/office/drawing/2014/chart" uri="{C3380CC4-5D6E-409C-BE32-E72D297353CC}">
              <c16:uniqueId val="{00000008-8B45-40B6-88DF-8018D6E34E0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25</c:v>
                </c:pt>
                <c:pt idx="3">
                  <c:v>24</c:v>
                </c:pt>
                <c:pt idx="6">
                  <c:v>22</c:v>
                </c:pt>
                <c:pt idx="9">
                  <c:v>20</c:v>
                </c:pt>
                <c:pt idx="12">
                  <c:v>18</c:v>
                </c:pt>
              </c:numCache>
            </c:numRef>
          </c:val>
          <c:extLst>
            <c:ext xmlns:c16="http://schemas.microsoft.com/office/drawing/2014/chart" uri="{C3380CC4-5D6E-409C-BE32-E72D297353CC}">
              <c16:uniqueId val="{00000009-8B45-40B6-88DF-8018D6E34E0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2872</c:v>
                </c:pt>
                <c:pt idx="3">
                  <c:v>2878</c:v>
                </c:pt>
                <c:pt idx="6">
                  <c:v>3293</c:v>
                </c:pt>
                <c:pt idx="9">
                  <c:v>3383</c:v>
                </c:pt>
                <c:pt idx="12">
                  <c:v>3611</c:v>
                </c:pt>
              </c:numCache>
            </c:numRef>
          </c:val>
          <c:extLst>
            <c:ext xmlns:c16="http://schemas.microsoft.com/office/drawing/2014/chart" uri="{C3380CC4-5D6E-409C-BE32-E72D297353CC}">
              <c16:uniqueId val="{0000000A-8B45-40B6-88DF-8018D6E34E0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B45-40B6-88DF-8018D6E34E0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1047</c:v>
                </c:pt>
                <c:pt idx="1">
                  <c:v>849</c:v>
                </c:pt>
                <c:pt idx="2">
                  <c:v>1093</c:v>
                </c:pt>
              </c:numCache>
            </c:numRef>
          </c:val>
          <c:extLst>
            <c:ext xmlns:c16="http://schemas.microsoft.com/office/drawing/2014/chart" uri="{C3380CC4-5D6E-409C-BE32-E72D297353CC}">
              <c16:uniqueId val="{00000000-CAC6-46DB-B9C7-FBE18D5CED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c:v>
                </c:pt>
                <c:pt idx="1">
                  <c:v>115</c:v>
                </c:pt>
                <c:pt idx="2">
                  <c:v>124</c:v>
                </c:pt>
              </c:numCache>
            </c:numRef>
          </c:val>
          <c:extLst>
            <c:ext xmlns:c16="http://schemas.microsoft.com/office/drawing/2014/chart" uri="{C3380CC4-5D6E-409C-BE32-E72D297353CC}">
              <c16:uniqueId val="{00000001-CAC6-46DB-B9C7-FBE18D5CED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1036</c:v>
                </c:pt>
                <c:pt idx="1">
                  <c:v>1367</c:v>
                </c:pt>
                <c:pt idx="2">
                  <c:v>1320</c:v>
                </c:pt>
              </c:numCache>
            </c:numRef>
          </c:val>
          <c:extLst>
            <c:ext xmlns:c16="http://schemas.microsoft.com/office/drawing/2014/chart" uri="{C3380CC4-5D6E-409C-BE32-E72D297353CC}">
              <c16:uniqueId val="{00000002-CAC6-46DB-B9C7-FBE18D5CEDA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令和２年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災害分に加え、各種公共施設の長寿命化改修、防災対策事業、情報通信施設整備事業など大規模な事業を数年間で立て続けに行ってきたため、据置期間終了後、公債費については増額していくことが見込まれる。各種計画をもとに今後の財政の見通しを立てたうえで、計画的な事業の実施及び適正な借り入れを行い、負担の抑制・平準化を図る。水道事業については現在、事業の平準化を図りながら管渠の耐震化を進めている。下水道事業については元利償還金のピークを過ぎたため償還額は減少するものと思わ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地方債現在高や退職手当負担見込額が昨年度よりも高くなっているが、財政調整基金など特定目的金の積み立てによる充当可能特定歳入の増加により、数値が低下した。数値を健全な状態に保つには、各種計画をもとに今後の財政の見通しを立てたうえで、計画的な事業の実施及び適正な借り入れをはじめ、適正な人事管理、将来を見据えた基金の活用・積み立てを行っていかなけれなならな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熊本県湯前町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公共施設等整備基金、ふるさと応援基金、情報通信関連事業整備基金、宅地分譲等基金及び熊本地震復興基金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を各事業のために取り崩したが、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万円、情報通信関連事業整備基金に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など、各種事業のために特定目的基金の積み立てを行った結果、昨年度と比較して約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一定の目途を定め、それ以上に基金額が増える場合には、基金の使途の明確化を図るため、取り崩しを行い、特定目的基金へ積み立てていくことを予定している。また、現在作成中の個別計画により、施設の長寿命化等に財源不足が生じると見込まれるため、財政調整基金や公共施設等整備基金を活用する予定であるほか、臨時的に情報通信関連事業整備基金等を活用する計画があるため、中長期的には減少していくと思われ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ふるさと応援基金：ふるさと納税寄附金を財源として町の活性化を図る事業へ活用するための基金。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情報通信関連事業整備基金：情報通信関連事業にかかる財源を確保するための基金。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ふるさと応援基金：今後の事業を実施するために、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情報通信関連事業整備基金：光インターネット関連事業を実施するため、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情報通信関連事業整備基金：光インターネット関連事業のため約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年度程度で積立て、その後取崩予定。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施設の長寿命化等のため公共施設等整備基金を活用することが想定されるため、公共施設等整備基金を中心に積み立てを行う予定。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万円積み立てを行ったため増加している。</a:t>
          </a: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災害等への備えるため、決算額の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億円程度を目途に積み立てを行うこととしている。歳計剰余金の処分により基金額が増える場合には、基金の使途の明確化を図るため、取り崩しを行い、特定目的基金へ積み立てていくことを予定している。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減債基金については、基金利子及び臨時財政対策債償還分を積み立てたため、約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後年度の対象事業償還の際に適正に活用するために随時積み立て・取り崩しを行っていく。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3,445
3,436
48.37
5,208,600
4,867,897
245,991
2,171,782
3,611,451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本町は農林業が主体の町であり、自主財源となる地方税の伸びは、少子高齢化に伴う人口減少に押され、今後も減少していく見込みである。歳入に占める地方交付税の割合が</a:t>
          </a:r>
          <a:r>
            <a:rPr kumimoji="1" lang="en-US" altLang="ja-JP" sz="1100">
              <a:solidFill>
                <a:schemeClr val="dk1"/>
              </a:solidFill>
              <a:effectLst/>
              <a:latin typeface="+mn-lt"/>
              <a:ea typeface="+mn-ea"/>
              <a:cs typeface="+mn-cs"/>
            </a:rPr>
            <a:t>36.8</a:t>
          </a:r>
          <a:r>
            <a:rPr kumimoji="1" lang="ja-JP" altLang="ja-JP" sz="1100">
              <a:solidFill>
                <a:schemeClr val="dk1"/>
              </a:solidFill>
              <a:effectLst/>
              <a:latin typeface="+mn-lt"/>
              <a:ea typeface="+mn-ea"/>
              <a:cs typeface="+mn-cs"/>
            </a:rPr>
            <a:t>％であり、交付税・補助金など国からの支出金に大きく依存した財政状況である。</a:t>
          </a:r>
          <a:endParaRPr lang="ja-JP" altLang="ja-JP" sz="1400">
            <a:effectLst/>
          </a:endParaRPr>
        </a:p>
        <a:p>
          <a:r>
            <a:rPr kumimoji="1" lang="ja-JP" altLang="ja-JP" sz="1100">
              <a:solidFill>
                <a:schemeClr val="dk1"/>
              </a:solidFill>
              <a:effectLst/>
              <a:latin typeface="+mn-lt"/>
              <a:ea typeface="+mn-ea"/>
              <a:cs typeface="+mn-cs"/>
            </a:rPr>
            <a:t>少しでも自主財源を確保できるよう、町税等の滞納整理、住環境の整備による子育て世帯の定住、湯前町農業公社による遊休地の活用や農産物の流通拡大などを目標に、町内の経済活動を活発化させていく。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474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人件費をはじめ物件費、補助費等、公債費が増となり</a:t>
          </a:r>
          <a:r>
            <a:rPr kumimoji="1" lang="ja-JP" altLang="ja-JP" sz="1100">
              <a:solidFill>
                <a:schemeClr val="dk1"/>
              </a:solidFill>
              <a:effectLst/>
              <a:latin typeface="+mn-lt"/>
              <a:ea typeface="+mn-ea"/>
              <a:cs typeface="+mn-cs"/>
            </a:rPr>
            <a:t>、昨年度と比較して</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％減少した。</a:t>
          </a:r>
          <a:r>
            <a:rPr kumimoji="1" lang="ja-JP" altLang="ja-JP" sz="1100" baseline="0">
              <a:solidFill>
                <a:schemeClr val="dk1"/>
              </a:solidFill>
              <a:effectLst/>
              <a:latin typeface="+mn-lt"/>
              <a:ea typeface="+mn-ea"/>
              <a:cs typeface="+mn-cs"/>
            </a:rPr>
            <a:t>財政力指数</a:t>
          </a:r>
          <a:r>
            <a:rPr kumimoji="1" lang="en-US" altLang="ja-JP" sz="1100" baseline="0">
              <a:solidFill>
                <a:schemeClr val="dk1"/>
              </a:solidFill>
              <a:effectLst/>
              <a:latin typeface="+mn-lt"/>
              <a:ea typeface="+mn-ea"/>
              <a:cs typeface="+mn-cs"/>
            </a:rPr>
            <a:t>0.17</a:t>
          </a:r>
          <a:r>
            <a:rPr kumimoji="1" lang="ja-JP" altLang="ja-JP" sz="1100" baseline="0">
              <a:solidFill>
                <a:schemeClr val="dk1"/>
              </a:solidFill>
              <a:effectLst/>
              <a:latin typeface="+mn-lt"/>
              <a:ea typeface="+mn-ea"/>
              <a:cs typeface="+mn-cs"/>
            </a:rPr>
            <a:t>の本町は人口減少と相まり、地方税の収入が類似団体と比較して大きく下回っているため、普通交付税等に依存せざるを得ない状況である。人件費や物価高騰の影響による物件費の増加、</a:t>
          </a:r>
          <a:r>
            <a:rPr kumimoji="1" lang="ja-JP" altLang="en-US" sz="1100" baseline="0">
              <a:solidFill>
                <a:schemeClr val="dk1"/>
              </a:solidFill>
              <a:effectLst/>
              <a:latin typeface="+mn-lt"/>
              <a:ea typeface="+mn-ea"/>
              <a:cs typeface="+mn-cs"/>
            </a:rPr>
            <a:t>各種補助費等</a:t>
          </a:r>
          <a:r>
            <a:rPr kumimoji="1" lang="ja-JP" altLang="ja-JP" sz="1100" baseline="0">
              <a:solidFill>
                <a:schemeClr val="dk1"/>
              </a:solidFill>
              <a:effectLst/>
              <a:latin typeface="+mn-lt"/>
              <a:ea typeface="+mn-ea"/>
              <a:cs typeface="+mn-cs"/>
            </a:rPr>
            <a:t>の増加が見込まれるため、地方税の徴収率を上げる取組みを強化し財源を確保するほか、優先度の低い事務事業について見直しを行うなどして、経常費用の削減に努めていく。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35348</xdr:rowOff>
    </xdr:from>
    <xdr:to>
      <xdr:col>23</xdr:col>
      <xdr:colOff>133350</xdr:colOff>
      <xdr:row>65</xdr:row>
      <xdr:rowOff>16721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08148"/>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35348</xdr:rowOff>
    </xdr:from>
    <xdr:to>
      <xdr:col>19</xdr:col>
      <xdr:colOff>133350</xdr:colOff>
      <xdr:row>64</xdr:row>
      <xdr:rowOff>131869</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008148"/>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112819</xdr:rowOff>
    </xdr:from>
    <xdr:to>
      <xdr:col>15</xdr:col>
      <xdr:colOff>82550</xdr:colOff>
      <xdr:row>64</xdr:row>
      <xdr:rowOff>131869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742719"/>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112819</xdr:rowOff>
    </xdr:from>
    <xdr:to>
      <xdr:col>11</xdr:col>
      <xdr:colOff>31750</xdr:colOff>
      <xdr:row>65</xdr:row>
      <xdr:rowOff>40852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742719"/>
          <a:ext cx="889000" cy="44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137371</xdr:rowOff>
    </xdr:from>
    <xdr:to>
      <xdr:col>23</xdr:col>
      <xdr:colOff>184150</xdr:colOff>
      <xdr:row>65</xdr:row>
      <xdr:rowOff>67521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109448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8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155998</xdr:rowOff>
    </xdr:from>
    <xdr:to>
      <xdr:col>19</xdr:col>
      <xdr:colOff>184150</xdr:colOff>
      <xdr:row>64</xdr:row>
      <xdr:rowOff>86148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70925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43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81069</xdr:rowOff>
    </xdr:from>
    <xdr:to>
      <xdr:col>15</xdr:col>
      <xdr:colOff>133350</xdr:colOff>
      <xdr:row>65</xdr:row>
      <xdr:rowOff>11219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5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167446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40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62019</xdr:rowOff>
    </xdr:from>
    <xdr:to>
      <xdr:col>11</xdr:col>
      <xdr:colOff>82550</xdr:colOff>
      <xdr:row>62</xdr:row>
      <xdr:rowOff>163619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91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2346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161502</xdr:rowOff>
    </xdr:from>
    <xdr:to>
      <xdr:col>7</xdr:col>
      <xdr:colOff>31750</xdr:colOff>
      <xdr:row>65</xdr:row>
      <xdr:rowOff>91652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76429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20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[377,010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、物件費について</a:t>
          </a:r>
          <a:r>
            <a:rPr kumimoji="1" lang="ja-JP" altLang="ja-JP" sz="1100">
              <a:solidFill>
                <a:schemeClr val="dk1"/>
              </a:solidFill>
              <a:effectLst/>
              <a:latin typeface="+mn-lt"/>
              <a:ea typeface="+mn-ea"/>
              <a:cs typeface="+mn-cs"/>
            </a:rPr>
            <a:t>類似団体平均値を下回っている。ただし、物価高騰の影響により今後物件費等の経費については上昇が予想されるため、</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をはじめ事務手法の工夫により、効率的で無駄を省いた行政運営に努める。また、人件費については、定員管理計画に沿った人員配置により原則退職者の補充採用のみ行うよう努めているが、実際に業務に携わる職員は定員を下回っている状況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80594</xdr:rowOff>
    </xdr:from>
    <xdr:to>
      <xdr:col>23</xdr:col>
      <xdr:colOff>133350</xdr:colOff>
      <xdr:row>81</xdr:row>
      <xdr:rowOff>115686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68044"/>
          <a:ext cx="838200" cy="35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6709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65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76143</xdr:rowOff>
    </xdr:from>
    <xdr:to>
      <xdr:col>19</xdr:col>
      <xdr:colOff>133350</xdr:colOff>
      <xdr:row>81</xdr:row>
      <xdr:rowOff>80594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63593"/>
          <a:ext cx="889000" cy="4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91370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150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58382</xdr:rowOff>
    </xdr:from>
    <xdr:to>
      <xdr:col>15</xdr:col>
      <xdr:colOff>82550</xdr:colOff>
      <xdr:row>81</xdr:row>
      <xdr:rowOff>76143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45832"/>
          <a:ext cx="889000" cy="1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82038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4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43126</xdr:rowOff>
    </xdr:from>
    <xdr:to>
      <xdr:col>11</xdr:col>
      <xdr:colOff>31750</xdr:colOff>
      <xdr:row>81</xdr:row>
      <xdr:rowOff>58382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30576"/>
          <a:ext cx="889000" cy="15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1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42208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101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64886</xdr:rowOff>
    </xdr:from>
    <xdr:to>
      <xdr:col>23</xdr:col>
      <xdr:colOff>184150</xdr:colOff>
      <xdr:row>81</xdr:row>
      <xdr:rowOff>166486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157613</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7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29794</xdr:rowOff>
    </xdr:from>
    <xdr:to>
      <xdr:col>19</xdr:col>
      <xdr:colOff>184150</xdr:colOff>
      <xdr:row>81</xdr:row>
      <xdr:rowOff>131394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141571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86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25343</xdr:rowOff>
    </xdr:from>
    <xdr:to>
      <xdr:col>15</xdr:col>
      <xdr:colOff>133350</xdr:colOff>
      <xdr:row>81</xdr:row>
      <xdr:rowOff>126943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1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137120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8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7582</xdr:rowOff>
    </xdr:from>
    <xdr:to>
      <xdr:col>11</xdr:col>
      <xdr:colOff>82550</xdr:colOff>
      <xdr:row>81</xdr:row>
      <xdr:rowOff>109182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9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119359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66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163776</xdr:rowOff>
    </xdr:from>
    <xdr:to>
      <xdr:col>7</xdr:col>
      <xdr:colOff>31750</xdr:colOff>
      <xdr:row>81</xdr:row>
      <xdr:rowOff>93926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87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104103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64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本町では、管理職手当の定額化、住居手当の廃止など、人事院勧告に準拠した給与体系を継続してきた。類似団体平均との比較で</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ポイント、全国町村平均との比較で</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ポイント低くなっている。今後も適正な昇給・昇格管理を行い、住民に理解を得られる給与体系を維持していく。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87</xdr:row>
      <xdr:rowOff>156972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39339"/>
          <a:ext cx="8382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84582</xdr:rowOff>
    </xdr:from>
    <xdr:to>
      <xdr:col>77</xdr:col>
      <xdr:colOff>44450</xdr:colOff>
      <xdr:row>87</xdr:row>
      <xdr:rowOff>123189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000732"/>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21844</xdr:rowOff>
    </xdr:from>
    <xdr:to>
      <xdr:col>72</xdr:col>
      <xdr:colOff>203200</xdr:colOff>
      <xdr:row>87</xdr:row>
      <xdr:rowOff>84582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937994"/>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21844</xdr:rowOff>
    </xdr:from>
    <xdr:to>
      <xdr:col>68</xdr:col>
      <xdr:colOff>152400</xdr:colOff>
      <xdr:row>87</xdr:row>
      <xdr:rowOff>60452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93799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106172</xdr:rowOff>
    </xdr:from>
    <xdr:to>
      <xdr:col>81</xdr:col>
      <xdr:colOff>95250</xdr:colOff>
      <xdr:row>88</xdr:row>
      <xdr:rowOff>36322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122699</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6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12716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57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33782</xdr:rowOff>
    </xdr:from>
    <xdr:to>
      <xdr:col>73</xdr:col>
      <xdr:colOff>44450</xdr:colOff>
      <xdr:row>87</xdr:row>
      <xdr:rowOff>135382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4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145559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1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142494</xdr:rowOff>
    </xdr:from>
    <xdr:to>
      <xdr:col>68</xdr:col>
      <xdr:colOff>203200</xdr:colOff>
      <xdr:row>87</xdr:row>
      <xdr:rowOff>72644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8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82821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5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xdr:rowOff>
    </xdr:from>
    <xdr:to>
      <xdr:col>64</xdr:col>
      <xdr:colOff>152400</xdr:colOff>
      <xdr:row>87</xdr:row>
      <xdr:rowOff>111252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9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121429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69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町は、定員管理目標に基づき職員の採用調整を行っているが、権限委譲や令和２年７月豪雨災害からの復旧に伴う事務量の増加、くま川鉄道出向や休職等により一人当たりの業務量は増加している。住民からのニーズも多種多様なものへと日々変化しているため、少ない人数で効率よく業務を遂行することを目標に、今後も適正な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74867</xdr:rowOff>
    </xdr:from>
    <xdr:to>
      <xdr:col>81</xdr:col>
      <xdr:colOff>44450</xdr:colOff>
      <xdr:row>60</xdr:row>
      <xdr:rowOff>77280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361867"/>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122625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40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60389</xdr:rowOff>
    </xdr:from>
    <xdr:to>
      <xdr:col>77</xdr:col>
      <xdr:colOff>44450</xdr:colOff>
      <xdr:row>60</xdr:row>
      <xdr:rowOff>74867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34738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55421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51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23992</xdr:rowOff>
    </xdr:from>
    <xdr:to>
      <xdr:col>72</xdr:col>
      <xdr:colOff>203200</xdr:colOff>
      <xdr:row>60</xdr:row>
      <xdr:rowOff>60389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310992"/>
          <a:ext cx="889000" cy="36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47579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50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19769</xdr:rowOff>
    </xdr:from>
    <xdr:to>
      <xdr:col>68</xdr:col>
      <xdr:colOff>152400</xdr:colOff>
      <xdr:row>60</xdr:row>
      <xdr:rowOff>23992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306769"/>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33100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491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25258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48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26480</xdr:rowOff>
    </xdr:from>
    <xdr:to>
      <xdr:col>81</xdr:col>
      <xdr:colOff>95250</xdr:colOff>
      <xdr:row>60</xdr:row>
      <xdr:rowOff>128080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3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119207</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2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24067</xdr:rowOff>
    </xdr:from>
    <xdr:to>
      <xdr:col>77</xdr:col>
      <xdr:colOff>95250</xdr:colOff>
      <xdr:row>60</xdr:row>
      <xdr:rowOff>125667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3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135844</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079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9589</xdr:rowOff>
    </xdr:from>
    <xdr:to>
      <xdr:col>73</xdr:col>
      <xdr:colOff>44450</xdr:colOff>
      <xdr:row>60</xdr:row>
      <xdr:rowOff>111189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29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121366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06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144642</xdr:rowOff>
    </xdr:from>
    <xdr:to>
      <xdr:col>68</xdr:col>
      <xdr:colOff>203200</xdr:colOff>
      <xdr:row>60</xdr:row>
      <xdr:rowOff>74792</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26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84969</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029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140419</xdr:rowOff>
    </xdr:from>
    <xdr:to>
      <xdr:col>64</xdr:col>
      <xdr:colOff>152400</xdr:colOff>
      <xdr:row>60</xdr:row>
      <xdr:rowOff>70569</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2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80746</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02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は、投資事業について地方債借入の抑制を行ってきたため、類似団体平均を下回っている。しかし現在、公共施設の老朽化が進んでおり、改修等に合わせて地方債を起こしているため、近年増加傾向にある。公共施設等総合管理計画の適宜見直しを行いながら、計画に基づいた具体的な個別計画を策定しつつ事業を行うことで、借入についても、抑制・平準化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160782</xdr:rowOff>
    </xdr:from>
    <xdr:to>
      <xdr:col>81</xdr:col>
      <xdr:colOff>44450</xdr:colOff>
      <xdr:row>41</xdr:row>
      <xdr:rowOff>8636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1878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21607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155956</xdr:rowOff>
    </xdr:from>
    <xdr:to>
      <xdr:col>77</xdr:col>
      <xdr:colOff>44450</xdr:colOff>
      <xdr:row>40</xdr:row>
      <xdr:rowOff>160782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013956"/>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131826</xdr:rowOff>
    </xdr:from>
    <xdr:to>
      <xdr:col>72</xdr:col>
      <xdr:colOff>203200</xdr:colOff>
      <xdr:row>40</xdr:row>
      <xdr:rowOff>155956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898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107696</xdr:rowOff>
    </xdr:from>
    <xdr:to>
      <xdr:col>68</xdr:col>
      <xdr:colOff>152400</xdr:colOff>
      <xdr:row>40</xdr:row>
      <xdr:rowOff>131826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6569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111777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129286</xdr:rowOff>
    </xdr:from>
    <xdr:to>
      <xdr:col>81</xdr:col>
      <xdr:colOff>95250</xdr:colOff>
      <xdr:row>41</xdr:row>
      <xdr:rowOff>59436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145813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8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109982</xdr:rowOff>
    </xdr:from>
    <xdr:to>
      <xdr:col>77</xdr:col>
      <xdr:colOff>95250</xdr:colOff>
      <xdr:row>41</xdr:row>
      <xdr:rowOff>40132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50309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36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81026</xdr:rowOff>
    </xdr:from>
    <xdr:to>
      <xdr:col>68</xdr:col>
      <xdr:colOff>203200</xdr:colOff>
      <xdr:row>41</xdr:row>
      <xdr:rowOff>11176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3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21353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0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168673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将来負担比率については、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で推移している。減債基金やその他特定目的基金の積み立てにより、充当可能財源等が昨年度よりも増加した。今後も、歳出削減努力により、決算において歳計余剰金が生じた場合には、少子高齢化に伴う町税の減少や社会保障費の増加等、将来のために必要に応じて積み立て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3,445
3,436
48.37
5,208,600
4,867,897
245,991
2,171,782
3,611,451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類似団体平均と比較すると職員数が少ないため、人件費決算額では住民１人あたりのコストが</a:t>
          </a:r>
          <a:r>
            <a:rPr kumimoji="1" lang="en-US" altLang="ja-JP" sz="1100">
              <a:solidFill>
                <a:schemeClr val="dk1"/>
              </a:solidFill>
              <a:effectLst/>
              <a:latin typeface="+mn-lt"/>
              <a:ea typeface="+mn-ea"/>
              <a:cs typeface="+mn-cs"/>
            </a:rPr>
            <a:t>93,584</a:t>
          </a:r>
          <a:r>
            <a:rPr kumimoji="1" lang="ja-JP" altLang="ja-JP" sz="1100">
              <a:solidFill>
                <a:schemeClr val="dk1"/>
              </a:solidFill>
              <a:effectLst/>
              <a:latin typeface="+mn-lt"/>
              <a:ea typeface="+mn-ea"/>
              <a:cs typeface="+mn-cs"/>
            </a:rPr>
            <a:t>円少なくなっている。ただし、</a:t>
          </a:r>
          <a:r>
            <a:rPr kumimoji="1" lang="ja-JP" altLang="en-US" sz="1100">
              <a:solidFill>
                <a:schemeClr val="dk1"/>
              </a:solidFill>
              <a:effectLst/>
              <a:latin typeface="+mn-lt"/>
              <a:ea typeface="+mn-ea"/>
              <a:cs typeface="+mn-cs"/>
            </a:rPr>
            <a:t>人件費は全国的に上昇しており、これからも上昇していくことが予想される</a:t>
          </a:r>
          <a:r>
            <a:rPr kumimoji="1" lang="ja-JP" altLang="ja-JP" sz="1100">
              <a:solidFill>
                <a:schemeClr val="dk1"/>
              </a:solidFill>
              <a:effectLst/>
              <a:latin typeface="+mn-lt"/>
              <a:ea typeface="+mn-ea"/>
              <a:cs typeface="+mn-cs"/>
            </a:rPr>
            <a:t>。またラスパイレス指数は類似団体平均を</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ポイント下回っており、給与体系的には全国平均を下回っている。今後も経常一般財源を確保しつつ、適正な給与体系を継続していく。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43180</xdr:rowOff>
    </xdr:from>
    <xdr:to>
      <xdr:col>24</xdr:col>
      <xdr:colOff>25400</xdr:colOff>
      <xdr:row>35</xdr:row>
      <xdr:rowOff>88900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4393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43180</xdr:rowOff>
    </xdr:from>
    <xdr:to>
      <xdr:col>19</xdr:col>
      <xdr:colOff>187325</xdr:colOff>
      <xdr:row>36</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4393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146050</xdr:rowOff>
    </xdr:from>
    <xdr:to>
      <xdr:col>15</xdr:col>
      <xdr:colOff>98425</xdr:colOff>
      <xdr:row>36</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46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68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38100</xdr:rowOff>
    </xdr:from>
    <xdr:to>
      <xdr:col>24</xdr:col>
      <xdr:colOff>76200</xdr:colOff>
      <xdr:row>35</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54627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163830</xdr:rowOff>
    </xdr:from>
    <xdr:to>
      <xdr:col>20</xdr:col>
      <xdr:colOff>38100</xdr:colOff>
      <xdr:row>35</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62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152400</xdr:rowOff>
    </xdr:from>
    <xdr:to>
      <xdr:col>15</xdr:col>
      <xdr:colOff>149225</xdr:colOff>
      <xdr:row>36</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67327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類似団体平均と比較し、経常収支比率に占める割合は</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％高くなっているが、主な要因はふるさと納税関連経費であり、歳出以上に歳入が増えている。ただし、物価高騰の影響により、物件費の全体が増加傾向にあるため、</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をはじめ事務手法の工夫により、効率的で無駄を省いた行政運営に努めていく。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161290</xdr:rowOff>
    </xdr:from>
    <xdr:to>
      <xdr:col>82</xdr:col>
      <xdr:colOff>107950</xdr:colOff>
      <xdr:row>18</xdr:row>
      <xdr:rowOff>62992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0759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33274</xdr:rowOff>
    </xdr:from>
    <xdr:to>
      <xdr:col>78</xdr:col>
      <xdr:colOff>69850</xdr:colOff>
      <xdr:row>17</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479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149115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0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94996</xdr:rowOff>
    </xdr:from>
    <xdr:to>
      <xdr:col>73</xdr:col>
      <xdr:colOff>180975</xdr:colOff>
      <xdr:row>17</xdr:row>
      <xdr:rowOff>33274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38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94996</xdr:rowOff>
    </xdr:from>
    <xdr:to>
      <xdr:col>69</xdr:col>
      <xdr:colOff>92075</xdr:colOff>
      <xdr:row>17</xdr:row>
      <xdr:rowOff>28702</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3819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xdr:rowOff>
    </xdr:from>
    <xdr:to>
      <xdr:col>82</xdr:col>
      <xdr:colOff>158750</xdr:colOff>
      <xdr:row>18</xdr:row>
      <xdr:rowOff>113792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155719</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110490</xdr:rowOff>
    </xdr:from>
    <xdr:to>
      <xdr:col>78</xdr:col>
      <xdr:colOff>120650</xdr:colOff>
      <xdr:row>18</xdr:row>
      <xdr:rowOff>40640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25417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94251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44196</xdr:rowOff>
    </xdr:from>
    <xdr:to>
      <xdr:col>69</xdr:col>
      <xdr:colOff>142875</xdr:colOff>
      <xdr:row>16</xdr:row>
      <xdr:rowOff>145796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64279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財政規模の小さい本町にとって、扶助費の占める割合は例年大きく、類似団体平均を大きく上回っている。要因としては、毎年上昇する介護費用や、子ども医療費など、福祉政策に対する費用の増加が考えられる。住民福祉の向上や、安定した福祉サービスの提供ができるよう努めなければならないが、限られた一般財源の中でコントロールしなければならないため、介護予防、健康管理等の徹底を促すための事業を推進していく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4535</xdr:rowOff>
    </xdr:from>
    <xdr:to>
      <xdr:col>24</xdr:col>
      <xdr:colOff>25400</xdr:colOff>
      <xdr:row>59</xdr:row>
      <xdr:rowOff>20865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101200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20865</xdr:rowOff>
    </xdr:from>
    <xdr:to>
      <xdr:col>19</xdr:col>
      <xdr:colOff>187325</xdr:colOff>
      <xdr:row>59</xdr:row>
      <xdr:rowOff>20865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10136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98170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185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20865</xdr:rowOff>
    </xdr:from>
    <xdr:to>
      <xdr:col>15</xdr:col>
      <xdr:colOff>98425</xdr:colOff>
      <xdr:row>59</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10136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60</xdr:row>
      <xdr:rowOff>45357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101364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125185</xdr:rowOff>
    </xdr:from>
    <xdr:to>
      <xdr:col>24</xdr:col>
      <xdr:colOff>76200</xdr:colOff>
      <xdr:row>59</xdr:row>
      <xdr:rowOff>55335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97262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141515</xdr:rowOff>
    </xdr:from>
    <xdr:to>
      <xdr:col>15</xdr:col>
      <xdr:colOff>149225</xdr:colOff>
      <xdr:row>59</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56442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本町の場合、繰出金が大きなウエイトを占めている</a:t>
          </a:r>
          <a:r>
            <a:rPr kumimoji="1" lang="ja-JP" altLang="en-US" sz="1100">
              <a:solidFill>
                <a:schemeClr val="dk1"/>
              </a:solidFill>
              <a:effectLst/>
              <a:latin typeface="+mn-lt"/>
              <a:ea typeface="+mn-ea"/>
              <a:cs typeface="+mn-cs"/>
            </a:rPr>
            <a:t>が、下水道事業会計が法適となったため、</a:t>
          </a:r>
          <a:r>
            <a:rPr kumimoji="1" lang="ja-JP" altLang="ja-JP" sz="1100">
              <a:solidFill>
                <a:schemeClr val="dk1"/>
              </a:solidFill>
              <a:effectLst/>
              <a:latin typeface="+mn-lt"/>
              <a:ea typeface="+mn-ea"/>
              <a:cs typeface="+mn-cs"/>
            </a:rPr>
            <a:t>繰出金については昨年度から</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である。主な要因は後期高齢者医療特別会計への事務費繰出金（広域連合事務費負担金及び療養給付費負担金）である。高齢化により介護保険、後期高齢者医療の伸びは今後も増加していくため、予防介護事業を充実させ、介護保険及び後期高齢者医療費を抑制す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59</xdr:row>
      <xdr:rowOff>24130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04400"/>
          <a:ext cx="8382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165100</xdr:rowOff>
    </xdr:from>
    <xdr:to>
      <xdr:col>78</xdr:col>
      <xdr:colOff>69850</xdr:colOff>
      <xdr:row>59</xdr:row>
      <xdr:rowOff>24130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101092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1270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10109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xdr:rowOff>
    </xdr:from>
    <xdr:to>
      <xdr:col>69</xdr:col>
      <xdr:colOff>92075</xdr:colOff>
      <xdr:row>59</xdr:row>
      <xdr:rowOff>92710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10116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144780</xdr:rowOff>
    </xdr:from>
    <xdr:to>
      <xdr:col>78</xdr:col>
      <xdr:colOff>120650</xdr:colOff>
      <xdr:row>59</xdr:row>
      <xdr:rowOff>74930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59707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36847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41910</xdr:rowOff>
    </xdr:from>
    <xdr:to>
      <xdr:col>65</xdr:col>
      <xdr:colOff>53975</xdr:colOff>
      <xdr:row>59</xdr:row>
      <xdr:rowOff>143510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128287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年度の総合戦略策定以降、移住・定住事業等の事業が実施されたため、類似団体平均の伸びより大きく増加することとなった。令和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月に補助金見直しガイドラインを策定し見直しや廃止等の方針を定めたことで、効果が少ない補助を廃止し、効果が見込める補助に切り替え無駄を省くことに努めている</a:t>
          </a:r>
          <a:r>
            <a:rPr kumimoji="1" lang="ja-JP" altLang="en-US" sz="1100" b="0" i="0" baseline="0">
              <a:solidFill>
                <a:schemeClr val="dk1"/>
              </a:solidFill>
              <a:effectLst/>
              <a:latin typeface="+mn-lt"/>
              <a:ea typeface="+mn-ea"/>
              <a:cs typeface="+mn-cs"/>
            </a:rPr>
            <a:t>が、一部事務組合等の負担金増や補助制度の拡充などにより増加傾向にあるため、今後は見直しも検討していく</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106426</xdr:rowOff>
    </xdr:from>
    <xdr:to>
      <xdr:col>82</xdr:col>
      <xdr:colOff>107950</xdr:colOff>
      <xdr:row>38</xdr:row>
      <xdr:rowOff>104140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450076"/>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147574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4500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37</xdr:row>
      <xdr:rowOff>147574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27634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27634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類似団体平均の住民１人あたりのコストと比較して、本町の公債費は</a:t>
          </a:r>
          <a:r>
            <a:rPr kumimoji="1" lang="en-US" altLang="ja-JP" sz="1100" b="0" i="0" baseline="0">
              <a:solidFill>
                <a:schemeClr val="dk1"/>
              </a:solidFill>
              <a:effectLst/>
              <a:latin typeface="+mn-lt"/>
              <a:ea typeface="+mn-ea"/>
              <a:cs typeface="+mn-cs"/>
            </a:rPr>
            <a:t>82,249</a:t>
          </a:r>
          <a:r>
            <a:rPr kumimoji="1" lang="ja-JP" altLang="ja-JP" sz="1100" b="0" i="0" baseline="0">
              <a:solidFill>
                <a:schemeClr val="dk1"/>
              </a:solidFill>
              <a:effectLst/>
              <a:latin typeface="+mn-lt"/>
              <a:ea typeface="+mn-ea"/>
              <a:cs typeface="+mn-cs"/>
            </a:rPr>
            <a:t>円少なくなっている。借入の抑制や、交付税措置率が高い過疎対策事業債での事業を中心に借入を行ってきたことの影響が大きい。しかし、各公共施設の老朽化も進んでいるため起債額は年々増加し、償還額も増えている状況である。各種計画をもとに今後の財政の見通しを立てたうえで、計画的な事業の実施及び適正な借り入れを行い、負担の抑制・平準化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88900</xdr:rowOff>
    </xdr:from>
    <xdr:to>
      <xdr:col>24</xdr:col>
      <xdr:colOff>25400</xdr:colOff>
      <xdr:row>75</xdr:row>
      <xdr:rowOff>157480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9476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82566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88900</xdr:rowOff>
    </xdr:from>
    <xdr:to>
      <xdr:col>19</xdr:col>
      <xdr:colOff>187325</xdr:colOff>
      <xdr:row>75</xdr:row>
      <xdr:rowOff>107950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947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33038</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234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88900</xdr:rowOff>
    </xdr:from>
    <xdr:to>
      <xdr:col>15</xdr:col>
      <xdr:colOff>98425</xdr:colOff>
      <xdr:row>75</xdr:row>
      <xdr:rowOff>107950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947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88900</xdr:rowOff>
    </xdr:from>
    <xdr:to>
      <xdr:col>11</xdr:col>
      <xdr:colOff>9525</xdr:colOff>
      <xdr:row>75</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94765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166388</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106680</xdr:rowOff>
    </xdr:from>
    <xdr:to>
      <xdr:col>24</xdr:col>
      <xdr:colOff>76200</xdr:colOff>
      <xdr:row>76</xdr:row>
      <xdr:rowOff>36830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6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123207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38100</xdr:rowOff>
    </xdr:from>
    <xdr:to>
      <xdr:col>20</xdr:col>
      <xdr:colOff>38100</xdr:colOff>
      <xdr:row>75</xdr:row>
      <xdr:rowOff>139700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149877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66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38100</xdr:rowOff>
    </xdr:from>
    <xdr:to>
      <xdr:col>11</xdr:col>
      <xdr:colOff>60325</xdr:colOff>
      <xdr:row>75</xdr:row>
      <xdr:rowOff>139700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9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149877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本町の場合、公債費の割合が低いため、そのほかの費目においては例年、類似団体平均を大きく上回っている。特に扶助費においては</a:t>
          </a:r>
          <a:r>
            <a:rPr kumimoji="1" lang="en-US" altLang="ja-JP" sz="1100" b="0" i="0" baseline="0">
              <a:solidFill>
                <a:schemeClr val="dk1"/>
              </a:solidFill>
              <a:effectLst/>
              <a:latin typeface="+mn-lt"/>
              <a:ea typeface="+mn-ea"/>
              <a:cs typeface="+mn-cs"/>
            </a:rPr>
            <a:t>3.9</a:t>
          </a:r>
          <a:r>
            <a:rPr kumimoji="1" lang="ja-JP" altLang="ja-JP" sz="1100" b="0" i="0" baseline="0">
              <a:solidFill>
                <a:schemeClr val="dk1"/>
              </a:solidFill>
              <a:effectLst/>
              <a:latin typeface="+mn-lt"/>
              <a:ea typeface="+mn-ea"/>
              <a:cs typeface="+mn-cs"/>
            </a:rPr>
            <a:t>％上回っている。財源の約</a:t>
          </a:r>
          <a:r>
            <a:rPr kumimoji="1" lang="en-US" altLang="ja-JP" sz="1100" b="0" i="0" baseline="0">
              <a:solidFill>
                <a:schemeClr val="dk1"/>
              </a:solidFill>
              <a:effectLst/>
              <a:latin typeface="+mn-lt"/>
              <a:ea typeface="+mn-ea"/>
              <a:cs typeface="+mn-cs"/>
            </a:rPr>
            <a:t>36</a:t>
          </a:r>
          <a:r>
            <a:rPr kumimoji="1" lang="ja-JP" altLang="ja-JP" sz="1100" b="0" i="0" baseline="0">
              <a:solidFill>
                <a:schemeClr val="dk1"/>
              </a:solidFill>
              <a:effectLst/>
              <a:latin typeface="+mn-lt"/>
              <a:ea typeface="+mn-ea"/>
              <a:cs typeface="+mn-cs"/>
            </a:rPr>
            <a:t>％を普通交付税で賄っている現状から見て、硬直しないよう、人事の適正な管理、事務手法の工夫などにより無駄のない財政運営に努める。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14332</xdr:rowOff>
    </xdr:from>
    <xdr:to>
      <xdr:col>82</xdr:col>
      <xdr:colOff>107950</xdr:colOff>
      <xdr:row>79</xdr:row>
      <xdr:rowOff>79648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58882"/>
          <a:ext cx="8382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14332</xdr:rowOff>
    </xdr:from>
    <xdr:to>
      <xdr:col>78</xdr:col>
      <xdr:colOff>69850</xdr:colOff>
      <xdr:row>79</xdr:row>
      <xdr:rowOff>76381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55888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141695</xdr:rowOff>
    </xdr:from>
    <xdr:to>
      <xdr:col>73</xdr:col>
      <xdr:colOff>180975</xdr:colOff>
      <xdr:row>79</xdr:row>
      <xdr:rowOff>76381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43345"/>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141695</xdr:rowOff>
    </xdr:from>
    <xdr:to>
      <xdr:col>69</xdr:col>
      <xdr:colOff>92075</xdr:colOff>
      <xdr:row>79</xdr:row>
      <xdr:rowOff>115570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43345"/>
          <a:ext cx="889000" cy="31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28848</xdr:rowOff>
    </xdr:from>
    <xdr:to>
      <xdr:col>82</xdr:col>
      <xdr:colOff>158750</xdr:colOff>
      <xdr:row>79</xdr:row>
      <xdr:rowOff>130448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57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925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4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134982</xdr:rowOff>
    </xdr:from>
    <xdr:to>
      <xdr:col>78</xdr:col>
      <xdr:colOff>120650</xdr:colOff>
      <xdr:row>79</xdr:row>
      <xdr:rowOff>65132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0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49909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594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25581</xdr:rowOff>
    </xdr:from>
    <xdr:to>
      <xdr:col>74</xdr:col>
      <xdr:colOff>31750</xdr:colOff>
      <xdr:row>79</xdr:row>
      <xdr:rowOff>127181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7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111958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656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90895</xdr:rowOff>
    </xdr:from>
    <xdr:to>
      <xdr:col>69</xdr:col>
      <xdr:colOff>142875</xdr:colOff>
      <xdr:row>78</xdr:row>
      <xdr:rowOff>21045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5822</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78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64770</xdr:rowOff>
    </xdr:from>
    <xdr:to>
      <xdr:col>65</xdr:col>
      <xdr:colOff>53975</xdr:colOff>
      <xdr:row>79</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151147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42536</xdr:rowOff>
    </xdr:from>
    <xdr:to>
      <xdr:col>29</xdr:col>
      <xdr:colOff>127000</xdr:colOff>
      <xdr:row>20</xdr:row>
      <xdr:rowOff>85582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519161"/>
          <a:ext cx="647700" cy="43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135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85582</xdr:rowOff>
    </xdr:from>
    <xdr:to>
      <xdr:col>26</xdr:col>
      <xdr:colOff>50800</xdr:colOff>
      <xdr:row>20</xdr:row>
      <xdr:rowOff>113814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562207"/>
          <a:ext cx="698500" cy="282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147964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113814</xdr:rowOff>
    </xdr:from>
    <xdr:to>
      <xdr:col>22</xdr:col>
      <xdr:colOff>114300</xdr:colOff>
      <xdr:row>20</xdr:row>
      <xdr:rowOff>139323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590439"/>
          <a:ext cx="698500" cy="25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167652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139323</xdr:rowOff>
    </xdr:from>
    <xdr:to>
      <xdr:col>18</xdr:col>
      <xdr:colOff>177800</xdr:colOff>
      <xdr:row>20</xdr:row>
      <xdr:rowOff>151588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615948"/>
          <a:ext cx="698500" cy="12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15203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163186</xdr:rowOff>
    </xdr:from>
    <xdr:to>
      <xdr:col>29</xdr:col>
      <xdr:colOff>177800</xdr:colOff>
      <xdr:row>20</xdr:row>
      <xdr:rowOff>93336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46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71763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376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34782</xdr:rowOff>
    </xdr:from>
    <xdr:to>
      <xdr:col>26</xdr:col>
      <xdr:colOff>101600</xdr:colOff>
      <xdr:row>20</xdr:row>
      <xdr:rowOff>136382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511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121159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597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63014</xdr:rowOff>
    </xdr:from>
    <xdr:to>
      <xdr:col>22</xdr:col>
      <xdr:colOff>165100</xdr:colOff>
      <xdr:row>20</xdr:row>
      <xdr:rowOff>164614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539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149391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6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88523</xdr:rowOff>
    </xdr:from>
    <xdr:to>
      <xdr:col>19</xdr:col>
      <xdr:colOff>38100</xdr:colOff>
      <xdr:row>21</xdr:row>
      <xdr:rowOff>18673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565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21</xdr:row>
      <xdr:rowOff>3450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5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100788</xdr:rowOff>
    </xdr:from>
    <xdr:to>
      <xdr:col>15</xdr:col>
      <xdr:colOff>101600</xdr:colOff>
      <xdr:row>21</xdr:row>
      <xdr:rowOff>30938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77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15715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250293</xdr:rowOff>
    </xdr:from>
    <xdr:to>
      <xdr:col>29</xdr:col>
      <xdr:colOff>127000</xdr:colOff>
      <xdr:row>35</xdr:row>
      <xdr:rowOff>283335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60643"/>
          <a:ext cx="647700" cy="33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280179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47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257014</xdr:rowOff>
    </xdr:from>
    <xdr:to>
      <xdr:col>26</xdr:col>
      <xdr:colOff>50800</xdr:colOff>
      <xdr:row>35</xdr:row>
      <xdr:rowOff>283335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867364"/>
          <a:ext cx="698500" cy="2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200961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8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257014</xdr:rowOff>
    </xdr:from>
    <xdr:to>
      <xdr:col>22</xdr:col>
      <xdr:colOff>114300</xdr:colOff>
      <xdr:row>35</xdr:row>
      <xdr:rowOff>286046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867364"/>
          <a:ext cx="698500" cy="290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216246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83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286046</xdr:rowOff>
    </xdr:from>
    <xdr:to>
      <xdr:col>18</xdr:col>
      <xdr:colOff>177800</xdr:colOff>
      <xdr:row>35</xdr:row>
      <xdr:rowOff>309135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896396"/>
          <a:ext cx="698500" cy="230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235407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257540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199493</xdr:rowOff>
    </xdr:from>
    <xdr:to>
      <xdr:col>29</xdr:col>
      <xdr:colOff>177800</xdr:colOff>
      <xdr:row>35</xdr:row>
      <xdr:rowOff>301093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09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171570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8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232535</xdr:rowOff>
    </xdr:from>
    <xdr:to>
      <xdr:col>26</xdr:col>
      <xdr:colOff>101600</xdr:colOff>
      <xdr:row>35</xdr:row>
      <xdr:rowOff>334135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428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318912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29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206214</xdr:rowOff>
    </xdr:from>
    <xdr:to>
      <xdr:col>22</xdr:col>
      <xdr:colOff>165100</xdr:colOff>
      <xdr:row>35</xdr:row>
      <xdr:rowOff>307814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16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292591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90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235246</xdr:rowOff>
    </xdr:from>
    <xdr:to>
      <xdr:col>19</xdr:col>
      <xdr:colOff>38100</xdr:colOff>
      <xdr:row>35</xdr:row>
      <xdr:rowOff>336846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45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321623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31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258335</xdr:rowOff>
    </xdr:from>
    <xdr:to>
      <xdr:col>15</xdr:col>
      <xdr:colOff>101600</xdr:colOff>
      <xdr:row>36</xdr:row>
      <xdr:rowOff>17035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68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1812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95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3,445
3,436
48.37
5,208,600
4,867,897
245,991
2,171,782
3,611,451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154779</xdr:rowOff>
    </xdr:from>
    <xdr:to>
      <xdr:col>24</xdr:col>
      <xdr:colOff>63500</xdr:colOff>
      <xdr:row>38</xdr:row>
      <xdr:rowOff>21344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98429"/>
          <a:ext cx="838200" cy="3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154577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55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160867</xdr:rowOff>
    </xdr:from>
    <xdr:to>
      <xdr:col>19</xdr:col>
      <xdr:colOff>177800</xdr:colOff>
      <xdr:row>38</xdr:row>
      <xdr:rowOff>21344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504517"/>
          <a:ext cx="889000" cy="3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111586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160867</xdr:rowOff>
    </xdr:from>
    <xdr:to>
      <xdr:col>15</xdr:col>
      <xdr:colOff>50800</xdr:colOff>
      <xdr:row>38</xdr:row>
      <xdr:rowOff>5396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04517"/>
          <a:ext cx="889000" cy="1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117541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8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5396</xdr:rowOff>
    </xdr:from>
    <xdr:to>
      <xdr:col>10</xdr:col>
      <xdr:colOff>114300</xdr:colOff>
      <xdr:row>38</xdr:row>
      <xdr:rowOff>18044</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20496"/>
          <a:ext cx="889000" cy="12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131282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32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143186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43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103979</xdr:rowOff>
    </xdr:from>
    <xdr:to>
      <xdr:col>24</xdr:col>
      <xdr:colOff>114300</xdr:colOff>
      <xdr:row>38</xdr:row>
      <xdr:rowOff>34130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476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18906</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62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141994</xdr:rowOff>
    </xdr:from>
    <xdr:to>
      <xdr:col>20</xdr:col>
      <xdr:colOff>38100</xdr:colOff>
      <xdr:row>38</xdr:row>
      <xdr:rowOff>72144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63271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110067</xdr:rowOff>
    </xdr:from>
    <xdr:to>
      <xdr:col>15</xdr:col>
      <xdr:colOff>101600</xdr:colOff>
      <xdr:row>38</xdr:row>
      <xdr:rowOff>40216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537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31344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4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126046</xdr:rowOff>
    </xdr:from>
    <xdr:to>
      <xdr:col>10</xdr:col>
      <xdr:colOff>165100</xdr:colOff>
      <xdr:row>38</xdr:row>
      <xdr:rowOff>56196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47323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6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138694</xdr:rowOff>
    </xdr:from>
    <xdr:to>
      <xdr:col>6</xdr:col>
      <xdr:colOff>38100</xdr:colOff>
      <xdr:row>38</xdr:row>
      <xdr:rowOff>68844</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8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59971</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75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149068</xdr:rowOff>
    </xdr:from>
    <xdr:to>
      <xdr:col>24</xdr:col>
      <xdr:colOff>63500</xdr:colOff>
      <xdr:row>58</xdr:row>
      <xdr:rowOff>22925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921718"/>
          <a:ext cx="838200" cy="45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171352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1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20126</xdr:rowOff>
    </xdr:from>
    <xdr:to>
      <xdr:col>19</xdr:col>
      <xdr:colOff>177800</xdr:colOff>
      <xdr:row>58</xdr:row>
      <xdr:rowOff>22925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964226"/>
          <a:ext cx="889000" cy="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119567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54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20126</xdr:rowOff>
    </xdr:from>
    <xdr:to>
      <xdr:col>15</xdr:col>
      <xdr:colOff>50800</xdr:colOff>
      <xdr:row>58</xdr:row>
      <xdr:rowOff>35973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64226"/>
          <a:ext cx="889000" cy="1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123649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35973</xdr:rowOff>
    </xdr:from>
    <xdr:to>
      <xdr:col>10</xdr:col>
      <xdr:colOff>114300</xdr:colOff>
      <xdr:row>58</xdr:row>
      <xdr:rowOff>56000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80073"/>
          <a:ext cx="889000" cy="20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157395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170442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98268</xdr:rowOff>
    </xdr:from>
    <xdr:to>
      <xdr:col>24</xdr:col>
      <xdr:colOff>114300</xdr:colOff>
      <xdr:row>58</xdr:row>
      <xdr:rowOff>28418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7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13195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143575</xdr:rowOff>
    </xdr:from>
    <xdr:to>
      <xdr:col>20</xdr:col>
      <xdr:colOff>38100</xdr:colOff>
      <xdr:row>58</xdr:row>
      <xdr:rowOff>73725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1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64852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0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140776</xdr:rowOff>
    </xdr:from>
    <xdr:to>
      <xdr:col>15</xdr:col>
      <xdr:colOff>101600</xdr:colOff>
      <xdr:row>58</xdr:row>
      <xdr:rowOff>70926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1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62053</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0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156623</xdr:rowOff>
    </xdr:from>
    <xdr:to>
      <xdr:col>10</xdr:col>
      <xdr:colOff>165100</xdr:colOff>
      <xdr:row>58</xdr:row>
      <xdr:rowOff>86773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77900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2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5200</xdr:rowOff>
    </xdr:from>
    <xdr:to>
      <xdr:col>6</xdr:col>
      <xdr:colOff>38100</xdr:colOff>
      <xdr:row>58</xdr:row>
      <xdr:rowOff>106800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97927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42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98611</xdr:rowOff>
    </xdr:from>
    <xdr:to>
      <xdr:col>24</xdr:col>
      <xdr:colOff>63500</xdr:colOff>
      <xdr:row>78</xdr:row>
      <xdr:rowOff>100774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471711"/>
          <a:ext cx="838200" cy="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98611</xdr:rowOff>
    </xdr:from>
    <xdr:to>
      <xdr:col>19</xdr:col>
      <xdr:colOff>177800</xdr:colOff>
      <xdr:row>78</xdr:row>
      <xdr:rowOff>107353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71711"/>
          <a:ext cx="889000" cy="8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107353</xdr:rowOff>
    </xdr:from>
    <xdr:to>
      <xdr:col>15</xdr:col>
      <xdr:colOff>50800</xdr:colOff>
      <xdr:row>78</xdr:row>
      <xdr:rowOff>120782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80453"/>
          <a:ext cx="889000" cy="1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120782</xdr:rowOff>
    </xdr:from>
    <xdr:to>
      <xdr:col>10</xdr:col>
      <xdr:colOff>114300</xdr:colOff>
      <xdr:row>78</xdr:row>
      <xdr:rowOff>122551</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93882"/>
          <a:ext cx="889000" cy="1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49974</xdr:rowOff>
    </xdr:from>
    <xdr:to>
      <xdr:col>24</xdr:col>
      <xdr:colOff>114300</xdr:colOff>
      <xdr:row>78</xdr:row>
      <xdr:rowOff>151574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136351</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3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47811</xdr:rowOff>
    </xdr:from>
    <xdr:to>
      <xdr:col>20</xdr:col>
      <xdr:colOff>38100</xdr:colOff>
      <xdr:row>78</xdr:row>
      <xdr:rowOff>149411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140538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1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56553</xdr:rowOff>
    </xdr:from>
    <xdr:to>
      <xdr:col>15</xdr:col>
      <xdr:colOff>101600</xdr:colOff>
      <xdr:row>78</xdr:row>
      <xdr:rowOff>158153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2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149280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2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69982</xdr:rowOff>
    </xdr:from>
    <xdr:to>
      <xdr:col>10</xdr:col>
      <xdr:colOff>165100</xdr:colOff>
      <xdr:row>79</xdr:row>
      <xdr:rowOff>132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4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162709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3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71751</xdr:rowOff>
    </xdr:from>
    <xdr:to>
      <xdr:col>6</xdr:col>
      <xdr:colOff>38100</xdr:colOff>
      <xdr:row>79</xdr:row>
      <xdr:rowOff>1901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4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164478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3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160457</xdr:rowOff>
    </xdr:from>
    <xdr:to>
      <xdr:col>24</xdr:col>
      <xdr:colOff>63500</xdr:colOff>
      <xdr:row>92</xdr:row>
      <xdr:rowOff>35550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5762407"/>
          <a:ext cx="838200" cy="4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112765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229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35550</xdr:rowOff>
    </xdr:from>
    <xdr:to>
      <xdr:col>19</xdr:col>
      <xdr:colOff>177800</xdr:colOff>
      <xdr:row>93</xdr:row>
      <xdr:rowOff>46789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5808950"/>
          <a:ext cx="889000" cy="18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71145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5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121306</xdr:rowOff>
    </xdr:from>
    <xdr:to>
      <xdr:col>15</xdr:col>
      <xdr:colOff>50800</xdr:colOff>
      <xdr:row>93</xdr:row>
      <xdr:rowOff>46789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5894706"/>
          <a:ext cx="889000" cy="9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118160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121306</xdr:rowOff>
    </xdr:from>
    <xdr:to>
      <xdr:col>10</xdr:col>
      <xdr:colOff>114300</xdr:colOff>
      <xdr:row>93</xdr:row>
      <xdr:rowOff>132721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5894706"/>
          <a:ext cx="889000" cy="18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109657</xdr:rowOff>
    </xdr:from>
    <xdr:to>
      <xdr:col>24</xdr:col>
      <xdr:colOff>114300</xdr:colOff>
      <xdr:row>92</xdr:row>
      <xdr:rowOff>39807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571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132534</xdr:rowOff>
    </xdr:from>
    <xdr:ext cx="599010"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563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156200</xdr:rowOff>
    </xdr:from>
    <xdr:to>
      <xdr:col>20</xdr:col>
      <xdr:colOff>38100</xdr:colOff>
      <xdr:row>92</xdr:row>
      <xdr:rowOff>86350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575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102877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497795" y="1553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167439</xdr:rowOff>
    </xdr:from>
    <xdr:to>
      <xdr:col>15</xdr:col>
      <xdr:colOff>101600</xdr:colOff>
      <xdr:row>93</xdr:row>
      <xdr:rowOff>97589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594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114116</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08795" y="1571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70506</xdr:rowOff>
    </xdr:from>
    <xdr:to>
      <xdr:col>10</xdr:col>
      <xdr:colOff>165100</xdr:colOff>
      <xdr:row>93</xdr:row>
      <xdr:rowOff>656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584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17183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61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81921</xdr:rowOff>
    </xdr:from>
    <xdr:to>
      <xdr:col>6</xdr:col>
      <xdr:colOff>38100</xdr:colOff>
      <xdr:row>94</xdr:row>
      <xdr:rowOff>12071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02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28598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30795" y="1580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121399</xdr:rowOff>
    </xdr:from>
    <xdr:to>
      <xdr:col>55</xdr:col>
      <xdr:colOff>0</xdr:colOff>
      <xdr:row>37</xdr:row>
      <xdr:rowOff>158287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65049"/>
          <a:ext cx="838200" cy="3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117225</xdr:rowOff>
    </xdr:from>
    <xdr:to>
      <xdr:col>50</xdr:col>
      <xdr:colOff>114300</xdr:colOff>
      <xdr:row>37</xdr:row>
      <xdr:rowOff>158287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60875"/>
          <a:ext cx="889000" cy="41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117225</xdr:rowOff>
    </xdr:from>
    <xdr:to>
      <xdr:col>45</xdr:col>
      <xdr:colOff>177800</xdr:colOff>
      <xdr:row>37</xdr:row>
      <xdr:rowOff>170711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60875"/>
          <a:ext cx="889000" cy="5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86326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08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18393</xdr:rowOff>
    </xdr:from>
    <xdr:to>
      <xdr:col>41</xdr:col>
      <xdr:colOff>50800</xdr:colOff>
      <xdr:row>37</xdr:row>
      <xdr:rowOff>170711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362043"/>
          <a:ext cx="889000" cy="15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70599</xdr:rowOff>
    </xdr:from>
    <xdr:to>
      <xdr:col>55</xdr:col>
      <xdr:colOff>50800</xdr:colOff>
      <xdr:row>38</xdr:row>
      <xdr:rowOff>749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1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49026</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107487</xdr:rowOff>
    </xdr:from>
    <xdr:to>
      <xdr:col>50</xdr:col>
      <xdr:colOff>165100</xdr:colOff>
      <xdr:row>38</xdr:row>
      <xdr:rowOff>37636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511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28763</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54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66425</xdr:rowOff>
    </xdr:from>
    <xdr:to>
      <xdr:col>46</xdr:col>
      <xdr:colOff>38100</xdr:colOff>
      <xdr:row>37</xdr:row>
      <xdr:rowOff>168025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159152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50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119911</xdr:rowOff>
    </xdr:from>
    <xdr:to>
      <xdr:col>41</xdr:col>
      <xdr:colOff>101600</xdr:colOff>
      <xdr:row>38</xdr:row>
      <xdr:rowOff>50061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41188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55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139043</xdr:rowOff>
    </xdr:from>
    <xdr:to>
      <xdr:col>36</xdr:col>
      <xdr:colOff>165100</xdr:colOff>
      <xdr:row>37</xdr:row>
      <xdr:rowOff>69193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1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60320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40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23085</xdr:rowOff>
    </xdr:from>
    <xdr:to>
      <xdr:col>55</xdr:col>
      <xdr:colOff>0</xdr:colOff>
      <xdr:row>58</xdr:row>
      <xdr:rowOff>91723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67185"/>
          <a:ext cx="838200" cy="6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34747</xdr:rowOff>
    </xdr:from>
    <xdr:to>
      <xdr:col>50</xdr:col>
      <xdr:colOff>114300</xdr:colOff>
      <xdr:row>58</xdr:row>
      <xdr:rowOff>91723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78847"/>
          <a:ext cx="889000" cy="5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58177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65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34747</xdr:rowOff>
    </xdr:from>
    <xdr:to>
      <xdr:col>45</xdr:col>
      <xdr:colOff>177800</xdr:colOff>
      <xdr:row>58</xdr:row>
      <xdr:rowOff>103734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78847"/>
          <a:ext cx="889000" cy="6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98914</xdr:rowOff>
    </xdr:from>
    <xdr:to>
      <xdr:col>41</xdr:col>
      <xdr:colOff>50800</xdr:colOff>
      <xdr:row>58</xdr:row>
      <xdr:rowOff>103734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043014"/>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143735</xdr:rowOff>
    </xdr:from>
    <xdr:to>
      <xdr:col>55</xdr:col>
      <xdr:colOff>50800</xdr:colOff>
      <xdr:row>58</xdr:row>
      <xdr:rowOff>73885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122162</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9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40923</xdr:rowOff>
    </xdr:from>
    <xdr:to>
      <xdr:col>50</xdr:col>
      <xdr:colOff>165100</xdr:colOff>
      <xdr:row>58</xdr:row>
      <xdr:rowOff>142523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8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133650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0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155397</xdr:rowOff>
    </xdr:from>
    <xdr:to>
      <xdr:col>46</xdr:col>
      <xdr:colOff>38100</xdr:colOff>
      <xdr:row>58</xdr:row>
      <xdr:rowOff>85547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2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76674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2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52934</xdr:rowOff>
    </xdr:from>
    <xdr:to>
      <xdr:col>41</xdr:col>
      <xdr:colOff>101600</xdr:colOff>
      <xdr:row>58</xdr:row>
      <xdr:rowOff>154534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9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145661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8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48114</xdr:rowOff>
    </xdr:from>
    <xdr:to>
      <xdr:col>36</xdr:col>
      <xdr:colOff>165100</xdr:colOff>
      <xdr:row>58</xdr:row>
      <xdr:rowOff>149714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9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140841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160958</xdr:rowOff>
    </xdr:from>
    <xdr:to>
      <xdr:col>55</xdr:col>
      <xdr:colOff>0</xdr:colOff>
      <xdr:row>79</xdr:row>
      <xdr:rowOff>10909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34058"/>
          <a:ext cx="838200" cy="2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68218</xdr:rowOff>
    </xdr:from>
    <xdr:to>
      <xdr:col>50</xdr:col>
      <xdr:colOff>114300</xdr:colOff>
      <xdr:row>78</xdr:row>
      <xdr:rowOff>160958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41318"/>
          <a:ext cx="889000" cy="9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68218</xdr:rowOff>
    </xdr:from>
    <xdr:to>
      <xdr:col>45</xdr:col>
      <xdr:colOff>177800</xdr:colOff>
      <xdr:row>79</xdr:row>
      <xdr:rowOff>26456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41318"/>
          <a:ext cx="889000" cy="129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158594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3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26177</xdr:rowOff>
    </xdr:from>
    <xdr:to>
      <xdr:col>41</xdr:col>
      <xdr:colOff>50800</xdr:colOff>
      <xdr:row>79</xdr:row>
      <xdr:rowOff>26456</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70727"/>
          <a:ext cx="889000" cy="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131559</xdr:rowOff>
    </xdr:from>
    <xdr:to>
      <xdr:col>55</xdr:col>
      <xdr:colOff>50800</xdr:colOff>
      <xdr:row>79</xdr:row>
      <xdr:rowOff>61709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04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110158</xdr:rowOff>
    </xdr:from>
    <xdr:to>
      <xdr:col>50</xdr:col>
      <xdr:colOff>165100</xdr:colOff>
      <xdr:row>79</xdr:row>
      <xdr:rowOff>40308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8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31435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7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17418</xdr:rowOff>
    </xdr:from>
    <xdr:to>
      <xdr:col>46</xdr:col>
      <xdr:colOff>38100</xdr:colOff>
      <xdr:row>78</xdr:row>
      <xdr:rowOff>119018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135545</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316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147106</xdr:rowOff>
    </xdr:from>
    <xdr:to>
      <xdr:col>41</xdr:col>
      <xdr:colOff>101600</xdr:colOff>
      <xdr:row>79</xdr:row>
      <xdr:rowOff>77256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2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68383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612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146827</xdr:rowOff>
    </xdr:from>
    <xdr:to>
      <xdr:col>36</xdr:col>
      <xdr:colOff>165100</xdr:colOff>
      <xdr:row>79</xdr:row>
      <xdr:rowOff>76977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68104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106615</xdr:rowOff>
    </xdr:from>
    <xdr:to>
      <xdr:col>55</xdr:col>
      <xdr:colOff>0</xdr:colOff>
      <xdr:row>98</xdr:row>
      <xdr:rowOff>83655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37265"/>
          <a:ext cx="838200" cy="14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68686</xdr:rowOff>
    </xdr:from>
    <xdr:to>
      <xdr:col>50</xdr:col>
      <xdr:colOff>114300</xdr:colOff>
      <xdr:row>98</xdr:row>
      <xdr:rowOff>83655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870786"/>
          <a:ext cx="889000" cy="1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51908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51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54116</xdr:rowOff>
    </xdr:from>
    <xdr:to>
      <xdr:col>45</xdr:col>
      <xdr:colOff>177800</xdr:colOff>
      <xdr:row>98</xdr:row>
      <xdr:rowOff>68686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56216"/>
          <a:ext cx="889000" cy="14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79218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538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47958</xdr:rowOff>
    </xdr:from>
    <xdr:to>
      <xdr:col>41</xdr:col>
      <xdr:colOff>50800</xdr:colOff>
      <xdr:row>98</xdr:row>
      <xdr:rowOff>54116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850058"/>
          <a:ext cx="889000" cy="6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55815</xdr:rowOff>
    </xdr:from>
    <xdr:to>
      <xdr:col>55</xdr:col>
      <xdr:colOff>50800</xdr:colOff>
      <xdr:row>97</xdr:row>
      <xdr:rowOff>157415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68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78692</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37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32855</xdr:rowOff>
    </xdr:from>
    <xdr:to>
      <xdr:col>50</xdr:col>
      <xdr:colOff>165100</xdr:colOff>
      <xdr:row>98</xdr:row>
      <xdr:rowOff>134455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3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125582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927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17886</xdr:rowOff>
    </xdr:from>
    <xdr:to>
      <xdr:col>46</xdr:col>
      <xdr:colOff>38100</xdr:colOff>
      <xdr:row>98</xdr:row>
      <xdr:rowOff>119486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1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110613</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91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3316</xdr:rowOff>
    </xdr:from>
    <xdr:to>
      <xdr:col>41</xdr:col>
      <xdr:colOff>101600</xdr:colOff>
      <xdr:row>98</xdr:row>
      <xdr:rowOff>104916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0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96043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89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168608</xdr:rowOff>
    </xdr:from>
    <xdr:to>
      <xdr:col>36</xdr:col>
      <xdr:colOff>165100</xdr:colOff>
      <xdr:row>98</xdr:row>
      <xdr:rowOff>98758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9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89885</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91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150410</xdr:rowOff>
    </xdr:from>
    <xdr:to>
      <xdr:col>85</xdr:col>
      <xdr:colOff>127000</xdr:colOff>
      <xdr:row>38</xdr:row>
      <xdr:rowOff>29054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494060"/>
          <a:ext cx="838200" cy="5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143082</xdr:rowOff>
    </xdr:from>
    <xdr:to>
      <xdr:col>81</xdr:col>
      <xdr:colOff>50800</xdr:colOff>
      <xdr:row>37</xdr:row>
      <xdr:rowOff>150410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486732"/>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143082</xdr:rowOff>
    </xdr:from>
    <xdr:to>
      <xdr:col>76</xdr:col>
      <xdr:colOff>114300</xdr:colOff>
      <xdr:row>38</xdr:row>
      <xdr:rowOff>70256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486732"/>
          <a:ext cx="889000" cy="98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70256</xdr:rowOff>
    </xdr:from>
    <xdr:to>
      <xdr:col>71</xdr:col>
      <xdr:colOff>177800</xdr:colOff>
      <xdr:row>38</xdr:row>
      <xdr:rowOff>144801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585356"/>
          <a:ext cx="889000" cy="7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149704</xdr:rowOff>
    </xdr:from>
    <xdr:to>
      <xdr:col>85</xdr:col>
      <xdr:colOff>177800</xdr:colOff>
      <xdr:row>38</xdr:row>
      <xdr:rowOff>79854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49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1131</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34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99610</xdr:rowOff>
    </xdr:from>
    <xdr:to>
      <xdr:col>81</xdr:col>
      <xdr:colOff>101600</xdr:colOff>
      <xdr:row>38</xdr:row>
      <xdr:rowOff>29759</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44326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46287</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218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92282</xdr:rowOff>
    </xdr:from>
    <xdr:to>
      <xdr:col>76</xdr:col>
      <xdr:colOff>165100</xdr:colOff>
      <xdr:row>38</xdr:row>
      <xdr:rowOff>22432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3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36</xdr:row>
      <xdr:rowOff>38959</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211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19456</xdr:rowOff>
    </xdr:from>
    <xdr:to>
      <xdr:col>72</xdr:col>
      <xdr:colOff>38100</xdr:colOff>
      <xdr:row>38</xdr:row>
      <xdr:rowOff>121056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36</xdr:row>
      <xdr:rowOff>137584</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6309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94001</xdr:rowOff>
    </xdr:from>
    <xdr:to>
      <xdr:col>67</xdr:col>
      <xdr:colOff>101600</xdr:colOff>
      <xdr:row>39</xdr:row>
      <xdr:rowOff>24151</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40679</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38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47028</xdr:rowOff>
    </xdr:from>
    <xdr:to>
      <xdr:col>85</xdr:col>
      <xdr:colOff>127000</xdr:colOff>
      <xdr:row>78</xdr:row>
      <xdr:rowOff>75721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420128"/>
          <a:ext cx="838200" cy="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49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62460</xdr:rowOff>
    </xdr:from>
    <xdr:to>
      <xdr:col>81</xdr:col>
      <xdr:colOff>50800</xdr:colOff>
      <xdr:row>78</xdr:row>
      <xdr:rowOff>75721</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435560"/>
          <a:ext cx="889000" cy="1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125706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2984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62460</xdr:rowOff>
    </xdr:from>
    <xdr:to>
      <xdr:col>76</xdr:col>
      <xdr:colOff>114300</xdr:colOff>
      <xdr:row>78</xdr:row>
      <xdr:rowOff>78637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435560"/>
          <a:ext cx="8890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128765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78637</xdr:rowOff>
    </xdr:from>
    <xdr:to>
      <xdr:col>71</xdr:col>
      <xdr:colOff>177800</xdr:colOff>
      <xdr:row>78</xdr:row>
      <xdr:rowOff>83040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451737"/>
          <a:ext cx="8890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154759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167678</xdr:rowOff>
    </xdr:from>
    <xdr:to>
      <xdr:col>85</xdr:col>
      <xdr:colOff>177800</xdr:colOff>
      <xdr:row>78</xdr:row>
      <xdr:rowOff>97828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3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82605</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8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24921</xdr:rowOff>
    </xdr:from>
    <xdr:to>
      <xdr:col>81</xdr:col>
      <xdr:colOff>101600</xdr:colOff>
      <xdr:row>78</xdr:row>
      <xdr:rowOff>126521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39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117648</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49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11660</xdr:rowOff>
    </xdr:from>
    <xdr:to>
      <xdr:col>76</xdr:col>
      <xdr:colOff>165100</xdr:colOff>
      <xdr:row>78</xdr:row>
      <xdr:rowOff>113260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3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104387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4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27837</xdr:rowOff>
    </xdr:from>
    <xdr:to>
      <xdr:col>72</xdr:col>
      <xdr:colOff>38100</xdr:colOff>
      <xdr:row>78</xdr:row>
      <xdr:rowOff>129437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4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120564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493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32240</xdr:rowOff>
    </xdr:from>
    <xdr:to>
      <xdr:col>67</xdr:col>
      <xdr:colOff>101600</xdr:colOff>
      <xdr:row>78</xdr:row>
      <xdr:rowOff>133840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4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124967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49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29180</xdr:rowOff>
    </xdr:from>
    <xdr:to>
      <xdr:col>85</xdr:col>
      <xdr:colOff>127000</xdr:colOff>
      <xdr:row>98</xdr:row>
      <xdr:rowOff>46417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31280"/>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46417</xdr:rowOff>
    </xdr:from>
    <xdr:to>
      <xdr:col>81</xdr:col>
      <xdr:colOff>50800</xdr:colOff>
      <xdr:row>98</xdr:row>
      <xdr:rowOff>125399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48517"/>
          <a:ext cx="889000" cy="7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110257</xdr:rowOff>
    </xdr:from>
    <xdr:to>
      <xdr:col>76</xdr:col>
      <xdr:colOff>114300</xdr:colOff>
      <xdr:row>98</xdr:row>
      <xdr:rowOff>125399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12357"/>
          <a:ext cx="889000" cy="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110257</xdr:rowOff>
    </xdr:from>
    <xdr:to>
      <xdr:col>71</xdr:col>
      <xdr:colOff>177800</xdr:colOff>
      <xdr:row>98</xdr:row>
      <xdr:rowOff>131597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12357"/>
          <a:ext cx="889000" cy="2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149830</xdr:rowOff>
    </xdr:from>
    <xdr:to>
      <xdr:col>85</xdr:col>
      <xdr:colOff>177800</xdr:colOff>
      <xdr:row>98</xdr:row>
      <xdr:rowOff>79980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109207</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56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167067</xdr:rowOff>
    </xdr:from>
    <xdr:to>
      <xdr:col>81</xdr:col>
      <xdr:colOff>101600</xdr:colOff>
      <xdr:row>98</xdr:row>
      <xdr:rowOff>97217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88344</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89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74599</xdr:rowOff>
    </xdr:from>
    <xdr:to>
      <xdr:col>76</xdr:col>
      <xdr:colOff>165100</xdr:colOff>
      <xdr:row>99</xdr:row>
      <xdr:rowOff>4749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7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167326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6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59457</xdr:rowOff>
    </xdr:from>
    <xdr:to>
      <xdr:col>72</xdr:col>
      <xdr:colOff>38100</xdr:colOff>
      <xdr:row>98</xdr:row>
      <xdr:rowOff>161057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152184</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954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80797</xdr:rowOff>
    </xdr:from>
    <xdr:to>
      <xdr:col>67</xdr:col>
      <xdr:colOff>101600</xdr:colOff>
      <xdr:row>99</xdr:row>
      <xdr:rowOff>10947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8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2074</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7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83627</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70177"/>
          <a:ext cx="838200" cy="1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83627</xdr:rowOff>
    </xdr:from>
    <xdr:to>
      <xdr:col>111</xdr:col>
      <xdr:colOff>177800</xdr:colOff>
      <xdr:row>39</xdr:row>
      <xdr:rowOff>84297</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770177"/>
          <a:ext cx="889000" cy="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84297</xdr:rowOff>
    </xdr:from>
    <xdr:to>
      <xdr:col>107</xdr:col>
      <xdr:colOff>50800</xdr:colOff>
      <xdr:row>39</xdr:row>
      <xdr:rowOff>85162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70847"/>
          <a:ext cx="889000" cy="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85162</xdr:rowOff>
    </xdr:from>
    <xdr:to>
      <xdr:col>102</xdr:col>
      <xdr:colOff>114300</xdr:colOff>
      <xdr:row>39</xdr:row>
      <xdr:rowOff>85702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71712"/>
          <a:ext cx="8890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32827</xdr:rowOff>
    </xdr:from>
    <xdr:to>
      <xdr:col>112</xdr:col>
      <xdr:colOff>38100</xdr:colOff>
      <xdr:row>39</xdr:row>
      <xdr:rowOff>134427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1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125554</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812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33497</xdr:rowOff>
    </xdr:from>
    <xdr:to>
      <xdr:col>107</xdr:col>
      <xdr:colOff>101600</xdr:colOff>
      <xdr:row>39</xdr:row>
      <xdr:rowOff>135097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2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126224</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812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34362</xdr:rowOff>
    </xdr:from>
    <xdr:to>
      <xdr:col>102</xdr:col>
      <xdr:colOff>165100</xdr:colOff>
      <xdr:row>39</xdr:row>
      <xdr:rowOff>135962</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127089</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813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34902</xdr:rowOff>
    </xdr:from>
    <xdr:to>
      <xdr:col>98</xdr:col>
      <xdr:colOff>38100</xdr:colOff>
      <xdr:row>39</xdr:row>
      <xdr:rowOff>136502</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127629</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814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43370</xdr:rowOff>
    </xdr:from>
    <xdr:to>
      <xdr:col>116</xdr:col>
      <xdr:colOff>63500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10158920"/>
          <a:ext cx="8382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40221</xdr:rowOff>
    </xdr:from>
    <xdr:to>
      <xdr:col>111</xdr:col>
      <xdr:colOff>177800</xdr:colOff>
      <xdr:row>59</xdr:row>
      <xdr:rowOff>43370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10155771"/>
          <a:ext cx="889000" cy="3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10147</xdr:rowOff>
    </xdr:from>
    <xdr:to>
      <xdr:col>107</xdr:col>
      <xdr:colOff>50800</xdr:colOff>
      <xdr:row>59</xdr:row>
      <xdr:rowOff>40221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25697"/>
          <a:ext cx="889000" cy="3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148209</xdr:rowOff>
    </xdr:from>
    <xdr:to>
      <xdr:col>102</xdr:col>
      <xdr:colOff>114300</xdr:colOff>
      <xdr:row>59</xdr:row>
      <xdr:rowOff>10147</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092309"/>
          <a:ext cx="889000" cy="3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164020</xdr:rowOff>
    </xdr:from>
    <xdr:to>
      <xdr:col>112</xdr:col>
      <xdr:colOff>38100</xdr:colOff>
      <xdr:row>59</xdr:row>
      <xdr:rowOff>94170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85297</xdr:rowOff>
    </xdr:from>
    <xdr:ext cx="313932"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66333" y="102008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160871</xdr:rowOff>
    </xdr:from>
    <xdr:to>
      <xdr:col>107</xdr:col>
      <xdr:colOff>101600</xdr:colOff>
      <xdr:row>59</xdr:row>
      <xdr:rowOff>91021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82148</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197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130797</xdr:rowOff>
    </xdr:from>
    <xdr:to>
      <xdr:col>102</xdr:col>
      <xdr:colOff>165100</xdr:colOff>
      <xdr:row>59</xdr:row>
      <xdr:rowOff>60947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07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52074</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10428" y="1016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97409</xdr:rowOff>
    </xdr:from>
    <xdr:to>
      <xdr:col>98</xdr:col>
      <xdr:colOff>38100</xdr:colOff>
      <xdr:row>59</xdr:row>
      <xdr:rowOff>27559</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04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18686</xdr:rowOff>
    </xdr:from>
    <xdr:ext cx="469744"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21428" y="1013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50609</xdr:rowOff>
    </xdr:from>
    <xdr:to>
      <xdr:col>116</xdr:col>
      <xdr:colOff>63500</xdr:colOff>
      <xdr:row>76</xdr:row>
      <xdr:rowOff>160407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3080809"/>
          <a:ext cx="838200" cy="10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48754</xdr:rowOff>
    </xdr:from>
    <xdr:to>
      <xdr:col>111</xdr:col>
      <xdr:colOff>177800</xdr:colOff>
      <xdr:row>76</xdr:row>
      <xdr:rowOff>50609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0434300" y="13078954"/>
          <a:ext cx="889000" cy="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35476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2722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48754</xdr:rowOff>
    </xdr:from>
    <xdr:to>
      <xdr:col>107</xdr:col>
      <xdr:colOff>50800</xdr:colOff>
      <xdr:row>76</xdr:row>
      <xdr:rowOff>63818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078954"/>
          <a:ext cx="889000" cy="1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63818</xdr:rowOff>
    </xdr:from>
    <xdr:to>
      <xdr:col>102</xdr:col>
      <xdr:colOff>114300</xdr:colOff>
      <xdr:row>76</xdr:row>
      <xdr:rowOff>80429</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094018"/>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38371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2725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36020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272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109607</xdr:rowOff>
    </xdr:from>
    <xdr:to>
      <xdr:col>116</xdr:col>
      <xdr:colOff>114300</xdr:colOff>
      <xdr:row>77</xdr:row>
      <xdr:rowOff>39757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13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88034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11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171259</xdr:rowOff>
    </xdr:from>
    <xdr:to>
      <xdr:col>112</xdr:col>
      <xdr:colOff>38100</xdr:colOff>
      <xdr:row>76</xdr:row>
      <xdr:rowOff>101409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3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92536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2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169404</xdr:rowOff>
    </xdr:from>
    <xdr:to>
      <xdr:col>107</xdr:col>
      <xdr:colOff>101600</xdr:colOff>
      <xdr:row>76</xdr:row>
      <xdr:rowOff>99554</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02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90681</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12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13018</xdr:rowOff>
    </xdr:from>
    <xdr:to>
      <xdr:col>102</xdr:col>
      <xdr:colOff>165100</xdr:colOff>
      <xdr:row>76</xdr:row>
      <xdr:rowOff>114618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0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105745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1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29629</xdr:rowOff>
    </xdr:from>
    <xdr:to>
      <xdr:col>98</xdr:col>
      <xdr:colOff>38100</xdr:colOff>
      <xdr:row>76</xdr:row>
      <xdr:rowOff>131229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059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122356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15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本町の住民一人あたりコストは、類似団体平均と比較してほとんどの費目について下回っているが、災害復旧事業費</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扶助費</a:t>
          </a:r>
          <a:r>
            <a:rPr kumimoji="1" lang="ja-JP" altLang="en-US" sz="1100" b="0" i="0" baseline="0">
              <a:solidFill>
                <a:schemeClr val="dk1"/>
              </a:solidFill>
              <a:effectLst/>
              <a:latin typeface="+mn-lt"/>
              <a:ea typeface="+mn-ea"/>
              <a:cs typeface="+mn-cs"/>
            </a:rPr>
            <a:t>、普通建設事業費（うち更新整備）及び積立金</a:t>
          </a:r>
          <a:r>
            <a:rPr kumimoji="1" lang="ja-JP" altLang="ja-JP" sz="1100" b="0" i="0" baseline="0">
              <a:solidFill>
                <a:schemeClr val="dk1"/>
              </a:solidFill>
              <a:effectLst/>
              <a:latin typeface="+mn-lt"/>
              <a:ea typeface="+mn-ea"/>
              <a:cs typeface="+mn-cs"/>
            </a:rPr>
            <a:t>の割合が上回っている。災害復旧事業費については、令和２年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月豪雨や令和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年台風</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号など、激甚災害をはじめ、頻発しており金額が高くなっているが、令和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年度予算分から令和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月豪雨の公共土木施設分が減少するため、今後は減少していくものと考える。扶助費については、昨年度と比較して</a:t>
          </a:r>
          <a:r>
            <a:rPr kumimoji="1" lang="en-US" altLang="ja-JP" sz="1100" b="0" i="0" baseline="0">
              <a:solidFill>
                <a:schemeClr val="dk1"/>
              </a:solidFill>
              <a:effectLst/>
              <a:latin typeface="+mn-lt"/>
              <a:ea typeface="+mn-ea"/>
              <a:cs typeface="+mn-cs"/>
            </a:rPr>
            <a:t>6,108</a:t>
          </a:r>
          <a:r>
            <a:rPr kumimoji="1" lang="ja-JP" altLang="ja-JP" sz="1100" b="0" i="0" baseline="0">
              <a:solidFill>
                <a:schemeClr val="dk1"/>
              </a:solidFill>
              <a:effectLst/>
              <a:latin typeface="+mn-lt"/>
              <a:ea typeface="+mn-ea"/>
              <a:cs typeface="+mn-cs"/>
            </a:rPr>
            <a:t>円の増となったが、物価高騰対策関係事業など臨時的なものも影響している。少子高齢化が進む本町においては例年福祉サービスの割合が高くなっている。本町は高齢者人口のピークを過ぎているが、人口減少対策及び子育て世帯に対する支援等を手厚くしていくことにより、このまま横ばいで推移するものと考え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熊本県湯前町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3,445
3,436
48.37
5,208,600
4,867,897
245,991
2,171,782
3,611,451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163760</xdr:rowOff>
    </xdr:from>
    <xdr:to>
      <xdr:col>24</xdr:col>
      <xdr:colOff>63500</xdr:colOff>
      <xdr:row>37</xdr:row>
      <xdr:rowOff>47117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335960"/>
          <a:ext cx="838200" cy="5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31515</xdr:rowOff>
    </xdr:from>
    <xdr:to>
      <xdr:col>19</xdr:col>
      <xdr:colOff>177800</xdr:colOff>
      <xdr:row>37</xdr:row>
      <xdr:rowOff>47117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75165"/>
          <a:ext cx="889000" cy="1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106500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31515</xdr:rowOff>
    </xdr:from>
    <xdr:to>
      <xdr:col>15</xdr:col>
      <xdr:colOff>50800</xdr:colOff>
      <xdr:row>37</xdr:row>
      <xdr:rowOff>50908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75165"/>
          <a:ext cx="889000" cy="1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50908</xdr:rowOff>
    </xdr:from>
    <xdr:to>
      <xdr:col>10</xdr:col>
      <xdr:colOff>114300</xdr:colOff>
      <xdr:row>37</xdr:row>
      <xdr:rowOff>52699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394558"/>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112960</xdr:rowOff>
    </xdr:from>
    <xdr:to>
      <xdr:col>24</xdr:col>
      <xdr:colOff>114300</xdr:colOff>
      <xdr:row>37</xdr:row>
      <xdr:rowOff>43110</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2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135837</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1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167767</xdr:rowOff>
    </xdr:from>
    <xdr:to>
      <xdr:col>20</xdr:col>
      <xdr:colOff>38100</xdr:colOff>
      <xdr:row>37</xdr:row>
      <xdr:rowOff>97917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3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89044</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152165</xdr:rowOff>
    </xdr:from>
    <xdr:to>
      <xdr:col>15</xdr:col>
      <xdr:colOff>101600</xdr:colOff>
      <xdr:row>37</xdr:row>
      <xdr:rowOff>82315</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98842</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9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108</xdr:rowOff>
    </xdr:from>
    <xdr:to>
      <xdr:col>10</xdr:col>
      <xdr:colOff>165100</xdr:colOff>
      <xdr:row>37</xdr:row>
      <xdr:rowOff>101708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4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118235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11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1899</xdr:rowOff>
    </xdr:from>
    <xdr:to>
      <xdr:col>6</xdr:col>
      <xdr:colOff>38100</xdr:colOff>
      <xdr:row>37</xdr:row>
      <xdr:rowOff>103499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4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120026</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1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167320</xdr:rowOff>
    </xdr:from>
    <xdr:to>
      <xdr:col>24</xdr:col>
      <xdr:colOff>63500</xdr:colOff>
      <xdr:row>58</xdr:row>
      <xdr:rowOff>33538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39970"/>
          <a:ext cx="838200" cy="37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103674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04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33538</xdr:rowOff>
    </xdr:from>
    <xdr:to>
      <xdr:col>19</xdr:col>
      <xdr:colOff>177800</xdr:colOff>
      <xdr:row>58</xdr:row>
      <xdr:rowOff>50146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77638"/>
          <a:ext cx="889000" cy="16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42461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64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50146</xdr:rowOff>
    </xdr:from>
    <xdr:to>
      <xdr:col>15</xdr:col>
      <xdr:colOff>50800</xdr:colOff>
      <xdr:row>58</xdr:row>
      <xdr:rowOff>65401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994246"/>
          <a:ext cx="889000" cy="1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34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21885</xdr:rowOff>
    </xdr:from>
    <xdr:to>
      <xdr:col>10</xdr:col>
      <xdr:colOff>114300</xdr:colOff>
      <xdr:row>58</xdr:row>
      <xdr:rowOff>65401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965985"/>
          <a:ext cx="889000" cy="4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38051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63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116520</xdr:rowOff>
    </xdr:from>
    <xdr:to>
      <xdr:col>24</xdr:col>
      <xdr:colOff>114300</xdr:colOff>
      <xdr:row>58</xdr:row>
      <xdr:rowOff>46670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8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59224</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3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154188</xdr:rowOff>
    </xdr:from>
    <xdr:to>
      <xdr:col>20</xdr:col>
      <xdr:colOff>38100</xdr:colOff>
      <xdr:row>58</xdr:row>
      <xdr:rowOff>84338</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75465</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19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170796</xdr:rowOff>
    </xdr:from>
    <xdr:to>
      <xdr:col>15</xdr:col>
      <xdr:colOff>101600</xdr:colOff>
      <xdr:row>58</xdr:row>
      <xdr:rowOff>100946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43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92073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3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14601</xdr:rowOff>
    </xdr:from>
    <xdr:to>
      <xdr:col>10</xdr:col>
      <xdr:colOff>165100</xdr:colOff>
      <xdr:row>58</xdr:row>
      <xdr:rowOff>116201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5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107328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51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142535</xdr:rowOff>
    </xdr:from>
    <xdr:to>
      <xdr:col>6</xdr:col>
      <xdr:colOff>38100</xdr:colOff>
      <xdr:row>58</xdr:row>
      <xdr:rowOff>72685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1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63812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0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138423</xdr:rowOff>
    </xdr:from>
    <xdr:to>
      <xdr:col>24</xdr:col>
      <xdr:colOff>63500</xdr:colOff>
      <xdr:row>75</xdr:row>
      <xdr:rowOff>161368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97173"/>
          <a:ext cx="838200" cy="2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161368</xdr:rowOff>
    </xdr:from>
    <xdr:to>
      <xdr:col>19</xdr:col>
      <xdr:colOff>177800</xdr:colOff>
      <xdr:row>76</xdr:row>
      <xdr:rowOff>69021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020118"/>
          <a:ext cx="889000" cy="79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25270</xdr:rowOff>
    </xdr:from>
    <xdr:to>
      <xdr:col>15</xdr:col>
      <xdr:colOff>50800</xdr:colOff>
      <xdr:row>76</xdr:row>
      <xdr:rowOff>69021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055470"/>
          <a:ext cx="889000" cy="4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25270</xdr:rowOff>
    </xdr:from>
    <xdr:to>
      <xdr:col>10</xdr:col>
      <xdr:colOff>114300</xdr:colOff>
      <xdr:row>76</xdr:row>
      <xdr:rowOff>163057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55470"/>
          <a:ext cx="889000" cy="13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87623</xdr:rowOff>
    </xdr:from>
    <xdr:to>
      <xdr:col>24</xdr:col>
      <xdr:colOff>114300</xdr:colOff>
      <xdr:row>76</xdr:row>
      <xdr:rowOff>17773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94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110500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9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110568</xdr:rowOff>
    </xdr:from>
    <xdr:to>
      <xdr:col>20</xdr:col>
      <xdr:colOff>38100</xdr:colOff>
      <xdr:row>76</xdr:row>
      <xdr:rowOff>40717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693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57245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44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18221</xdr:rowOff>
    </xdr:from>
    <xdr:to>
      <xdr:col>15</xdr:col>
      <xdr:colOff>101600</xdr:colOff>
      <xdr:row>76</xdr:row>
      <xdr:rowOff>119821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4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136347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82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145919</xdr:rowOff>
    </xdr:from>
    <xdr:to>
      <xdr:col>10</xdr:col>
      <xdr:colOff>165100</xdr:colOff>
      <xdr:row>76</xdr:row>
      <xdr:rowOff>76070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046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92596</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7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112257</xdr:rowOff>
    </xdr:from>
    <xdr:to>
      <xdr:col>6</xdr:col>
      <xdr:colOff>38100</xdr:colOff>
      <xdr:row>77</xdr:row>
      <xdr:rowOff>42407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4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58934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1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111771</xdr:rowOff>
    </xdr:from>
    <xdr:to>
      <xdr:col>24</xdr:col>
      <xdr:colOff>63500</xdr:colOff>
      <xdr:row>98</xdr:row>
      <xdr:rowOff>123256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13871"/>
          <a:ext cx="838200" cy="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107863</xdr:rowOff>
    </xdr:from>
    <xdr:to>
      <xdr:col>19</xdr:col>
      <xdr:colOff>177800</xdr:colOff>
      <xdr:row>98</xdr:row>
      <xdr:rowOff>111771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909963"/>
          <a:ext cx="8890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107863</xdr:rowOff>
    </xdr:from>
    <xdr:to>
      <xdr:col>15</xdr:col>
      <xdr:colOff>50800</xdr:colOff>
      <xdr:row>98</xdr:row>
      <xdr:rowOff>125606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09963"/>
          <a:ext cx="889000" cy="1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125606</xdr:rowOff>
    </xdr:from>
    <xdr:to>
      <xdr:col>10</xdr:col>
      <xdr:colOff>114300</xdr:colOff>
      <xdr:row>98</xdr:row>
      <xdr:rowOff>127529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927706"/>
          <a:ext cx="889000" cy="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72456</xdr:rowOff>
    </xdr:from>
    <xdr:to>
      <xdr:col>24</xdr:col>
      <xdr:colOff>114300</xdr:colOff>
      <xdr:row>99</xdr:row>
      <xdr:rowOff>2606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7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158833</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8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60971</xdr:rowOff>
    </xdr:from>
    <xdr:to>
      <xdr:col>20</xdr:col>
      <xdr:colOff>38100</xdr:colOff>
      <xdr:row>98</xdr:row>
      <xdr:rowOff>162571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86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153698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5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57063</xdr:rowOff>
    </xdr:from>
    <xdr:to>
      <xdr:col>15</xdr:col>
      <xdr:colOff>101600</xdr:colOff>
      <xdr:row>98</xdr:row>
      <xdr:rowOff>158663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5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149790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5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74806</xdr:rowOff>
    </xdr:from>
    <xdr:to>
      <xdr:col>10</xdr:col>
      <xdr:colOff>165100</xdr:colOff>
      <xdr:row>99</xdr:row>
      <xdr:rowOff>4956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7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167533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6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76729</xdr:rowOff>
    </xdr:from>
    <xdr:to>
      <xdr:col>6</xdr:col>
      <xdr:colOff>38100</xdr:colOff>
      <xdr:row>99</xdr:row>
      <xdr:rowOff>6879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7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169456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7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95481</xdr:rowOff>
    </xdr:from>
    <xdr:to>
      <xdr:col>55</xdr:col>
      <xdr:colOff>0</xdr:colOff>
      <xdr:row>58</xdr:row>
      <xdr:rowOff>99652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39581"/>
          <a:ext cx="838200" cy="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76202</xdr:rowOff>
    </xdr:from>
    <xdr:to>
      <xdr:col>50</xdr:col>
      <xdr:colOff>114300</xdr:colOff>
      <xdr:row>58</xdr:row>
      <xdr:rowOff>95481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20302"/>
          <a:ext cx="8890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76202</xdr:rowOff>
    </xdr:from>
    <xdr:to>
      <xdr:col>45</xdr:col>
      <xdr:colOff>177800</xdr:colOff>
      <xdr:row>58</xdr:row>
      <xdr:rowOff>81373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20302"/>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70385</xdr:rowOff>
    </xdr:from>
    <xdr:to>
      <xdr:col>41</xdr:col>
      <xdr:colOff>50800</xdr:colOff>
      <xdr:row>58</xdr:row>
      <xdr:rowOff>81373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14485"/>
          <a:ext cx="889000" cy="1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68413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69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48852</xdr:rowOff>
    </xdr:from>
    <xdr:to>
      <xdr:col>55</xdr:col>
      <xdr:colOff>50800</xdr:colOff>
      <xdr:row>58</xdr:row>
      <xdr:rowOff>150452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9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135229</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0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44681</xdr:rowOff>
    </xdr:from>
    <xdr:to>
      <xdr:col>50</xdr:col>
      <xdr:colOff>165100</xdr:colOff>
      <xdr:row>58</xdr:row>
      <xdr:rowOff>146281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8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137408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08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25402</xdr:rowOff>
    </xdr:from>
    <xdr:to>
      <xdr:col>46</xdr:col>
      <xdr:colOff>38100</xdr:colOff>
      <xdr:row>58</xdr:row>
      <xdr:rowOff>127002</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6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118129</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62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30573</xdr:rowOff>
    </xdr:from>
    <xdr:to>
      <xdr:col>41</xdr:col>
      <xdr:colOff>101600</xdr:colOff>
      <xdr:row>58</xdr:row>
      <xdr:rowOff>132173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7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123300</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6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19585</xdr:rowOff>
    </xdr:from>
    <xdr:to>
      <xdr:col>36</xdr:col>
      <xdr:colOff>165100</xdr:colOff>
      <xdr:row>58</xdr:row>
      <xdr:rowOff>121185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6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112312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56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94095</xdr:rowOff>
    </xdr:from>
    <xdr:to>
      <xdr:col>55</xdr:col>
      <xdr:colOff>0</xdr:colOff>
      <xdr:row>78</xdr:row>
      <xdr:rowOff>48721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95745"/>
          <a:ext cx="838200" cy="126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163108</xdr:rowOff>
    </xdr:from>
    <xdr:to>
      <xdr:col>50</xdr:col>
      <xdr:colOff>114300</xdr:colOff>
      <xdr:row>78</xdr:row>
      <xdr:rowOff>48721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364758"/>
          <a:ext cx="889000" cy="5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163108</xdr:rowOff>
    </xdr:from>
    <xdr:to>
      <xdr:col>45</xdr:col>
      <xdr:colOff>177800</xdr:colOff>
      <xdr:row>78</xdr:row>
      <xdr:rowOff>71101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364758"/>
          <a:ext cx="889000" cy="7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7658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52958</xdr:rowOff>
    </xdr:from>
    <xdr:to>
      <xdr:col>41</xdr:col>
      <xdr:colOff>50800</xdr:colOff>
      <xdr:row>78</xdr:row>
      <xdr:rowOff>71101</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26058"/>
          <a:ext cx="889000"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39257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43295</xdr:rowOff>
    </xdr:from>
    <xdr:to>
      <xdr:col>55</xdr:col>
      <xdr:colOff>50800</xdr:colOff>
      <xdr:row>77</xdr:row>
      <xdr:rowOff>144895</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24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66172</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9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169371</xdr:rowOff>
    </xdr:from>
    <xdr:to>
      <xdr:col>50</xdr:col>
      <xdr:colOff>165100</xdr:colOff>
      <xdr:row>78</xdr:row>
      <xdr:rowOff>99521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37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90648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46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112308</xdr:rowOff>
    </xdr:from>
    <xdr:to>
      <xdr:col>46</xdr:col>
      <xdr:colOff>38100</xdr:colOff>
      <xdr:row>78</xdr:row>
      <xdr:rowOff>42458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33585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0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20301</xdr:rowOff>
    </xdr:from>
    <xdr:to>
      <xdr:col>41</xdr:col>
      <xdr:colOff>101600</xdr:colOff>
      <xdr:row>78</xdr:row>
      <xdr:rowOff>121901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39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113028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486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2158</xdr:rowOff>
    </xdr:from>
    <xdr:to>
      <xdr:col>36</xdr:col>
      <xdr:colOff>165100</xdr:colOff>
      <xdr:row>78</xdr:row>
      <xdr:rowOff>103758</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7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94885</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6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86613</xdr:rowOff>
    </xdr:from>
    <xdr:to>
      <xdr:col>55</xdr:col>
      <xdr:colOff>0</xdr:colOff>
      <xdr:row>98</xdr:row>
      <xdr:rowOff>87009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888713"/>
          <a:ext cx="838200" cy="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86613</xdr:rowOff>
    </xdr:from>
    <xdr:to>
      <xdr:col>50</xdr:col>
      <xdr:colOff>114300</xdr:colOff>
      <xdr:row>98</xdr:row>
      <xdr:rowOff>90748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888713"/>
          <a:ext cx="8890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90748</xdr:rowOff>
    </xdr:from>
    <xdr:to>
      <xdr:col>45</xdr:col>
      <xdr:colOff>177800</xdr:colOff>
      <xdr:row>98</xdr:row>
      <xdr:rowOff>142236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892848"/>
          <a:ext cx="889000" cy="5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142236</xdr:rowOff>
    </xdr:from>
    <xdr:to>
      <xdr:col>41</xdr:col>
      <xdr:colOff>50800</xdr:colOff>
      <xdr:row>98</xdr:row>
      <xdr:rowOff>144918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944336"/>
          <a:ext cx="889000" cy="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36209</xdr:rowOff>
    </xdr:from>
    <xdr:to>
      <xdr:col>55</xdr:col>
      <xdr:colOff>50800</xdr:colOff>
      <xdr:row>98</xdr:row>
      <xdr:rowOff>137809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83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122586</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35813</xdr:rowOff>
    </xdr:from>
    <xdr:to>
      <xdr:col>50</xdr:col>
      <xdr:colOff>165100</xdr:colOff>
      <xdr:row>98</xdr:row>
      <xdr:rowOff>137413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3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128540</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93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39948</xdr:rowOff>
    </xdr:from>
    <xdr:to>
      <xdr:col>46</xdr:col>
      <xdr:colOff>38100</xdr:colOff>
      <xdr:row>98</xdr:row>
      <xdr:rowOff>141548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4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132675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934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91436</xdr:rowOff>
    </xdr:from>
    <xdr:to>
      <xdr:col>41</xdr:col>
      <xdr:colOff>101600</xdr:colOff>
      <xdr:row>99</xdr:row>
      <xdr:rowOff>21586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12713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8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94118</xdr:rowOff>
    </xdr:from>
    <xdr:to>
      <xdr:col>36</xdr:col>
      <xdr:colOff>165100</xdr:colOff>
      <xdr:row>99</xdr:row>
      <xdr:rowOff>24268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9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15395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98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54855</xdr:rowOff>
    </xdr:from>
    <xdr:to>
      <xdr:col>85</xdr:col>
      <xdr:colOff>127000</xdr:colOff>
      <xdr:row>38</xdr:row>
      <xdr:rowOff>2685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398505"/>
          <a:ext cx="838200" cy="11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19963</xdr:rowOff>
    </xdr:from>
    <xdr:to>
      <xdr:col>81</xdr:col>
      <xdr:colOff>50800</xdr:colOff>
      <xdr:row>38</xdr:row>
      <xdr:rowOff>2685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63613"/>
          <a:ext cx="889000" cy="15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19963</xdr:rowOff>
    </xdr:from>
    <xdr:to>
      <xdr:col>76</xdr:col>
      <xdr:colOff>114300</xdr:colOff>
      <xdr:row>38</xdr:row>
      <xdr:rowOff>60673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63613"/>
          <a:ext cx="889000" cy="21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60673</xdr:rowOff>
    </xdr:from>
    <xdr:to>
      <xdr:col>71</xdr:col>
      <xdr:colOff>177800</xdr:colOff>
      <xdr:row>38</xdr:row>
      <xdr:rowOff>96724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75773"/>
          <a:ext cx="889000" cy="3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4055</xdr:rowOff>
    </xdr:from>
    <xdr:to>
      <xdr:col>85</xdr:col>
      <xdr:colOff>177800</xdr:colOff>
      <xdr:row>37</xdr:row>
      <xdr:rowOff>105655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26932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9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123335</xdr:rowOff>
    </xdr:from>
    <xdr:to>
      <xdr:col>81</xdr:col>
      <xdr:colOff>101600</xdr:colOff>
      <xdr:row>38</xdr:row>
      <xdr:rowOff>53485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6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44612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5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140613</xdr:rowOff>
    </xdr:from>
    <xdr:to>
      <xdr:col>76</xdr:col>
      <xdr:colOff>165100</xdr:colOff>
      <xdr:row>37</xdr:row>
      <xdr:rowOff>70763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1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87290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8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9873</xdr:rowOff>
    </xdr:from>
    <xdr:to>
      <xdr:col>72</xdr:col>
      <xdr:colOff>38100</xdr:colOff>
      <xdr:row>38</xdr:row>
      <xdr:rowOff>111473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102600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1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45924</xdr:rowOff>
    </xdr:from>
    <xdr:to>
      <xdr:col>67</xdr:col>
      <xdr:colOff>101600</xdr:colOff>
      <xdr:row>38</xdr:row>
      <xdr:rowOff>147524</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6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138651</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5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62348</xdr:rowOff>
    </xdr:from>
    <xdr:to>
      <xdr:col>85</xdr:col>
      <xdr:colOff>127000</xdr:colOff>
      <xdr:row>58</xdr:row>
      <xdr:rowOff>101440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10006448"/>
          <a:ext cx="838200" cy="3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101440</xdr:rowOff>
    </xdr:from>
    <xdr:to>
      <xdr:col>81</xdr:col>
      <xdr:colOff>50800</xdr:colOff>
      <xdr:row>58</xdr:row>
      <xdr:rowOff>102076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10045540"/>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65743</xdr:rowOff>
    </xdr:from>
    <xdr:to>
      <xdr:col>76</xdr:col>
      <xdr:colOff>114300</xdr:colOff>
      <xdr:row>58</xdr:row>
      <xdr:rowOff>102076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10009843"/>
          <a:ext cx="889000" cy="3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65743</xdr:rowOff>
    </xdr:from>
    <xdr:to>
      <xdr:col>71</xdr:col>
      <xdr:colOff>177800</xdr:colOff>
      <xdr:row>58</xdr:row>
      <xdr:rowOff>109593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10009843"/>
          <a:ext cx="889000" cy="4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110009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971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11548</xdr:rowOff>
    </xdr:from>
    <xdr:to>
      <xdr:col>85</xdr:col>
      <xdr:colOff>177800</xdr:colOff>
      <xdr:row>58</xdr:row>
      <xdr:rowOff>113148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97925</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70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50640</xdr:rowOff>
    </xdr:from>
    <xdr:to>
      <xdr:col>81</xdr:col>
      <xdr:colOff>101600</xdr:colOff>
      <xdr:row>58</xdr:row>
      <xdr:rowOff>152240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143367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87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51276</xdr:rowOff>
    </xdr:from>
    <xdr:to>
      <xdr:col>76</xdr:col>
      <xdr:colOff>165100</xdr:colOff>
      <xdr:row>58</xdr:row>
      <xdr:rowOff>152876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144003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8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14943</xdr:rowOff>
    </xdr:from>
    <xdr:to>
      <xdr:col>72</xdr:col>
      <xdr:colOff>38100</xdr:colOff>
      <xdr:row>58</xdr:row>
      <xdr:rowOff>116543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107670</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10051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58793</xdr:rowOff>
    </xdr:from>
    <xdr:to>
      <xdr:col>67</xdr:col>
      <xdr:colOff>101600</xdr:colOff>
      <xdr:row>58</xdr:row>
      <xdr:rowOff>160393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1000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151520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10095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150409</xdr:rowOff>
    </xdr:from>
    <xdr:to>
      <xdr:col>85</xdr:col>
      <xdr:colOff>127000</xdr:colOff>
      <xdr:row>78</xdr:row>
      <xdr:rowOff>29054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352059"/>
          <a:ext cx="838200" cy="5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143083</xdr:rowOff>
    </xdr:from>
    <xdr:to>
      <xdr:col>81</xdr:col>
      <xdr:colOff>50800</xdr:colOff>
      <xdr:row>77</xdr:row>
      <xdr:rowOff>150409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344733"/>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143083</xdr:rowOff>
    </xdr:from>
    <xdr:to>
      <xdr:col>76</xdr:col>
      <xdr:colOff>114300</xdr:colOff>
      <xdr:row>78</xdr:row>
      <xdr:rowOff>70256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3703300" y="13344733"/>
          <a:ext cx="889000" cy="98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70256</xdr:rowOff>
    </xdr:from>
    <xdr:to>
      <xdr:col>71</xdr:col>
      <xdr:colOff>177800</xdr:colOff>
      <xdr:row>78</xdr:row>
      <xdr:rowOff>144802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443356"/>
          <a:ext cx="889000" cy="7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149704</xdr:rowOff>
    </xdr:from>
    <xdr:to>
      <xdr:col>85</xdr:col>
      <xdr:colOff>177800</xdr:colOff>
      <xdr:row>78</xdr:row>
      <xdr:rowOff>79854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35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1131</xdr:rowOff>
    </xdr:from>
    <xdr:ext cx="599010"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202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99609</xdr:rowOff>
    </xdr:from>
    <xdr:to>
      <xdr:col>81</xdr:col>
      <xdr:colOff>101600</xdr:colOff>
      <xdr:row>78</xdr:row>
      <xdr:rowOff>29759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30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46286</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181795" y="1307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92283</xdr:rowOff>
    </xdr:from>
    <xdr:to>
      <xdr:col>76</xdr:col>
      <xdr:colOff>165100</xdr:colOff>
      <xdr:row>78</xdr:row>
      <xdr:rowOff>22433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29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38960</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292795" y="1306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19456</xdr:rowOff>
    </xdr:from>
    <xdr:to>
      <xdr:col>72</xdr:col>
      <xdr:colOff>38100</xdr:colOff>
      <xdr:row>78</xdr:row>
      <xdr:rowOff>121056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39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137583</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03795" y="1316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94002</xdr:rowOff>
    </xdr:from>
    <xdr:to>
      <xdr:col>67</xdr:col>
      <xdr:colOff>101600</xdr:colOff>
      <xdr:row>79</xdr:row>
      <xdr:rowOff>24152</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40679</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47111" y="1324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47028</xdr:rowOff>
    </xdr:from>
    <xdr:to>
      <xdr:col>85</xdr:col>
      <xdr:colOff>127000</xdr:colOff>
      <xdr:row>98</xdr:row>
      <xdr:rowOff>75721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849128"/>
          <a:ext cx="838200" cy="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478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62460</xdr:rowOff>
    </xdr:from>
    <xdr:to>
      <xdr:col>81</xdr:col>
      <xdr:colOff>50800</xdr:colOff>
      <xdr:row>98</xdr:row>
      <xdr:rowOff>75721</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4592300" y="16864560"/>
          <a:ext cx="889000" cy="1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125706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4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62460</xdr:rowOff>
    </xdr:from>
    <xdr:to>
      <xdr:col>76</xdr:col>
      <xdr:colOff>114300</xdr:colOff>
      <xdr:row>98</xdr:row>
      <xdr:rowOff>78637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864560"/>
          <a:ext cx="889000" cy="1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128706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78637</xdr:rowOff>
    </xdr:from>
    <xdr:to>
      <xdr:col>71</xdr:col>
      <xdr:colOff>177800</xdr:colOff>
      <xdr:row>98</xdr:row>
      <xdr:rowOff>83040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880737"/>
          <a:ext cx="889000" cy="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154756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167678</xdr:rowOff>
    </xdr:from>
    <xdr:to>
      <xdr:col>85</xdr:col>
      <xdr:colOff>177800</xdr:colOff>
      <xdr:row>98</xdr:row>
      <xdr:rowOff>97828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79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82605</xdr:rowOff>
    </xdr:from>
    <xdr:ext cx="534377"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71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24921</xdr:rowOff>
    </xdr:from>
    <xdr:to>
      <xdr:col>81</xdr:col>
      <xdr:colOff>101600</xdr:colOff>
      <xdr:row>98</xdr:row>
      <xdr:rowOff>126521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82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117648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14111" y="1691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11660</xdr:rowOff>
    </xdr:from>
    <xdr:to>
      <xdr:col>76</xdr:col>
      <xdr:colOff>165100</xdr:colOff>
      <xdr:row>98</xdr:row>
      <xdr:rowOff>113260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81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104387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325111" y="1690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27837</xdr:rowOff>
    </xdr:from>
    <xdr:to>
      <xdr:col>72</xdr:col>
      <xdr:colOff>38100</xdr:colOff>
      <xdr:row>98</xdr:row>
      <xdr:rowOff>129437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8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120564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36111" y="1692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32240</xdr:rowOff>
    </xdr:from>
    <xdr:to>
      <xdr:col>67</xdr:col>
      <xdr:colOff>101600</xdr:colOff>
      <xdr:row>98</xdr:row>
      <xdr:rowOff>133840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83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124967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47111" y="1692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本町は、類似団体平均を下回っている</a:t>
          </a:r>
          <a:r>
            <a:rPr kumimoji="1" lang="ja-JP" altLang="en-US" sz="1100" b="0" i="0" baseline="0">
              <a:solidFill>
                <a:schemeClr val="dk1"/>
              </a:solidFill>
              <a:effectLst/>
              <a:latin typeface="+mn-lt"/>
              <a:ea typeface="+mn-ea"/>
              <a:cs typeface="+mn-cs"/>
            </a:rPr>
            <a:t>費目が多いが</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年度においては議会費をはじめ</a:t>
          </a:r>
          <a:r>
            <a:rPr kumimoji="1" lang="ja-JP" altLang="ja-JP" sz="1100" b="0" i="0" baseline="0">
              <a:solidFill>
                <a:schemeClr val="dk1"/>
              </a:solidFill>
              <a:effectLst/>
              <a:latin typeface="+mn-lt"/>
              <a:ea typeface="+mn-ea"/>
              <a:cs typeface="+mn-cs"/>
            </a:rPr>
            <a:t>類似団体平均を上回る</a:t>
          </a:r>
          <a:r>
            <a:rPr kumimoji="1" lang="ja-JP" altLang="en-US" sz="1100" b="0" i="0" baseline="0">
              <a:solidFill>
                <a:schemeClr val="dk1"/>
              </a:solidFill>
              <a:effectLst/>
              <a:latin typeface="+mn-lt"/>
              <a:ea typeface="+mn-ea"/>
              <a:cs typeface="+mn-cs"/>
            </a:rPr>
            <a:t>費目について増えた</a:t>
          </a:r>
          <a:r>
            <a:rPr kumimoji="1" lang="ja-JP" altLang="ja-JP" sz="1100" b="0" i="0" baseline="0">
              <a:solidFill>
                <a:schemeClr val="dk1"/>
              </a:solidFill>
              <a:effectLst/>
              <a:latin typeface="+mn-lt"/>
              <a:ea typeface="+mn-ea"/>
              <a:cs typeface="+mn-cs"/>
            </a:rPr>
            <a:t>結果となった。</a:t>
          </a:r>
          <a:r>
            <a:rPr kumimoji="1" lang="ja-JP" altLang="en-US" sz="1100" b="0" i="0" baseline="0">
              <a:solidFill>
                <a:schemeClr val="dk1"/>
              </a:solidFill>
              <a:effectLst/>
              <a:latin typeface="+mn-lt"/>
              <a:ea typeface="+mn-ea"/>
              <a:cs typeface="+mn-cs"/>
            </a:rPr>
            <a:t>議会費については、議場の設備等について更新したため増加しており、今後は例年並みの見込みとなる。消防費については、防火水槽の工事を隔年で実施しているため増加している。</a:t>
          </a:r>
          <a:r>
            <a:rPr kumimoji="1" lang="ja-JP" altLang="ja-JP" sz="1100" b="0" i="0" baseline="0">
              <a:solidFill>
                <a:schemeClr val="dk1"/>
              </a:solidFill>
              <a:effectLst/>
              <a:latin typeface="+mn-lt"/>
              <a:ea typeface="+mn-ea"/>
              <a:cs typeface="+mn-cs"/>
            </a:rPr>
            <a:t>民生費については、高齢者人口のピークは過ぎたものの、子育て世帯の等の支援の拡充などにより社会福祉サービスの利用は増加又は横ばいの状態が続くものと考える。</a:t>
          </a:r>
          <a:r>
            <a:rPr kumimoji="1" lang="ja-JP" altLang="en-US" sz="1100" b="0" i="0" baseline="0">
              <a:solidFill>
                <a:schemeClr val="dk1"/>
              </a:solidFill>
              <a:effectLst/>
              <a:latin typeface="+mn-lt"/>
              <a:ea typeface="+mn-ea"/>
              <a:cs typeface="+mn-cs"/>
            </a:rPr>
            <a:t>商工費については、レールウイングの工事関連事業により増加しており、今後は例年並みの見込みとなる。</a:t>
          </a:r>
          <a:r>
            <a:rPr kumimoji="1" lang="ja-JP" altLang="ja-JP" sz="1100" b="0" i="0" baseline="0">
              <a:solidFill>
                <a:schemeClr val="dk1"/>
              </a:solidFill>
              <a:effectLst/>
              <a:latin typeface="+mn-lt"/>
              <a:ea typeface="+mn-ea"/>
              <a:cs typeface="+mn-cs"/>
            </a:rPr>
            <a:t>災害復旧事業については、令和２年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月豪雨や令和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年台風</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号など、激甚災害をはじめ、頻発しているため金額が高くなっているが、公共土木施設分が減少するため、今後は減少していくものと考える。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月豪雨をはじめとした災害復旧事業など臨時財政需要があったため、実質単年度収支は、赤字となっているが、財政調整基金の取り崩しにより実質収支は黒字となっている。黒字となっているが、災害復旧事業の進捗が思うようにいかず、事業を繰り延べしたことや町事業の進捗が想定よりも低かったことなどマイナス要因も含まれる。今後は、事務事業の見直しや統廃合など、歳出の合理化・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熊本県湯前町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連結実質赤字比率は、各会計が黒字を維持し、赤字を生じなかったため発生しなかった。また、一般会計で実質収支額が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年度より減少</a:t>
          </a:r>
          <a:r>
            <a:rPr kumimoji="1" lang="ja-JP" altLang="ja-JP" sz="1100" b="0" i="0" baseline="0">
              <a:solidFill>
                <a:schemeClr val="dk1"/>
              </a:solidFill>
              <a:effectLst/>
              <a:latin typeface="+mn-lt"/>
              <a:ea typeface="+mn-ea"/>
              <a:cs typeface="+mn-cs"/>
            </a:rPr>
            <a:t>しているが、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年度は</a:t>
          </a:r>
          <a:r>
            <a:rPr kumimoji="1" lang="ja-JP" altLang="ja-JP" sz="1100" b="0" i="0" baseline="0">
              <a:solidFill>
                <a:schemeClr val="dk1"/>
              </a:solidFill>
              <a:effectLst/>
              <a:latin typeface="+mn-lt"/>
              <a:ea typeface="+mn-ea"/>
              <a:cs typeface="+mn-cs"/>
            </a:rPr>
            <a:t>財政調整基金の取り崩しのほか、町事業の進捗が想定よりも低く、歳出額が伸びなかったことなど</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要因</a:t>
          </a:r>
          <a:r>
            <a:rPr kumimoji="1" lang="ja-JP" altLang="en-US" sz="1100" b="0" i="0" baseline="0">
              <a:solidFill>
                <a:schemeClr val="dk1"/>
              </a:solidFill>
              <a:effectLst/>
              <a:latin typeface="+mn-lt"/>
              <a:ea typeface="+mn-ea"/>
              <a:cs typeface="+mn-cs"/>
            </a:rPr>
            <a:t>があったが、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年度については例年並みとなっている。また、</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年度からは下水道事業会計が法適となったため一般会計から変更となっており、</a:t>
          </a:r>
          <a:r>
            <a:rPr kumimoji="1" lang="ja-JP" altLang="ja-JP" sz="1100" b="0" i="0" baseline="0">
              <a:solidFill>
                <a:schemeClr val="dk1"/>
              </a:solidFill>
              <a:effectLst/>
              <a:latin typeface="+mn-lt"/>
              <a:ea typeface="+mn-ea"/>
              <a:cs typeface="+mn-cs"/>
            </a:rPr>
            <a:t>その他の会計についても黒字となったが、実際には、一般会計からの繰入金に依存した運営を行っている。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今後は</a:t>
          </a:r>
          <a:r>
            <a:rPr kumimoji="1" lang="ja-JP" altLang="ja-JP" sz="1100" b="0" i="0" baseline="0">
              <a:solidFill>
                <a:schemeClr val="dk1"/>
              </a:solidFill>
              <a:effectLst/>
              <a:latin typeface="+mn-lt"/>
              <a:ea typeface="+mn-ea"/>
              <a:cs typeface="+mn-cs"/>
            </a:rPr>
            <a:t>独立採算が基本の企業経営を目指し、徴収率の向上を図り、健全な経営ができるよう努めていく。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5208600</v>
      </c>
      <c r="BO4" s="371"/>
      <c r="BP4" s="371"/>
      <c r="BQ4" s="371"/>
      <c r="BR4" s="371"/>
      <c r="BS4" s="371"/>
      <c r="BT4" s="371"/>
      <c r="BU4" s="372"/>
      <c r="BV4" s="370">
        <v>5067021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11.3</v>
      </c>
      <c r="CU4" s="377"/>
      <c r="CV4" s="377"/>
      <c r="CW4" s="377"/>
      <c r="CX4" s="377"/>
      <c r="CY4" s="377"/>
      <c r="CZ4" s="377"/>
      <c r="DA4" s="378"/>
      <c r="DB4" s="376">
        <v>22.8</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4867897</v>
      </c>
      <c r="BO5" s="408"/>
      <c r="BP5" s="408"/>
      <c r="BQ5" s="408"/>
      <c r="BR5" s="408"/>
      <c r="BS5" s="408"/>
      <c r="BT5" s="408"/>
      <c r="BU5" s="409"/>
      <c r="BV5" s="407">
        <v>4460051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89.1</v>
      </c>
      <c r="CU5" s="405"/>
      <c r="CV5" s="405"/>
      <c r="CW5" s="405"/>
      <c r="CX5" s="405"/>
      <c r="CY5" s="405"/>
      <c r="CZ5" s="405"/>
      <c r="DA5" s="406"/>
      <c r="DB5" s="404">
        <v>85.3</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340703</v>
      </c>
      <c r="BO6" s="408"/>
      <c r="BP6" s="408"/>
      <c r="BQ6" s="408"/>
      <c r="BR6" s="408"/>
      <c r="BS6" s="408"/>
      <c r="BT6" s="408"/>
      <c r="BU6" s="409"/>
      <c r="BV6" s="407">
        <v>606970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89.1</v>
      </c>
      <c r="CU6" s="445"/>
      <c r="CV6" s="445"/>
      <c r="CW6" s="445"/>
      <c r="CX6" s="445"/>
      <c r="CY6" s="445"/>
      <c r="CZ6" s="445"/>
      <c r="DA6" s="446"/>
      <c r="DB6" s="444">
        <v>85.7</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94712</v>
      </c>
      <c r="BO7" s="408"/>
      <c r="BP7" s="408"/>
      <c r="BQ7" s="408"/>
      <c r="BR7" s="408"/>
      <c r="BS7" s="408"/>
      <c r="BT7" s="408"/>
      <c r="BU7" s="409"/>
      <c r="BV7" s="407">
        <v>124733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2171782</v>
      </c>
      <c r="CU7" s="408"/>
      <c r="CV7" s="408"/>
      <c r="CW7" s="408"/>
      <c r="CX7" s="408"/>
      <c r="CY7" s="408"/>
      <c r="CZ7" s="408"/>
      <c r="DA7" s="409"/>
      <c r="DB7" s="407">
        <v>2115535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245991</v>
      </c>
      <c r="BO8" s="408"/>
      <c r="BP8" s="408"/>
      <c r="BQ8" s="408"/>
      <c r="BR8" s="408"/>
      <c r="BS8" s="408"/>
      <c r="BT8" s="408"/>
      <c r="BU8" s="409"/>
      <c r="BV8" s="407">
        <v>482237</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0.17</v>
      </c>
      <c r="CU8" s="448"/>
      <c r="CV8" s="448"/>
      <c r="CW8" s="448"/>
      <c r="CX8" s="448"/>
      <c r="CY8" s="448"/>
      <c r="CZ8" s="448"/>
      <c r="DA8" s="449"/>
      <c r="DB8" s="447">
        <v>0.16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3627</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-236246</v>
      </c>
      <c r="BO9" s="408"/>
      <c r="BP9" s="408"/>
      <c r="BQ9" s="408"/>
      <c r="BR9" s="408"/>
      <c r="BS9" s="408"/>
      <c r="BT9" s="408"/>
      <c r="BU9" s="409"/>
      <c r="BV9" s="407">
        <v>182583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8.9</v>
      </c>
      <c r="CU9" s="405"/>
      <c r="CV9" s="405"/>
      <c r="CW9" s="405"/>
      <c r="CX9" s="405"/>
      <c r="CY9" s="405"/>
      <c r="CZ9" s="405"/>
      <c r="DA9" s="406"/>
      <c r="DB9" s="404">
        <v>7.3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3985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244250</v>
      </c>
      <c r="BO10" s="408"/>
      <c r="BP10" s="408"/>
      <c r="BQ10" s="408"/>
      <c r="BR10" s="408"/>
      <c r="BS10" s="408"/>
      <c r="BT10" s="408"/>
      <c r="BU10" s="409"/>
      <c r="BV10" s="407">
        <v>2087</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3445</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200000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3436</v>
      </c>
      <c r="S13" s="492"/>
      <c r="T13" s="492"/>
      <c r="U13" s="492"/>
      <c r="V13" s="493"/>
      <c r="W13" s="423" t="s">
        <v>131</v>
      </c>
      <c r="X13" s="424"/>
      <c r="Y13" s="424"/>
      <c r="Z13" s="424"/>
      <c r="AA13" s="424"/>
      <c r="AB13" s="414"/>
      <c r="AC13" s="458">
        <v>436</v>
      </c>
      <c r="AD13" s="459"/>
      <c r="AE13" s="459"/>
      <c r="AF13" s="459"/>
      <c r="AG13" s="501"/>
      <c r="AH13" s="458">
        <v>462</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8004</v>
      </c>
      <c r="BO13" s="408"/>
      <c r="BP13" s="408"/>
      <c r="BQ13" s="408"/>
      <c r="BR13" s="408"/>
      <c r="BS13" s="408"/>
      <c r="BT13" s="408"/>
      <c r="BU13" s="409"/>
      <c r="BV13" s="407">
        <v>-15330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6.1</v>
      </c>
      <c r="CU13" s="405"/>
      <c r="CV13" s="405"/>
      <c r="CW13" s="405"/>
      <c r="CX13" s="405"/>
      <c r="CY13" s="405"/>
      <c r="CZ13" s="405"/>
      <c r="DA13" s="406"/>
      <c r="DB13" s="404">
        <v>5.7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3522</v>
      </c>
      <c r="S14" s="492"/>
      <c r="T14" s="492"/>
      <c r="U14" s="492"/>
      <c r="V14" s="493"/>
      <c r="W14" s="397"/>
      <c r="X14" s="398"/>
      <c r="Y14" s="398"/>
      <c r="Z14" s="398"/>
      <c r="AA14" s="398"/>
      <c r="AB14" s="387"/>
      <c r="AC14" s="494">
        <v>23.3</v>
      </c>
      <c r="AD14" s="495"/>
      <c r="AE14" s="495"/>
      <c r="AF14" s="495"/>
      <c r="AG14" s="496"/>
      <c r="AH14" s="494">
        <v>23.1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3518</v>
      </c>
      <c r="S15" s="492"/>
      <c r="T15" s="492"/>
      <c r="U15" s="492"/>
      <c r="V15" s="493"/>
      <c r="W15" s="423" t="s">
        <v>137</v>
      </c>
      <c r="X15" s="424"/>
      <c r="Y15" s="424"/>
      <c r="Z15" s="424"/>
      <c r="AA15" s="424"/>
      <c r="AB15" s="414"/>
      <c r="AC15" s="458">
        <v>428</v>
      </c>
      <c r="AD15" s="459"/>
      <c r="AE15" s="459"/>
      <c r="AF15" s="459"/>
      <c r="AG15" s="501"/>
      <c r="AH15" s="458">
        <v>492</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347510</v>
      </c>
      <c r="BO15" s="371"/>
      <c r="BP15" s="371"/>
      <c r="BQ15" s="371"/>
      <c r="BR15" s="371"/>
      <c r="BS15" s="371"/>
      <c r="BT15" s="371"/>
      <c r="BU15" s="372"/>
      <c r="BV15" s="370">
        <v>345873</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22.9</v>
      </c>
      <c r="AD16" s="495"/>
      <c r="AE16" s="495"/>
      <c r="AF16" s="495"/>
      <c r="AG16" s="496"/>
      <c r="AH16" s="494">
        <v>24.6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2092343</v>
      </c>
      <c r="BO16" s="408"/>
      <c r="BP16" s="408"/>
      <c r="BQ16" s="408"/>
      <c r="BR16" s="408"/>
      <c r="BS16" s="408"/>
      <c r="BT16" s="408"/>
      <c r="BU16" s="409"/>
      <c r="BV16" s="407">
        <v>2030932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1008</v>
      </c>
      <c r="AD17" s="459"/>
      <c r="AE17" s="459"/>
      <c r="AF17" s="459"/>
      <c r="AG17" s="501"/>
      <c r="AH17" s="458">
        <v>1043</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423237</v>
      </c>
      <c r="BO17" s="408"/>
      <c r="BP17" s="408"/>
      <c r="BQ17" s="408"/>
      <c r="BR17" s="408"/>
      <c r="BS17" s="408"/>
      <c r="BT17" s="408"/>
      <c r="BU17" s="409"/>
      <c r="BV17" s="407">
        <v>422751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48.37</v>
      </c>
      <c r="M18" s="531"/>
      <c r="N18" s="531"/>
      <c r="O18" s="531"/>
      <c r="P18" s="531"/>
      <c r="Q18" s="531"/>
      <c r="R18" s="532"/>
      <c r="S18" s="532"/>
      <c r="T18" s="532"/>
      <c r="U18" s="532"/>
      <c r="V18" s="533"/>
      <c r="W18" s="425"/>
      <c r="X18" s="426"/>
      <c r="Y18" s="426"/>
      <c r="Z18" s="426"/>
      <c r="AA18" s="426"/>
      <c r="AB18" s="417"/>
      <c r="AC18" s="534">
        <v>53.8</v>
      </c>
      <c r="AD18" s="535"/>
      <c r="AE18" s="535"/>
      <c r="AF18" s="535"/>
      <c r="AG18" s="536"/>
      <c r="AH18" s="534">
        <v>52.2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1940586</v>
      </c>
      <c r="BO18" s="408"/>
      <c r="BP18" s="408"/>
      <c r="BQ18" s="408"/>
      <c r="BR18" s="408"/>
      <c r="BS18" s="408"/>
      <c r="BT18" s="408"/>
      <c r="BU18" s="409"/>
      <c r="BV18" s="407">
        <v>1812300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75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3272322</v>
      </c>
      <c r="BO19" s="408"/>
      <c r="BP19" s="408"/>
      <c r="BQ19" s="408"/>
      <c r="BR19" s="408"/>
      <c r="BS19" s="408"/>
      <c r="BT19" s="408"/>
      <c r="BU19" s="409"/>
      <c r="BV19" s="407">
        <v>3331308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1401</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3611451</v>
      </c>
      <c r="BO22" s="371"/>
      <c r="BP22" s="371"/>
      <c r="BQ22" s="371"/>
      <c r="BR22" s="371"/>
      <c r="BS22" s="371"/>
      <c r="BT22" s="371"/>
      <c r="BU22" s="372"/>
      <c r="BV22" s="370">
        <v>3382512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3484696</v>
      </c>
      <c r="BO23" s="408"/>
      <c r="BP23" s="408"/>
      <c r="BQ23" s="408"/>
      <c r="BR23" s="408"/>
      <c r="BS23" s="408"/>
      <c r="BT23" s="408"/>
      <c r="BU23" s="409"/>
      <c r="BV23" s="407">
        <v>3271134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7740</v>
      </c>
      <c r="R24" s="459"/>
      <c r="S24" s="459"/>
      <c r="T24" s="459"/>
      <c r="U24" s="459"/>
      <c r="V24" s="501"/>
      <c r="W24" s="553"/>
      <c r="X24" s="554"/>
      <c r="Y24" s="555"/>
      <c r="Z24" s="457" t="s">
        <v>162</v>
      </c>
      <c r="AA24" s="437"/>
      <c r="AB24" s="437"/>
      <c r="AC24" s="437"/>
      <c r="AD24" s="437"/>
      <c r="AE24" s="437"/>
      <c r="AF24" s="437"/>
      <c r="AG24" s="438"/>
      <c r="AH24" s="458">
        <v>64</v>
      </c>
      <c r="AI24" s="459"/>
      <c r="AJ24" s="459"/>
      <c r="AK24" s="459"/>
      <c r="AL24" s="501"/>
      <c r="AM24" s="458">
        <v>182208</v>
      </c>
      <c r="AN24" s="459"/>
      <c r="AO24" s="459"/>
      <c r="AP24" s="459"/>
      <c r="AQ24" s="459"/>
      <c r="AR24" s="501"/>
      <c r="AS24" s="458">
        <v>2847</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2899950</v>
      </c>
      <c r="BO24" s="408"/>
      <c r="BP24" s="408"/>
      <c r="BQ24" s="408"/>
      <c r="BR24" s="408"/>
      <c r="BS24" s="408"/>
      <c r="BT24" s="408"/>
      <c r="BU24" s="409"/>
      <c r="BV24" s="407">
        <v>2572965</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6010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191289</v>
      </c>
      <c r="BO25" s="371"/>
      <c r="BP25" s="371"/>
      <c r="BQ25" s="371"/>
      <c r="BR25" s="371"/>
      <c r="BS25" s="371"/>
      <c r="BT25" s="371"/>
      <c r="BU25" s="372"/>
      <c r="BV25" s="370">
        <v>213739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5280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2980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10001</v>
      </c>
      <c r="BO27" s="527"/>
      <c r="BP27" s="527"/>
      <c r="BQ27" s="527"/>
      <c r="BR27" s="527"/>
      <c r="BS27" s="527"/>
      <c r="BT27" s="527"/>
      <c r="BU27" s="528"/>
      <c r="BV27" s="526">
        <v>10001</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2460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1093191</v>
      </c>
      <c r="BO28" s="371"/>
      <c r="BP28" s="371"/>
      <c r="BQ28" s="371"/>
      <c r="BR28" s="371"/>
      <c r="BS28" s="371"/>
      <c r="BT28" s="371"/>
      <c r="BU28" s="372"/>
      <c r="BV28" s="370">
        <v>848940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8</v>
      </c>
      <c r="M29" s="459"/>
      <c r="N29" s="459"/>
      <c r="O29" s="459"/>
      <c r="P29" s="501"/>
      <c r="Q29" s="458">
        <v>2250</v>
      </c>
      <c r="R29" s="459"/>
      <c r="S29" s="459"/>
      <c r="T29" s="459"/>
      <c r="U29" s="459"/>
      <c r="V29" s="501"/>
      <c r="W29" s="556"/>
      <c r="X29" s="557"/>
      <c r="Y29" s="558"/>
      <c r="Z29" s="457" t="s">
        <v>177</v>
      </c>
      <c r="AA29" s="437"/>
      <c r="AB29" s="437"/>
      <c r="AC29" s="437"/>
      <c r="AD29" s="437"/>
      <c r="AE29" s="437"/>
      <c r="AF29" s="437"/>
      <c r="AG29" s="438"/>
      <c r="AH29" s="458">
        <v>64</v>
      </c>
      <c r="AI29" s="459"/>
      <c r="AJ29" s="459"/>
      <c r="AK29" s="459"/>
      <c r="AL29" s="501"/>
      <c r="AM29" s="458">
        <v>182208</v>
      </c>
      <c r="AN29" s="459"/>
      <c r="AO29" s="459"/>
      <c r="AP29" s="459"/>
      <c r="AQ29" s="459"/>
      <c r="AR29" s="501"/>
      <c r="AS29" s="458">
        <v>2847</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124242</v>
      </c>
      <c r="BO29" s="408"/>
      <c r="BP29" s="408"/>
      <c r="BQ29" s="408"/>
      <c r="BR29" s="408"/>
      <c r="BS29" s="408"/>
      <c r="BT29" s="408"/>
      <c r="BU29" s="409"/>
      <c r="BV29" s="407">
        <v>114716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94.7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1320250</v>
      </c>
      <c r="BO30" s="527"/>
      <c r="BP30" s="527"/>
      <c r="BQ30" s="527"/>
      <c r="BR30" s="527"/>
      <c r="BS30" s="527"/>
      <c r="BT30" s="527"/>
      <c r="BU30" s="528"/>
      <c r="BV30" s="526">
        <v>1367488</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ゆのまえ湯楽里株式会社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球磨郡公立多良木病院企業団</v>
      </c>
      <c r="BZ35" s="598"/>
      <c r="CA35" s="598"/>
      <c r="CB35" s="598"/>
      <c r="CC35" s="598"/>
      <c r="CD35" s="598"/>
      <c r="CE35" s="598"/>
      <c r="CF35" s="598"/>
      <c r="CG35" s="598"/>
      <c r="CH35" s="598"/>
      <c r="CI35" s="598"/>
      <c r="CJ35" s="598"/>
      <c r="CK35" s="598"/>
      <c r="CL35" s="598"/>
      <c r="CM35" s="598"/>
      <c r="CN35" s="169"/>
      <c r="CO35" s="597">
        <f t="shared" ref="CO35:CO43" si="3">IF(CQ35="","",CO34+1)</f>
        <v>14</v>
      </c>
      <c r="CP35" s="597"/>
      <c r="CQ35" s="598" t="str">
        <f>IF('各会計、関係団体の財政状況及び健全化判断比率'!BS8="","",'各会計、関係団体の財政状況及び健全化判断比率'!BS8)</f>
        <v>球磨プレカット株式会社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上球磨消防組合</v>
      </c>
      <c r="BZ36" s="598"/>
      <c r="CA36" s="598"/>
      <c r="CB36" s="598"/>
      <c r="CC36" s="598"/>
      <c r="CD36" s="598"/>
      <c r="CE36" s="598"/>
      <c r="CF36" s="598"/>
      <c r="CG36" s="598"/>
      <c r="CH36" s="598"/>
      <c r="CI36" s="598"/>
      <c r="CJ36" s="598"/>
      <c r="CK36" s="598"/>
      <c r="CL36" s="598"/>
      <c r="CM36" s="598"/>
      <c r="CN36" s="169"/>
      <c r="CO36" s="597">
        <f t="shared" si="3"/>
        <v>15</v>
      </c>
      <c r="CP36" s="597"/>
      <c r="CQ36" s="598" t="str">
        <f>IF('各会計、関係団体の財政状況及び健全化判断比率'!BS9="","",'各会計、関係団体の財政状況及び健全化判断比率'!BS9)</f>
        <v>湯前町農業公社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人吉球磨広域行政組合（一般会計）</v>
      </c>
      <c r="BZ37" s="598"/>
      <c r="CA37" s="598"/>
      <c r="CB37" s="598"/>
      <c r="CC37" s="598"/>
      <c r="CD37" s="598"/>
      <c r="CE37" s="598"/>
      <c r="CF37" s="598"/>
      <c r="CG37" s="598"/>
      <c r="CH37" s="598"/>
      <c r="CI37" s="598"/>
      <c r="CJ37" s="598"/>
      <c r="CK37" s="598"/>
      <c r="CL37" s="598"/>
      <c r="CM37" s="598"/>
      <c r="CN37" s="169"/>
      <c r="CO37" s="597">
        <f t="shared" si="3"/>
        <v>16</v>
      </c>
      <c r="CP37" s="597"/>
      <c r="CQ37" s="598" t="str">
        <f>IF('各会計、関係団体の財政状況及び健全化判断比率'!BS10="","",'各会計、関係団体の財政状況及び健全化判断比率'!BS10)</f>
        <v>くま川鉄道株式会社</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熊本県後期高齢者医療連合会（一般会計）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熊本県後期高齢者医療連合会（後期高齢者医療特別会計）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Q4A10BIGQSrE8geEUnRye9WitBmCtIW0wIP3Xq+y/iQXsn3AamqnPhKK1xs8tMzBmrXPCAQxyl+djcXqLfRGcg==" saltValue="Qp2AnCJMrpBcGIrnTI8iH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37" sqref="J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531</v>
      </c>
      <c r="D34" s="1151"/>
      <c r="E34" s="1152"/>
      <c r="F34" s="32">
        <v>14.53</v>
      </c>
      <c r="G34" s="33">
        <v>15.23</v>
      </c>
      <c r="H34" s="33">
        <v>17.13</v>
      </c>
      <c r="I34" s="33">
        <v>17.8</v>
      </c>
      <c r="J34" s="34">
        <v>19.68</v>
      </c>
      <c r="K34" s="22"/>
      <c r="L34" s="22"/>
      <c r="M34" s="22"/>
      <c r="N34" s="22"/>
      <c r="O34" s="22"/>
      <c r="P34" s="22"/>
    </row>
    <row r="35" spans="1:16" ht="39" customHeight="1" x14ac:dyDescent="0.15">
      <c r="A35" s="22"/>
      <c r="B35" s="35"/>
      <c r="C35" s="1145" t="s">
        <v>532</v>
      </c>
      <c r="D35" s="1146"/>
      <c r="E35" s="1147"/>
      <c r="F35" s="36">
        <v>17.899999999999999</v>
      </c>
      <c r="G35" s="37">
        <v>16.29</v>
      </c>
      <c r="H35" s="37">
        <v>14.12</v>
      </c>
      <c r="I35" s="37">
        <v>22.79</v>
      </c>
      <c r="J35" s="38">
        <v>11.32</v>
      </c>
      <c r="K35" s="22"/>
      <c r="L35" s="22"/>
      <c r="M35" s="22"/>
      <c r="N35" s="22"/>
      <c r="O35" s="22"/>
      <c r="P35" s="22"/>
    </row>
    <row r="36" spans="1:16" ht="39" customHeight="1" x14ac:dyDescent="0.15">
      <c r="A36" s="22"/>
      <c r="B36" s="35"/>
      <c r="C36" s="1145" t="s">
        <v>533</v>
      </c>
      <c r="D36" s="1146"/>
      <c r="E36" s="1147"/>
      <c r="F36" s="36" t="s">
        <v>486</v>
      </c>
      <c r="G36" s="37" t="s">
        <v>486</v>
      </c>
      <c r="H36" s="37" t="s">
        <v>486</v>
      </c>
      <c r="I36" s="37" t="s">
        <v>486</v>
      </c>
      <c r="J36" s="38">
        <v>4.42</v>
      </c>
      <c r="K36" s="22"/>
      <c r="L36" s="22"/>
      <c r="M36" s="22"/>
      <c r="N36" s="22"/>
      <c r="O36" s="22"/>
      <c r="P36" s="22"/>
    </row>
    <row r="37" spans="1:16" ht="39" customHeight="1" x14ac:dyDescent="0.15">
      <c r="A37" s="22"/>
      <c r="B37" s="35"/>
      <c r="C37" s="1145" t="s">
        <v>534</v>
      </c>
      <c r="D37" s="1146"/>
      <c r="E37" s="1147"/>
      <c r="F37" s="36">
        <v>1.81</v>
      </c>
      <c r="G37" s="37">
        <v>2.23</v>
      </c>
      <c r="H37" s="37">
        <v>2.76</v>
      </c>
      <c r="I37" s="37">
        <v>2.81</v>
      </c>
      <c r="J37" s="38">
        <v>2.14</v>
      </c>
      <c r="K37" s="22"/>
      <c r="L37" s="22"/>
      <c r="M37" s="22"/>
      <c r="N37" s="22"/>
      <c r="O37" s="22"/>
      <c r="P37" s="22"/>
    </row>
    <row r="38" spans="1:16" ht="39" customHeight="1" x14ac:dyDescent="0.15">
      <c r="A38" s="22"/>
      <c r="B38" s="35"/>
      <c r="C38" s="1145" t="s">
        <v>535</v>
      </c>
      <c r="D38" s="1146"/>
      <c r="E38" s="1147"/>
      <c r="F38" s="36">
        <v>0.76</v>
      </c>
      <c r="G38" s="37">
        <v>1.1299999999999999</v>
      </c>
      <c r="H38" s="37">
        <v>1.55</v>
      </c>
      <c r="I38" s="37">
        <v>2.16</v>
      </c>
      <c r="J38" s="38">
        <v>1.53</v>
      </c>
      <c r="K38" s="22"/>
      <c r="L38" s="22"/>
      <c r="M38" s="22"/>
      <c r="N38" s="22"/>
      <c r="O38" s="22"/>
      <c r="P38" s="22"/>
    </row>
    <row r="39" spans="1:16" ht="39" customHeight="1" x14ac:dyDescent="0.15">
      <c r="A39" s="22"/>
      <c r="B39" s="35"/>
      <c r="C39" s="1145" t="s">
        <v>536</v>
      </c>
      <c r="D39" s="1146"/>
      <c r="E39" s="1147"/>
      <c r="F39" s="36">
        <v>0.03</v>
      </c>
      <c r="G39" s="37">
        <v>0.03</v>
      </c>
      <c r="H39" s="37">
        <v>0.04</v>
      </c>
      <c r="I39" s="37">
        <v>0.04</v>
      </c>
      <c r="J39" s="38">
        <v>0</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538</v>
      </c>
      <c r="D43" s="1149"/>
      <c r="E43" s="1150"/>
      <c r="F43" s="41">
        <v>0.23</v>
      </c>
      <c r="G43" s="42">
        <v>0.04</v>
      </c>
      <c r="H43" s="42">
        <v>0.08</v>
      </c>
      <c r="I43" s="42">
        <v>0</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s1FarZGuwjxaNT9hIj2Ej+EjHSJ7yvho6PcBOt/n+/OgKjCA8szVMX0YXu2AQxZShiYPTf6f22lLOmtjJnxbPA==" saltValue="aqENzdSxQVX69WN1eYEO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O50" sqref="O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262</v>
      </c>
      <c r="L45" s="60">
        <v>267</v>
      </c>
      <c r="M45" s="60">
        <v>291</v>
      </c>
      <c r="N45" s="60">
        <v>259</v>
      </c>
      <c r="O45" s="61">
        <v>305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15">
      <c r="A48" s="48"/>
      <c r="B48" s="1155"/>
      <c r="C48" s="1156"/>
      <c r="D48" s="62"/>
      <c r="E48" s="1161" t="s">
        <v>13</v>
      </c>
      <c r="F48" s="1161"/>
      <c r="G48" s="1161"/>
      <c r="H48" s="1161"/>
      <c r="I48" s="1161"/>
      <c r="J48" s="1162"/>
      <c r="K48" s="63">
        <v>74</v>
      </c>
      <c r="L48" s="64">
        <v>77</v>
      </c>
      <c r="M48" s="64">
        <v>85</v>
      </c>
      <c r="N48" s="64">
        <v>74</v>
      </c>
      <c r="O48" s="65">
        <v>68</v>
      </c>
      <c r="P48" s="48"/>
      <c r="Q48" s="48"/>
      <c r="R48" s="48"/>
      <c r="S48" s="48"/>
      <c r="T48" s="48"/>
      <c r="U48" s="48"/>
    </row>
    <row r="49" spans="1:21" ht="30.75" customHeight="1" x14ac:dyDescent="0.15">
      <c r="A49" s="48"/>
      <c r="B49" s="1155"/>
      <c r="C49" s="1156"/>
      <c r="D49" s="62"/>
      <c r="E49" s="1161" t="s">
        <v>14</v>
      </c>
      <c r="F49" s="1161"/>
      <c r="G49" s="1161"/>
      <c r="H49" s="1161"/>
      <c r="I49" s="1161"/>
      <c r="J49" s="1162"/>
      <c r="K49" s="63">
        <v>24</v>
      </c>
      <c r="L49" s="64">
        <v>26</v>
      </c>
      <c r="M49" s="64">
        <v>20</v>
      </c>
      <c r="N49" s="64">
        <v>21</v>
      </c>
      <c r="O49" s="65">
        <v>22</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1</v>
      </c>
      <c r="M50" s="64">
        <v>2</v>
      </c>
      <c r="N50" s="64">
        <v>2</v>
      </c>
      <c r="O50" s="65">
        <v>2</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t="s">
        <v>486</v>
      </c>
      <c r="M51" s="64">
        <v>0</v>
      </c>
      <c r="N51" s="64" t="s">
        <v>486</v>
      </c>
      <c r="O51" s="65" t="s">
        <v>486</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275</v>
      </c>
      <c r="L52" s="64">
        <v>267</v>
      </c>
      <c r="M52" s="64">
        <v>275</v>
      </c>
      <c r="N52" s="64">
        <v>256</v>
      </c>
      <c r="O52" s="65">
        <v>275</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85</v>
      </c>
      <c r="L53" s="69">
        <v>104</v>
      </c>
      <c r="M53" s="69">
        <v>123</v>
      </c>
      <c r="N53" s="69">
        <v>100</v>
      </c>
      <c r="O53" s="70">
        <v>122</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9+yobsDVnfVk93T/Bzz6n2xHapZMVhLh0PQo6ejhuCYg3SIKXwaNZXHbZsUrsvpGpVtrOWuAu2B7B36npeV1VQ==" saltValue="y23azZRJ45VswtClBJtp4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P39" sqref="P39"/>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2872</v>
      </c>
      <c r="J41" s="344">
        <v>2878</v>
      </c>
      <c r="K41" s="344">
        <v>3293</v>
      </c>
      <c r="L41" s="344">
        <v>3383</v>
      </c>
      <c r="M41" s="345">
        <v>3611</v>
      </c>
    </row>
    <row r="42" spans="2:13" ht="27.75" customHeight="1" x14ac:dyDescent="0.15">
      <c r="B42" s="1186"/>
      <c r="C42" s="1187"/>
      <c r="D42" s="106"/>
      <c r="E42" s="1192" t="s">
        <v>32</v>
      </c>
      <c r="F42" s="1192"/>
      <c r="G42" s="1192"/>
      <c r="H42" s="1193"/>
      <c r="I42" s="346">
        <v>25</v>
      </c>
      <c r="J42" s="347">
        <v>24</v>
      </c>
      <c r="K42" s="347">
        <v>22</v>
      </c>
      <c r="L42" s="347">
        <v>20</v>
      </c>
      <c r="M42" s="348">
        <v>18</v>
      </c>
    </row>
    <row r="43" spans="2:13" ht="27.75" customHeight="1" x14ac:dyDescent="0.15">
      <c r="B43" s="1186"/>
      <c r="C43" s="1187"/>
      <c r="D43" s="106"/>
      <c r="E43" s="1192" t="s">
        <v>33</v>
      </c>
      <c r="F43" s="1192"/>
      <c r="G43" s="1192"/>
      <c r="H43" s="1193"/>
      <c r="I43" s="346">
        <v>736</v>
      </c>
      <c r="J43" s="347">
        <v>654</v>
      </c>
      <c r="K43" s="347">
        <v>721</v>
      </c>
      <c r="L43" s="347">
        <v>698</v>
      </c>
      <c r="M43" s="348">
        <v>639</v>
      </c>
    </row>
    <row r="44" spans="2:13" ht="27.75" customHeight="1" x14ac:dyDescent="0.15">
      <c r="B44" s="1186"/>
      <c r="C44" s="1187"/>
      <c r="D44" s="106"/>
      <c r="E44" s="1192" t="s">
        <v>34</v>
      </c>
      <c r="F44" s="1192"/>
      <c r="G44" s="1192"/>
      <c r="H44" s="1193"/>
      <c r="I44" s="346">
        <v>246</v>
      </c>
      <c r="J44" s="347">
        <v>217</v>
      </c>
      <c r="K44" s="347">
        <v>217</v>
      </c>
      <c r="L44" s="347">
        <v>229</v>
      </c>
      <c r="M44" s="348">
        <v>217</v>
      </c>
    </row>
    <row r="45" spans="2:13" ht="27.75" customHeight="1" x14ac:dyDescent="0.15">
      <c r="B45" s="1186"/>
      <c r="C45" s="1187"/>
      <c r="D45" s="106"/>
      <c r="E45" s="1192" t="s">
        <v>35</v>
      </c>
      <c r="F45" s="1192"/>
      <c r="G45" s="1192"/>
      <c r="H45" s="1193"/>
      <c r="I45" s="346">
        <v>473</v>
      </c>
      <c r="J45" s="347">
        <v>414</v>
      </c>
      <c r="K45" s="347">
        <v>369</v>
      </c>
      <c r="L45" s="347">
        <v>397</v>
      </c>
      <c r="M45" s="348">
        <v>430</v>
      </c>
    </row>
    <row r="46" spans="2:13" ht="27.75" customHeight="1" x14ac:dyDescent="0.15">
      <c r="B46" s="1186"/>
      <c r="C46" s="1187"/>
      <c r="D46" s="107"/>
      <c r="E46" s="1192" t="s">
        <v>36</v>
      </c>
      <c r="F46" s="1192"/>
      <c r="G46" s="1192"/>
      <c r="H46" s="1193"/>
      <c r="I46" s="346" t="s">
        <v>486</v>
      </c>
      <c r="J46" s="347" t="s">
        <v>486</v>
      </c>
      <c r="K46" s="347" t="s">
        <v>486</v>
      </c>
      <c r="L46" s="347" t="s">
        <v>486</v>
      </c>
      <c r="M46" s="348" t="s">
        <v>486</v>
      </c>
    </row>
    <row r="47" spans="2:13" ht="27.75" customHeight="1" x14ac:dyDescent="0.15">
      <c r="B47" s="1186"/>
      <c r="C47" s="1187"/>
      <c r="D47" s="108"/>
      <c r="E47" s="1194" t="s">
        <v>37</v>
      </c>
      <c r="F47" s="1195"/>
      <c r="G47" s="1195"/>
      <c r="H47" s="1196"/>
      <c r="I47" s="346" t="s">
        <v>486</v>
      </c>
      <c r="J47" s="347" t="s">
        <v>486</v>
      </c>
      <c r="K47" s="347" t="s">
        <v>486</v>
      </c>
      <c r="L47" s="347" t="s">
        <v>486</v>
      </c>
      <c r="M47" s="348" t="s">
        <v>486</v>
      </c>
    </row>
    <row r="48" spans="2:13" ht="27.75" customHeight="1" x14ac:dyDescent="0.15">
      <c r="B48" s="1186"/>
      <c r="C48" s="1187"/>
      <c r="D48" s="106"/>
      <c r="E48" s="1192" t="s">
        <v>38</v>
      </c>
      <c r="F48" s="1192"/>
      <c r="G48" s="1192"/>
      <c r="H48" s="1193"/>
      <c r="I48" s="346" t="s">
        <v>486</v>
      </c>
      <c r="J48" s="347" t="s">
        <v>486</v>
      </c>
      <c r="K48" s="347" t="s">
        <v>486</v>
      </c>
      <c r="L48" s="347" t="s">
        <v>486</v>
      </c>
      <c r="M48" s="348" t="s">
        <v>486</v>
      </c>
    </row>
    <row r="49" spans="2:13" ht="27.75" customHeight="1" x14ac:dyDescent="0.15">
      <c r="B49" s="1188"/>
      <c r="C49" s="1189"/>
      <c r="D49" s="106"/>
      <c r="E49" s="1192" t="s">
        <v>39</v>
      </c>
      <c r="F49" s="1192"/>
      <c r="G49" s="1192"/>
      <c r="H49" s="1193"/>
      <c r="I49" s="346" t="s">
        <v>486</v>
      </c>
      <c r="J49" s="347" t="s">
        <v>486</v>
      </c>
      <c r="K49" s="347" t="s">
        <v>486</v>
      </c>
      <c r="L49" s="347" t="s">
        <v>486</v>
      </c>
      <c r="M49" s="348" t="s">
        <v>486</v>
      </c>
    </row>
    <row r="50" spans="2:13" ht="27.75" customHeight="1" x14ac:dyDescent="0.15">
      <c r="B50" s="1197" t="s">
        <v>40</v>
      </c>
      <c r="C50" s="1198"/>
      <c r="D50" s="109"/>
      <c r="E50" s="1192" t="s">
        <v>41</v>
      </c>
      <c r="F50" s="1192"/>
      <c r="G50" s="1192"/>
      <c r="H50" s="1193"/>
      <c r="I50" s="346">
        <v>2114</v>
      </c>
      <c r="J50" s="347">
        <v>2309</v>
      </c>
      <c r="K50" s="347">
        <v>2421</v>
      </c>
      <c r="L50" s="347">
        <v>2555</v>
      </c>
      <c r="M50" s="348">
        <v>2775</v>
      </c>
    </row>
    <row r="51" spans="2:13" ht="27.75" customHeight="1" x14ac:dyDescent="0.15">
      <c r="B51" s="1186"/>
      <c r="C51" s="1187"/>
      <c r="D51" s="106"/>
      <c r="E51" s="1192" t="s">
        <v>42</v>
      </c>
      <c r="F51" s="1192"/>
      <c r="G51" s="1192"/>
      <c r="H51" s="1193"/>
      <c r="I51" s="346">
        <v>123</v>
      </c>
      <c r="J51" s="347">
        <v>109</v>
      </c>
      <c r="K51" s="347">
        <v>144</v>
      </c>
      <c r="L51" s="347">
        <v>175</v>
      </c>
      <c r="M51" s="348">
        <v>186</v>
      </c>
    </row>
    <row r="52" spans="2:13" ht="27.75" customHeight="1" x14ac:dyDescent="0.15">
      <c r="B52" s="1188"/>
      <c r="C52" s="1189"/>
      <c r="D52" s="106"/>
      <c r="E52" s="1192" t="s">
        <v>43</v>
      </c>
      <c r="F52" s="1192"/>
      <c r="G52" s="1192"/>
      <c r="H52" s="1193"/>
      <c r="I52" s="346">
        <v>2644</v>
      </c>
      <c r="J52" s="347">
        <v>2668</v>
      </c>
      <c r="K52" s="347">
        <v>2808</v>
      </c>
      <c r="L52" s="347">
        <v>2949</v>
      </c>
      <c r="M52" s="348">
        <v>3093</v>
      </c>
    </row>
    <row r="53" spans="2:13" ht="27.75" customHeight="1" thickBot="1" x14ac:dyDescent="0.2">
      <c r="B53" s="1199" t="s">
        <v>19</v>
      </c>
      <c r="C53" s="1200"/>
      <c r="D53" s="110"/>
      <c r="E53" s="1201" t="s">
        <v>44</v>
      </c>
      <c r="F53" s="1201"/>
      <c r="G53" s="1201"/>
      <c r="H53" s="1202"/>
      <c r="I53" s="349">
        <v>-528</v>
      </c>
      <c r="J53" s="350">
        <v>-898</v>
      </c>
      <c r="K53" s="350">
        <v>-751</v>
      </c>
      <c r="L53" s="350">
        <v>-952</v>
      </c>
      <c r="M53" s="351">
        <v>-1138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73ytJ5jOXcpcqKN85MrxD31ieY9I/zNBaczFvMS/hPsBXMyHS/jL8UQgrFnbfh3kXZu91ei7sxUCW4BH/IdpFw==" saltValue="EzBOBul1j3SPH/FW9E/BT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59" sqref="G59"/>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1047</v>
      </c>
      <c r="G55" s="352">
        <v>849</v>
      </c>
      <c r="H55" s="353">
        <v>1093</v>
      </c>
    </row>
    <row r="56" spans="2:8" ht="52.5" customHeight="1" x14ac:dyDescent="0.15">
      <c r="B56" s="122"/>
      <c r="C56" s="1213" t="s">
        <v>47</v>
      </c>
      <c r="D56" s="1213"/>
      <c r="E56" s="1214"/>
      <c r="F56" s="354">
        <v>104</v>
      </c>
      <c r="G56" s="354">
        <v>115</v>
      </c>
      <c r="H56" s="355">
        <v>124</v>
      </c>
    </row>
    <row r="57" spans="2:8" ht="53.25" customHeight="1" x14ac:dyDescent="0.15">
      <c r="B57" s="122"/>
      <c r="C57" s="1215" t="s">
        <v>48</v>
      </c>
      <c r="D57" s="1215"/>
      <c r="E57" s="1216"/>
      <c r="F57" s="356">
        <v>1036</v>
      </c>
      <c r="G57" s="356">
        <v>1367</v>
      </c>
      <c r="H57" s="357">
        <v>1320</v>
      </c>
    </row>
    <row r="58" spans="2:8" ht="45.75" customHeight="1" x14ac:dyDescent="0.15">
      <c r="B58" s="123"/>
      <c r="C58" s="1203" t="s">
        <v>556</v>
      </c>
      <c r="D58" s="1204"/>
      <c r="E58" s="1205"/>
      <c r="F58" s="358">
        <v>462</v>
      </c>
      <c r="G58" s="358">
        <v>662</v>
      </c>
      <c r="H58" s="359">
        <v>534</v>
      </c>
    </row>
    <row r="59" spans="2:8" ht="45.75" customHeight="1" x14ac:dyDescent="0.15">
      <c r="B59" s="123"/>
      <c r="C59" s="1203" t="s">
        <v>557</v>
      </c>
      <c r="D59" s="1204"/>
      <c r="E59" s="1205"/>
      <c r="F59" s="358">
        <v>310</v>
      </c>
      <c r="G59" s="358">
        <v>310</v>
      </c>
      <c r="H59" s="359">
        <v>311</v>
      </c>
    </row>
    <row r="60" spans="2:8" ht="45.75" customHeight="1" x14ac:dyDescent="0.15">
      <c r="B60" s="123"/>
      <c r="C60" s="1203" t="s">
        <v>558</v>
      </c>
      <c r="D60" s="1204"/>
      <c r="E60" s="1205"/>
      <c r="F60" s="358">
        <v>46</v>
      </c>
      <c r="G60" s="358">
        <v>69</v>
      </c>
      <c r="H60" s="359">
        <v>143</v>
      </c>
    </row>
    <row r="61" spans="2:8" ht="45.75" customHeight="1" x14ac:dyDescent="0.15">
      <c r="B61" s="123"/>
      <c r="C61" s="1203" t="s">
        <v>559</v>
      </c>
      <c r="D61" s="1204"/>
      <c r="E61" s="1205"/>
      <c r="F61" s="358">
        <v>60</v>
      </c>
      <c r="G61" s="358">
        <v>66</v>
      </c>
      <c r="H61" s="359">
        <v>125</v>
      </c>
    </row>
    <row r="62" spans="2:8" ht="45.75" customHeight="1" thickBot="1" x14ac:dyDescent="0.2">
      <c r="B62" s="124"/>
      <c r="C62" s="1206" t="s">
        <v>560</v>
      </c>
      <c r="D62" s="1207"/>
      <c r="E62" s="1208"/>
      <c r="F62" s="360">
        <v>85</v>
      </c>
      <c r="G62" s="360">
        <v>82</v>
      </c>
      <c r="H62" s="361">
        <v>82</v>
      </c>
    </row>
    <row r="63" spans="2:8" ht="52.5" customHeight="1" thickBot="1" x14ac:dyDescent="0.2">
      <c r="B63" s="125"/>
      <c r="C63" s="1209" t="s">
        <v>49</v>
      </c>
      <c r="D63" s="1209"/>
      <c r="E63" s="1210"/>
      <c r="F63" s="362">
        <v>2187</v>
      </c>
      <c r="G63" s="362">
        <v>2331</v>
      </c>
      <c r="H63" s="363">
        <v>2538</v>
      </c>
    </row>
    <row r="64" spans="2:8" x14ac:dyDescent="0.15"/>
  </sheetData>
  <sheetProtection algorithmName="SHA-512" hashValue="NrD5LlNUV3ZB8GemvKvCtK11n00ettaK0QAcd9KUA6czESNR8DKlfEtTuAq8ZiUAZ5oW3vu1Q1hI16WDCxP55w==" saltValue="y3m3rHBjKVOHEuu33/7oG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153525</v>
      </c>
      <c r="E3" s="144"/>
      <c r="F3" s="145">
        <v>301035</v>
      </c>
      <c r="G3" s="146"/>
      <c r="H3" s="147"/>
    </row>
    <row r="4" spans="1:8" x14ac:dyDescent="0.15">
      <c r="A4" s="148"/>
      <c r="B4" s="149"/>
      <c r="C4" s="150"/>
      <c r="D4" s="151">
        <v>78181</v>
      </c>
      <c r="E4" s="152"/>
      <c r="F4" s="153">
        <v>154376</v>
      </c>
      <c r="G4" s="154"/>
      <c r="H4" s="155"/>
    </row>
    <row r="5" spans="1:8" x14ac:dyDescent="0.15">
      <c r="A5" s="136" t="s">
        <v>518</v>
      </c>
      <c r="B5" s="141"/>
      <c r="C5" s="142"/>
      <c r="D5" s="143">
        <v>147199</v>
      </c>
      <c r="E5" s="144"/>
      <c r="F5" s="145">
        <v>277467</v>
      </c>
      <c r="G5" s="146"/>
      <c r="H5" s="147"/>
    </row>
    <row r="6" spans="1:8" x14ac:dyDescent="0.15">
      <c r="A6" s="148"/>
      <c r="B6" s="149"/>
      <c r="C6" s="150"/>
      <c r="D6" s="151">
        <v>15326</v>
      </c>
      <c r="E6" s="152"/>
      <c r="F6" s="153">
        <v>128378</v>
      </c>
      <c r="G6" s="154"/>
      <c r="H6" s="155"/>
    </row>
    <row r="7" spans="1:8" x14ac:dyDescent="0.15">
      <c r="A7" s="136" t="s">
        <v>519</v>
      </c>
      <c r="B7" s="141"/>
      <c r="C7" s="142"/>
      <c r="D7" s="143">
        <v>237733</v>
      </c>
      <c r="E7" s="144"/>
      <c r="F7" s="145">
        <v>282256</v>
      </c>
      <c r="G7" s="146"/>
      <c r="H7" s="147"/>
    </row>
    <row r="8" spans="1:8" x14ac:dyDescent="0.15">
      <c r="A8" s="148"/>
      <c r="B8" s="149"/>
      <c r="C8" s="150"/>
      <c r="D8" s="151">
        <v>121125</v>
      </c>
      <c r="E8" s="152"/>
      <c r="F8" s="153">
        <v>145453</v>
      </c>
      <c r="G8" s="154"/>
      <c r="H8" s="155"/>
    </row>
    <row r="9" spans="1:8" x14ac:dyDescent="0.15">
      <c r="A9" s="136" t="s">
        <v>520</v>
      </c>
      <c r="B9" s="141"/>
      <c r="C9" s="142"/>
      <c r="D9" s="143">
        <v>162962</v>
      </c>
      <c r="E9" s="144"/>
      <c r="F9" s="145">
        <v>295341</v>
      </c>
      <c r="G9" s="146"/>
      <c r="H9" s="147"/>
    </row>
    <row r="10" spans="1:8" x14ac:dyDescent="0.15">
      <c r="A10" s="148"/>
      <c r="B10" s="149"/>
      <c r="C10" s="150"/>
      <c r="D10" s="151">
        <v>52181</v>
      </c>
      <c r="E10" s="152"/>
      <c r="F10" s="153">
        <v>137402</v>
      </c>
      <c r="G10" s="154"/>
      <c r="H10" s="155"/>
    </row>
    <row r="11" spans="1:8" x14ac:dyDescent="0.15">
      <c r="A11" s="136" t="s">
        <v>521</v>
      </c>
      <c r="B11" s="141"/>
      <c r="C11" s="142"/>
      <c r="D11" s="143">
        <v>253039</v>
      </c>
      <c r="E11" s="144"/>
      <c r="F11" s="145">
        <v>292845</v>
      </c>
      <c r="G11" s="146"/>
      <c r="H11" s="147"/>
    </row>
    <row r="12" spans="1:8" x14ac:dyDescent="0.15">
      <c r="A12" s="148"/>
      <c r="B12" s="149"/>
      <c r="C12" s="156"/>
      <c r="D12" s="151">
        <v>111136</v>
      </c>
      <c r="E12" s="152"/>
      <c r="F12" s="153">
        <v>143187</v>
      </c>
      <c r="G12" s="154"/>
      <c r="H12" s="155"/>
    </row>
    <row r="13" spans="1:8" x14ac:dyDescent="0.15">
      <c r="A13" s="136"/>
      <c r="B13" s="141"/>
      <c r="C13" s="157"/>
      <c r="D13" s="158">
        <v>190892</v>
      </c>
      <c r="E13" s="159"/>
      <c r="F13" s="160">
        <v>289789</v>
      </c>
      <c r="G13" s="161"/>
      <c r="H13" s="147"/>
    </row>
    <row r="14" spans="1:8" x14ac:dyDescent="0.15">
      <c r="A14" s="148"/>
      <c r="B14" s="149"/>
      <c r="C14" s="150"/>
      <c r="D14" s="151">
        <v>75590</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17.899999999999999</v>
      </c>
      <c r="C19" s="162">
        <f>ROUND(VALUE(SUBSTITUTE(実質収支比率等に係る経年分析!G$48,"▲","-")),2)</f>
        <v>16.3</v>
      </c>
      <c r="D19" s="162">
        <f>ROUND(VALUE(SUBSTITUTE(実質収支比率等に係る経年分析!H$48,"▲","-")),2)</f>
        <v>14.13</v>
      </c>
      <c r="E19" s="162">
        <f>ROUND(VALUE(SUBSTITUTE(実質収支比率等に係る経年分析!I$48,"▲","-")),2)</f>
        <v>22.8</v>
      </c>
      <c r="F19" s="162">
        <f>ROUND(VALUE(SUBSTITUTE(実質収支比率等に係る経年分析!J$48,"▲","-")),2)</f>
        <v>11.33</v>
      </c>
    </row>
    <row r="20" spans="1:11" x14ac:dyDescent="0.15">
      <c r="A20" s="162" t="s">
        <v>53</v>
      </c>
      <c r="B20" s="162">
        <f>ROUND(VALUE(SUBSTITUTE(実質収支比率等に係る経年分析!F$47,"▲","-")),2)</f>
        <v>43.31</v>
      </c>
      <c r="C20" s="162">
        <f>ROUND(VALUE(SUBSTITUTE(実質収支比率等に係る経年分析!G$47,"▲","-")),2)</f>
        <v>43.93</v>
      </c>
      <c r="D20" s="162">
        <f>ROUND(VALUE(SUBSTITUTE(実質収支比率等に係る経年分析!H$47,"▲","-")),2)</f>
        <v>49.35</v>
      </c>
      <c r="E20" s="162">
        <f>ROUND(VALUE(SUBSTITUTE(実質収支比率等に係る経年分析!I$47,"▲","-")),2)</f>
        <v>40.130000000000003</v>
      </c>
      <c r="F20" s="162">
        <f>ROUND(VALUE(SUBSTITUTE(実質収支比率等に係る経年分析!J$47,"▲","-")),2)</f>
        <v>50.34</v>
      </c>
    </row>
    <row r="21" spans="1:11" x14ac:dyDescent="0.15">
      <c r="A21" s="162" t="s">
        <v>54</v>
      </c>
      <c r="B21" s="162">
        <f>IF(ISNUMBER(VALUE(SUBSTITUTE(実質収支比率等に係る経年分析!F$49,"▲","-"))),ROUND(VALUE(SUBSTITUTE(実質収支比率等に係る経年分析!F$49,"▲","-")),2),NA())</f>
        <v>10.49</v>
      </c>
      <c r="C21" s="162">
        <f>IF(ISNUMBER(VALUE(SUBSTITUTE(実質収支比率等に係る経年分析!G$49,"▲","-"))),ROUND(VALUE(SUBSTITUTE(実質収支比率等に係る経年分析!G$49,"▲","-")),2),NA())</f>
        <v>0.13</v>
      </c>
      <c r="D21" s="162">
        <f>IF(ISNUMBER(VALUE(SUBSTITUTE(実質収支比率等に係る経年分析!H$49,"▲","-"))),ROUND(VALUE(SUBSTITUTE(実質収支比率等に係る経年分析!H$49,"▲","-")),2),NA())</f>
        <v>-2.34</v>
      </c>
      <c r="E21" s="162">
        <f>IF(ISNUMBER(VALUE(SUBSTITUTE(実質収支比率等に係る経年分析!I$49,"▲","-"))),ROUND(VALUE(SUBSTITUTE(実質収支比率等に係る経年分析!I$49,"▲","-")),2),NA())</f>
        <v>-0.72</v>
      </c>
      <c r="F21" s="162">
        <f>IF(ISNUMBER(VALUE(SUBSTITUTE(実質収支比率等に係る経年分析!J$49,"▲","-"))),ROUND(VALUE(SUBSTITUTE(実質収支比率等に係る経年分析!J$49,"▲","-")),2),NA())</f>
        <v>0.37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0.23</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0.04</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0.08</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0.03</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0.04</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1.1299999999999999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2.16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1.53</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2.23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2.76</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2.81</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2.14</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4.42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17.899999999999999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16.29</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14.12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22.79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11.32</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14.53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15.23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17.13</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17.8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19.68</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275</v>
      </c>
      <c r="E42" s="164"/>
      <c r="F42" s="164"/>
      <c r="G42" s="164">
        <f>'実質公債費比率（分子）の構造'!L$52</f>
        <v>267</v>
      </c>
      <c r="H42" s="164"/>
      <c r="I42" s="164"/>
      <c r="J42" s="164">
        <f>'実質公債費比率（分子）の構造'!M$52</f>
        <v>275</v>
      </c>
      <c r="K42" s="164"/>
      <c r="L42" s="164"/>
      <c r="M42" s="164">
        <f>'実質公債費比率（分子）の構造'!N$52</f>
        <v>256</v>
      </c>
      <c r="N42" s="164"/>
      <c r="O42" s="164"/>
      <c r="P42" s="164">
        <f>'実質公債費比率（分子）の構造'!O$52</f>
        <v>275</v>
      </c>
    </row>
    <row r="43" spans="1:16" x14ac:dyDescent="0.15">
      <c r="A43" s="164" t="s">
        <v>16</v>
      </c>
      <c r="B43" s="164">
        <f>'実質公債費比率（分子）の構造'!K$51</f>
        <v>0</v>
      </c>
      <c r="C43" s="164"/>
      <c r="D43" s="164"/>
      <c r="E43" s="164" t="str">
        <f>'実質公債費比率（分子）の構造'!L$51</f>
        <v>-</v>
      </c>
      <c r="F43" s="164"/>
      <c r="G43" s="164"/>
      <c r="H43" s="164">
        <f>'実質公債費比率（分子）の構造'!M$51</f>
        <v>0</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1</v>
      </c>
      <c r="F44" s="164"/>
      <c r="G44" s="164"/>
      <c r="H44" s="164">
        <f>'実質公債費比率（分子）の構造'!M$50</f>
        <v>2</v>
      </c>
      <c r="I44" s="164"/>
      <c r="J44" s="164"/>
      <c r="K44" s="164">
        <f>'実質公債費比率（分子）の構造'!N$50</f>
        <v>2</v>
      </c>
      <c r="L44" s="164"/>
      <c r="M44" s="164"/>
      <c r="N44" s="164">
        <f>'実質公債費比率（分子）の構造'!O$50</f>
        <v>2</v>
      </c>
      <c r="O44" s="164"/>
      <c r="P44" s="164"/>
    </row>
    <row r="45" spans="1:16" x14ac:dyDescent="0.15">
      <c r="A45" s="164" t="s">
        <v>63</v>
      </c>
      <c r="B45" s="164">
        <f>'実質公債費比率（分子）の構造'!K$49</f>
        <v>24</v>
      </c>
      <c r="C45" s="164"/>
      <c r="D45" s="164"/>
      <c r="E45" s="164">
        <f>'実質公債費比率（分子）の構造'!L$49</f>
        <v>26</v>
      </c>
      <c r="F45" s="164"/>
      <c r="G45" s="164"/>
      <c r="H45" s="164">
        <f>'実質公債費比率（分子）の構造'!M$49</f>
        <v>20</v>
      </c>
      <c r="I45" s="164"/>
      <c r="J45" s="164"/>
      <c r="K45" s="164">
        <f>'実質公債費比率（分子）の構造'!N$49</f>
        <v>21</v>
      </c>
      <c r="L45" s="164"/>
      <c r="M45" s="164"/>
      <c r="N45" s="164">
        <f>'実質公債費比率（分子）の構造'!O$49</f>
        <v>22</v>
      </c>
      <c r="O45" s="164"/>
      <c r="P45" s="164"/>
    </row>
    <row r="46" spans="1:16" x14ac:dyDescent="0.15">
      <c r="A46" s="164" t="s">
        <v>64</v>
      </c>
      <c r="B46" s="164">
        <f>'実質公債費比率（分子）の構造'!K$48</f>
        <v>74</v>
      </c>
      <c r="C46" s="164"/>
      <c r="D46" s="164"/>
      <c r="E46" s="164">
        <f>'実質公債費比率（分子）の構造'!L$48</f>
        <v>77</v>
      </c>
      <c r="F46" s="164"/>
      <c r="G46" s="164"/>
      <c r="H46" s="164">
        <f>'実質公債費比率（分子）の構造'!M$48</f>
        <v>85</v>
      </c>
      <c r="I46" s="164"/>
      <c r="J46" s="164"/>
      <c r="K46" s="164">
        <f>'実質公債費比率（分子）の構造'!N$48</f>
        <v>74</v>
      </c>
      <c r="L46" s="164"/>
      <c r="M46" s="164"/>
      <c r="N46" s="164">
        <f>'実質公債費比率（分子）の構造'!O$48</f>
        <v>68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262</v>
      </c>
      <c r="C49" s="164"/>
      <c r="D49" s="164"/>
      <c r="E49" s="164">
        <f>'実質公債費比率（分子）の構造'!L$45</f>
        <v>267</v>
      </c>
      <c r="F49" s="164"/>
      <c r="G49" s="164"/>
      <c r="H49" s="164">
        <f>'実質公債費比率（分子）の構造'!M$45</f>
        <v>291</v>
      </c>
      <c r="I49" s="164"/>
      <c r="J49" s="164"/>
      <c r="K49" s="164">
        <f>'実質公債費比率（分子）の構造'!N$45</f>
        <v>259</v>
      </c>
      <c r="L49" s="164"/>
      <c r="M49" s="164"/>
      <c r="N49" s="164">
        <f>'実質公債費比率（分子）の構造'!O$45</f>
        <v>305</v>
      </c>
      <c r="O49" s="164"/>
      <c r="P49" s="164"/>
    </row>
    <row r="50" spans="1:16" x14ac:dyDescent="0.15">
      <c r="A50" s="164" t="s">
        <v>67</v>
      </c>
      <c r="B50" s="164" t="e">
        <f>NA()</f>
        <v>#N/A</v>
      </c>
      <c r="C50" s="164">
        <f>IF(ISNUMBER('実質公債費比率（分子）の構造'!K$53),'実質公債費比率（分子）の構造'!K$53,NA())</f>
        <v>85</v>
      </c>
      <c r="D50" s="164" t="e">
        <f>NA()</f>
        <v>#N/A</v>
      </c>
      <c r="E50" s="164" t="e">
        <f>NA()</f>
        <v>#N/A</v>
      </c>
      <c r="F50" s="164">
        <f>IF(ISNUMBER('実質公債費比率（分子）の構造'!L$53),'実質公債費比率（分子）の構造'!L$53,NA())</f>
        <v>104</v>
      </c>
      <c r="G50" s="164" t="e">
        <f>NA()</f>
        <v>#N/A</v>
      </c>
      <c r="H50" s="164" t="e">
        <f>NA()</f>
        <v>#N/A</v>
      </c>
      <c r="I50" s="164">
        <f>IF(ISNUMBER('実質公債費比率（分子）の構造'!M$53),'実質公債費比率（分子）の構造'!M$53,NA())</f>
        <v>123</v>
      </c>
      <c r="J50" s="164" t="e">
        <f>NA()</f>
        <v>#N/A</v>
      </c>
      <c r="K50" s="164" t="e">
        <f>NA()</f>
        <v>#N/A</v>
      </c>
      <c r="L50" s="164">
        <f>IF(ISNUMBER('実質公債費比率（分子）の構造'!N$53),'実質公債費比率（分子）の構造'!N$53,NA())</f>
        <v>100</v>
      </c>
      <c r="M50" s="164" t="e">
        <f>NA()</f>
        <v>#N/A</v>
      </c>
      <c r="N50" s="164" t="e">
        <f>NA()</f>
        <v>#N/A</v>
      </c>
      <c r="O50" s="164">
        <f>IF(ISNUMBER('実質公債費比率（分子）の構造'!O$53),'実質公債費比率（分子）の構造'!O$53,NA())</f>
        <v>122</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2644</v>
      </c>
      <c r="E56" s="163"/>
      <c r="F56" s="163"/>
      <c r="G56" s="163">
        <f>'将来負担比率（分子）の構造'!J$52</f>
        <v>2668</v>
      </c>
      <c r="H56" s="163"/>
      <c r="I56" s="163"/>
      <c r="J56" s="163">
        <f>'将来負担比率（分子）の構造'!K$52</f>
        <v>2808</v>
      </c>
      <c r="K56" s="163"/>
      <c r="L56" s="163"/>
      <c r="M56" s="163">
        <f>'将来負担比率（分子）の構造'!L$52</f>
        <v>2949</v>
      </c>
      <c r="N56" s="163"/>
      <c r="O56" s="163"/>
      <c r="P56" s="163">
        <f>'将来負担比率（分子）の構造'!M$52</f>
        <v>3093</v>
      </c>
    </row>
    <row r="57" spans="1:16" x14ac:dyDescent="0.15">
      <c r="A57" s="163" t="s">
        <v>42</v>
      </c>
      <c r="B57" s="163"/>
      <c r="C57" s="163"/>
      <c r="D57" s="163">
        <f>'将来負担比率（分子）の構造'!I$51</f>
        <v>123</v>
      </c>
      <c r="E57" s="163"/>
      <c r="F57" s="163"/>
      <c r="G57" s="163">
        <f>'将来負担比率（分子）の構造'!J$51</f>
        <v>109</v>
      </c>
      <c r="H57" s="163"/>
      <c r="I57" s="163"/>
      <c r="J57" s="163">
        <f>'将来負担比率（分子）の構造'!K$51</f>
        <v>144</v>
      </c>
      <c r="K57" s="163"/>
      <c r="L57" s="163"/>
      <c r="M57" s="163">
        <f>'将来負担比率（分子）の構造'!L$51</f>
        <v>175</v>
      </c>
      <c r="N57" s="163"/>
      <c r="O57" s="163"/>
      <c r="P57" s="163">
        <f>'将来負担比率（分子）の構造'!M$51</f>
        <v>186</v>
      </c>
    </row>
    <row r="58" spans="1:16" x14ac:dyDescent="0.15">
      <c r="A58" s="163" t="s">
        <v>41</v>
      </c>
      <c r="B58" s="163"/>
      <c r="C58" s="163"/>
      <c r="D58" s="163">
        <f>'将来負担比率（分子）の構造'!I$50</f>
        <v>2114</v>
      </c>
      <c r="E58" s="163"/>
      <c r="F58" s="163"/>
      <c r="G58" s="163">
        <f>'将来負担比率（分子）の構造'!J$50</f>
        <v>2309</v>
      </c>
      <c r="H58" s="163"/>
      <c r="I58" s="163"/>
      <c r="J58" s="163">
        <f>'将来負担比率（分子）の構造'!K$50</f>
        <v>2421</v>
      </c>
      <c r="K58" s="163"/>
      <c r="L58" s="163"/>
      <c r="M58" s="163">
        <f>'将来負担比率（分子）の構造'!L$50</f>
        <v>2555</v>
      </c>
      <c r="N58" s="163"/>
      <c r="O58" s="163"/>
      <c r="P58" s="163">
        <f>'将来負担比率（分子）の構造'!M$50</f>
        <v>2775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473</v>
      </c>
      <c r="C62" s="163"/>
      <c r="D62" s="163"/>
      <c r="E62" s="163">
        <f>'将来負担比率（分子）の構造'!J$45</f>
        <v>414</v>
      </c>
      <c r="F62" s="163"/>
      <c r="G62" s="163"/>
      <c r="H62" s="163">
        <f>'将来負担比率（分子）の構造'!K$45</f>
        <v>369</v>
      </c>
      <c r="I62" s="163"/>
      <c r="J62" s="163"/>
      <c r="K62" s="163">
        <f>'将来負担比率（分子）の構造'!L$45</f>
        <v>397</v>
      </c>
      <c r="L62" s="163"/>
      <c r="M62" s="163"/>
      <c r="N62" s="163">
        <f>'将来負担比率（分子）の構造'!M$45</f>
        <v>430</v>
      </c>
      <c r="O62" s="163"/>
      <c r="P62" s="163"/>
    </row>
    <row r="63" spans="1:16" x14ac:dyDescent="0.15">
      <c r="A63" s="163" t="s">
        <v>34</v>
      </c>
      <c r="B63" s="163">
        <f>'将来負担比率（分子）の構造'!I$44</f>
        <v>246</v>
      </c>
      <c r="C63" s="163"/>
      <c r="D63" s="163"/>
      <c r="E63" s="163">
        <f>'将来負担比率（分子）の構造'!J$44</f>
        <v>217</v>
      </c>
      <c r="F63" s="163"/>
      <c r="G63" s="163"/>
      <c r="H63" s="163">
        <f>'将来負担比率（分子）の構造'!K$44</f>
        <v>217</v>
      </c>
      <c r="I63" s="163"/>
      <c r="J63" s="163"/>
      <c r="K63" s="163">
        <f>'将来負担比率（分子）の構造'!L$44</f>
        <v>229</v>
      </c>
      <c r="L63" s="163"/>
      <c r="M63" s="163"/>
      <c r="N63" s="163">
        <f>'将来負担比率（分子）の構造'!M$44</f>
        <v>217</v>
      </c>
      <c r="O63" s="163"/>
      <c r="P63" s="163"/>
    </row>
    <row r="64" spans="1:16" x14ac:dyDescent="0.15">
      <c r="A64" s="163" t="s">
        <v>33</v>
      </c>
      <c r="B64" s="163">
        <f>'将来負担比率（分子）の構造'!I$43</f>
        <v>736</v>
      </c>
      <c r="C64" s="163"/>
      <c r="D64" s="163"/>
      <c r="E64" s="163">
        <f>'将来負担比率（分子）の構造'!J$43</f>
        <v>654</v>
      </c>
      <c r="F64" s="163"/>
      <c r="G64" s="163"/>
      <c r="H64" s="163">
        <f>'将来負担比率（分子）の構造'!K$43</f>
        <v>721</v>
      </c>
      <c r="I64" s="163"/>
      <c r="J64" s="163"/>
      <c r="K64" s="163">
        <f>'将来負担比率（分子）の構造'!L$43</f>
        <v>698</v>
      </c>
      <c r="L64" s="163"/>
      <c r="M64" s="163"/>
      <c r="N64" s="163">
        <f>'将来負担比率（分子）の構造'!M$43</f>
        <v>639</v>
      </c>
      <c r="O64" s="163"/>
      <c r="P64" s="163"/>
    </row>
    <row r="65" spans="1:16" x14ac:dyDescent="0.15">
      <c r="A65" s="163" t="s">
        <v>32</v>
      </c>
      <c r="B65" s="163">
        <f>'将来負担比率（分子）の構造'!I$42</f>
        <v>25</v>
      </c>
      <c r="C65" s="163"/>
      <c r="D65" s="163"/>
      <c r="E65" s="163">
        <f>'将来負担比率（分子）の構造'!J$42</f>
        <v>24</v>
      </c>
      <c r="F65" s="163"/>
      <c r="G65" s="163"/>
      <c r="H65" s="163">
        <f>'将来負担比率（分子）の構造'!K$42</f>
        <v>22</v>
      </c>
      <c r="I65" s="163"/>
      <c r="J65" s="163"/>
      <c r="K65" s="163">
        <f>'将来負担比率（分子）の構造'!L$42</f>
        <v>20</v>
      </c>
      <c r="L65" s="163"/>
      <c r="M65" s="163"/>
      <c r="N65" s="163">
        <f>'将来負担比率（分子）の構造'!M$42</f>
        <v>18</v>
      </c>
      <c r="O65" s="163"/>
      <c r="P65" s="163"/>
    </row>
    <row r="66" spans="1:16" x14ac:dyDescent="0.15">
      <c r="A66" s="163" t="s">
        <v>31</v>
      </c>
      <c r="B66" s="163">
        <f>'将来負担比率（分子）の構造'!I$41</f>
        <v>2872</v>
      </c>
      <c r="C66" s="163"/>
      <c r="D66" s="163"/>
      <c r="E66" s="163">
        <f>'将来負担比率（分子）の構造'!J$41</f>
        <v>2878</v>
      </c>
      <c r="F66" s="163"/>
      <c r="G66" s="163"/>
      <c r="H66" s="163">
        <f>'将来負担比率（分子）の構造'!K$41</f>
        <v>3293</v>
      </c>
      <c r="I66" s="163"/>
      <c r="J66" s="163"/>
      <c r="K66" s="163">
        <f>'将来負担比率（分子）の構造'!L$41</f>
        <v>3383</v>
      </c>
      <c r="L66" s="163"/>
      <c r="M66" s="163"/>
      <c r="N66" s="163">
        <f>'将来負担比率（分子）の構造'!M$41</f>
        <v>3611</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1047</v>
      </c>
      <c r="C72" s="167">
        <f>基金残高に係る経年分析!G55</f>
        <v>849</v>
      </c>
      <c r="D72" s="167">
        <f>基金残高に係る経年分析!H55</f>
        <v>1093</v>
      </c>
    </row>
    <row r="73" spans="1:16" x14ac:dyDescent="0.15">
      <c r="A73" s="166" t="s">
        <v>74</v>
      </c>
      <c r="B73" s="167">
        <f>基金残高に係る経年分析!F56</f>
        <v>104</v>
      </c>
      <c r="C73" s="167">
        <f>基金残高に係る経年分析!G56</f>
        <v>115</v>
      </c>
      <c r="D73" s="167">
        <f>基金残高に係る経年分析!H56</f>
        <v>124</v>
      </c>
    </row>
    <row r="74" spans="1:16" x14ac:dyDescent="0.15">
      <c r="A74" s="166" t="s">
        <v>75</v>
      </c>
      <c r="B74" s="167">
        <f>基金残高に係る経年分析!F57</f>
        <v>1036</v>
      </c>
      <c r="C74" s="167">
        <f>基金残高に係る経年分析!G57</f>
        <v>1367</v>
      </c>
      <c r="D74" s="167">
        <f>基金残高に係る経年分析!H57</f>
        <v>1320</v>
      </c>
    </row>
  </sheetData>
  <sheetProtection algorithmName="SHA-512" hashValue="pH1eAO3X2pYNytEoUKpCFvsg4FXkrf5e0LOpLk3T7iBl/PxhEYYxBlYu7k4eUd355qWNu2yG0COmzqpmAlS4sA==" saltValue="f3oLVpH9XWZ3W6sprxjN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12" sqref="CR12:CY12"/>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276824</v>
      </c>
      <c r="S5" s="613"/>
      <c r="T5" s="613"/>
      <c r="U5" s="613"/>
      <c r="V5" s="613"/>
      <c r="W5" s="613"/>
      <c r="X5" s="613"/>
      <c r="Y5" s="614"/>
      <c r="Z5" s="615">
        <v>5.3</v>
      </c>
      <c r="AA5" s="615"/>
      <c r="AB5" s="615"/>
      <c r="AC5" s="615"/>
      <c r="AD5" s="616">
        <v>276824</v>
      </c>
      <c r="AE5" s="616"/>
      <c r="AF5" s="616"/>
      <c r="AG5" s="616"/>
      <c r="AH5" s="616"/>
      <c r="AI5" s="616"/>
      <c r="AJ5" s="616"/>
      <c r="AK5" s="616"/>
      <c r="AL5" s="617">
        <v>12.7</v>
      </c>
      <c r="AM5" s="618"/>
      <c r="AN5" s="618"/>
      <c r="AO5" s="619"/>
      <c r="AP5" s="609" t="s">
        <v>216</v>
      </c>
      <c r="AQ5" s="610"/>
      <c r="AR5" s="610"/>
      <c r="AS5" s="610"/>
      <c r="AT5" s="610"/>
      <c r="AU5" s="610"/>
      <c r="AV5" s="610"/>
      <c r="AW5" s="610"/>
      <c r="AX5" s="610"/>
      <c r="AY5" s="610"/>
      <c r="AZ5" s="610"/>
      <c r="BA5" s="610"/>
      <c r="BB5" s="610"/>
      <c r="BC5" s="610"/>
      <c r="BD5" s="610"/>
      <c r="BE5" s="610"/>
      <c r="BF5" s="611"/>
      <c r="BG5" s="623">
        <v>276302</v>
      </c>
      <c r="BH5" s="624"/>
      <c r="BI5" s="624"/>
      <c r="BJ5" s="624"/>
      <c r="BK5" s="624"/>
      <c r="BL5" s="624"/>
      <c r="BM5" s="624"/>
      <c r="BN5" s="625"/>
      <c r="BO5" s="626">
        <v>99.8</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39267</v>
      </c>
      <c r="S6" s="624"/>
      <c r="T6" s="624"/>
      <c r="U6" s="624"/>
      <c r="V6" s="624"/>
      <c r="W6" s="624"/>
      <c r="X6" s="624"/>
      <c r="Y6" s="625"/>
      <c r="Z6" s="626">
        <v>0.8</v>
      </c>
      <c r="AA6" s="626"/>
      <c r="AB6" s="626"/>
      <c r="AC6" s="626"/>
      <c r="AD6" s="627">
        <v>39267</v>
      </c>
      <c r="AE6" s="627"/>
      <c r="AF6" s="627"/>
      <c r="AG6" s="627"/>
      <c r="AH6" s="627"/>
      <c r="AI6" s="627"/>
      <c r="AJ6" s="627"/>
      <c r="AK6" s="627"/>
      <c r="AL6" s="628">
        <v>1.8</v>
      </c>
      <c r="AM6" s="629"/>
      <c r="AN6" s="629"/>
      <c r="AO6" s="630"/>
      <c r="AP6" s="620" t="s">
        <v>221</v>
      </c>
      <c r="AQ6" s="621"/>
      <c r="AR6" s="621"/>
      <c r="AS6" s="621"/>
      <c r="AT6" s="621"/>
      <c r="AU6" s="621"/>
      <c r="AV6" s="621"/>
      <c r="AW6" s="621"/>
      <c r="AX6" s="621"/>
      <c r="AY6" s="621"/>
      <c r="AZ6" s="621"/>
      <c r="BA6" s="621"/>
      <c r="BB6" s="621"/>
      <c r="BC6" s="621"/>
      <c r="BD6" s="621"/>
      <c r="BE6" s="621"/>
      <c r="BF6" s="622"/>
      <c r="BG6" s="623">
        <v>276302</v>
      </c>
      <c r="BH6" s="624"/>
      <c r="BI6" s="624"/>
      <c r="BJ6" s="624"/>
      <c r="BK6" s="624"/>
      <c r="BL6" s="624"/>
      <c r="BM6" s="624"/>
      <c r="BN6" s="625"/>
      <c r="BO6" s="626">
        <v>99.8</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71438</v>
      </c>
      <c r="CS6" s="624"/>
      <c r="CT6" s="624"/>
      <c r="CU6" s="624"/>
      <c r="CV6" s="624"/>
      <c r="CW6" s="624"/>
      <c r="CX6" s="624"/>
      <c r="CY6" s="625"/>
      <c r="CZ6" s="617">
        <v>1.5</v>
      </c>
      <c r="DA6" s="618"/>
      <c r="DB6" s="618"/>
      <c r="DC6" s="634"/>
      <c r="DD6" s="632" t="s">
        <v>122</v>
      </c>
      <c r="DE6" s="624"/>
      <c r="DF6" s="624"/>
      <c r="DG6" s="624"/>
      <c r="DH6" s="624"/>
      <c r="DI6" s="624"/>
      <c r="DJ6" s="624"/>
      <c r="DK6" s="624"/>
      <c r="DL6" s="624"/>
      <c r="DM6" s="624"/>
      <c r="DN6" s="624"/>
      <c r="DO6" s="624"/>
      <c r="DP6" s="625"/>
      <c r="DQ6" s="632">
        <v>71438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90</v>
      </c>
      <c r="S7" s="624"/>
      <c r="T7" s="624"/>
      <c r="U7" s="624"/>
      <c r="V7" s="624"/>
      <c r="W7" s="624"/>
      <c r="X7" s="624"/>
      <c r="Y7" s="625"/>
      <c r="Z7" s="626">
        <v>0</v>
      </c>
      <c r="AA7" s="626"/>
      <c r="AB7" s="626"/>
      <c r="AC7" s="626"/>
      <c r="AD7" s="627">
        <v>90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107059</v>
      </c>
      <c r="BH7" s="624"/>
      <c r="BI7" s="624"/>
      <c r="BJ7" s="624"/>
      <c r="BK7" s="624"/>
      <c r="BL7" s="624"/>
      <c r="BM7" s="624"/>
      <c r="BN7" s="625"/>
      <c r="BO7" s="626">
        <v>38.700000000000003</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1083754</v>
      </c>
      <c r="CS7" s="624"/>
      <c r="CT7" s="624"/>
      <c r="CU7" s="624"/>
      <c r="CV7" s="624"/>
      <c r="CW7" s="624"/>
      <c r="CX7" s="624"/>
      <c r="CY7" s="625"/>
      <c r="CZ7" s="626">
        <v>22.3</v>
      </c>
      <c r="DA7" s="626"/>
      <c r="DB7" s="626"/>
      <c r="DC7" s="626"/>
      <c r="DD7" s="632">
        <v>134729</v>
      </c>
      <c r="DE7" s="624"/>
      <c r="DF7" s="624"/>
      <c r="DG7" s="624"/>
      <c r="DH7" s="624"/>
      <c r="DI7" s="624"/>
      <c r="DJ7" s="624"/>
      <c r="DK7" s="624"/>
      <c r="DL7" s="624"/>
      <c r="DM7" s="624"/>
      <c r="DN7" s="624"/>
      <c r="DO7" s="624"/>
      <c r="DP7" s="625"/>
      <c r="DQ7" s="632">
        <v>885202</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1094</v>
      </c>
      <c r="S8" s="624"/>
      <c r="T8" s="624"/>
      <c r="U8" s="624"/>
      <c r="V8" s="624"/>
      <c r="W8" s="624"/>
      <c r="X8" s="624"/>
      <c r="Y8" s="625"/>
      <c r="Z8" s="626">
        <v>0</v>
      </c>
      <c r="AA8" s="626"/>
      <c r="AB8" s="626"/>
      <c r="AC8" s="626"/>
      <c r="AD8" s="627">
        <v>1094</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5073</v>
      </c>
      <c r="BH8" s="624"/>
      <c r="BI8" s="624"/>
      <c r="BJ8" s="624"/>
      <c r="BK8" s="624"/>
      <c r="BL8" s="624"/>
      <c r="BM8" s="624"/>
      <c r="BN8" s="625"/>
      <c r="BO8" s="626">
        <v>1.8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1026235</v>
      </c>
      <c r="CS8" s="624"/>
      <c r="CT8" s="624"/>
      <c r="CU8" s="624"/>
      <c r="CV8" s="624"/>
      <c r="CW8" s="624"/>
      <c r="CX8" s="624"/>
      <c r="CY8" s="625"/>
      <c r="CZ8" s="626">
        <v>21.1</v>
      </c>
      <c r="DA8" s="626"/>
      <c r="DB8" s="626"/>
      <c r="DC8" s="626"/>
      <c r="DD8" s="632">
        <v>23306</v>
      </c>
      <c r="DE8" s="624"/>
      <c r="DF8" s="624"/>
      <c r="DG8" s="624"/>
      <c r="DH8" s="624"/>
      <c r="DI8" s="624"/>
      <c r="DJ8" s="624"/>
      <c r="DK8" s="624"/>
      <c r="DL8" s="624"/>
      <c r="DM8" s="624"/>
      <c r="DN8" s="624"/>
      <c r="DO8" s="624"/>
      <c r="DP8" s="625"/>
      <c r="DQ8" s="632">
        <v>552778</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1864</v>
      </c>
      <c r="S9" s="624"/>
      <c r="T9" s="624"/>
      <c r="U9" s="624"/>
      <c r="V9" s="624"/>
      <c r="W9" s="624"/>
      <c r="X9" s="624"/>
      <c r="Y9" s="625"/>
      <c r="Z9" s="626">
        <v>0</v>
      </c>
      <c r="AA9" s="626"/>
      <c r="AB9" s="626"/>
      <c r="AC9" s="626"/>
      <c r="AD9" s="627">
        <v>1864</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92179</v>
      </c>
      <c r="BH9" s="624"/>
      <c r="BI9" s="624"/>
      <c r="BJ9" s="624"/>
      <c r="BK9" s="624"/>
      <c r="BL9" s="624"/>
      <c r="BM9" s="624"/>
      <c r="BN9" s="625"/>
      <c r="BO9" s="626">
        <v>33.299999999999997</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167538</v>
      </c>
      <c r="CS9" s="624"/>
      <c r="CT9" s="624"/>
      <c r="CU9" s="624"/>
      <c r="CV9" s="624"/>
      <c r="CW9" s="624"/>
      <c r="CX9" s="624"/>
      <c r="CY9" s="625"/>
      <c r="CZ9" s="626">
        <v>3.4</v>
      </c>
      <c r="DA9" s="626"/>
      <c r="DB9" s="626"/>
      <c r="DC9" s="626"/>
      <c r="DD9" s="632">
        <v>1986</v>
      </c>
      <c r="DE9" s="624"/>
      <c r="DF9" s="624"/>
      <c r="DG9" s="624"/>
      <c r="DH9" s="624"/>
      <c r="DI9" s="624"/>
      <c r="DJ9" s="624"/>
      <c r="DK9" s="624"/>
      <c r="DL9" s="624"/>
      <c r="DM9" s="624"/>
      <c r="DN9" s="624"/>
      <c r="DO9" s="624"/>
      <c r="DP9" s="625"/>
      <c r="DQ9" s="632">
        <v>158337</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7261</v>
      </c>
      <c r="BH10" s="624"/>
      <c r="BI10" s="624"/>
      <c r="BJ10" s="624"/>
      <c r="BK10" s="624"/>
      <c r="BL10" s="624"/>
      <c r="BM10" s="624"/>
      <c r="BN10" s="625"/>
      <c r="BO10" s="626">
        <v>2.6</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89715</v>
      </c>
      <c r="S11" s="624"/>
      <c r="T11" s="624"/>
      <c r="U11" s="624"/>
      <c r="V11" s="624"/>
      <c r="W11" s="624"/>
      <c r="X11" s="624"/>
      <c r="Y11" s="625"/>
      <c r="Z11" s="628">
        <v>1.7</v>
      </c>
      <c r="AA11" s="629"/>
      <c r="AB11" s="629"/>
      <c r="AC11" s="635"/>
      <c r="AD11" s="632">
        <v>89715</v>
      </c>
      <c r="AE11" s="624"/>
      <c r="AF11" s="624"/>
      <c r="AG11" s="624"/>
      <c r="AH11" s="624"/>
      <c r="AI11" s="624"/>
      <c r="AJ11" s="624"/>
      <c r="AK11" s="625"/>
      <c r="AL11" s="628">
        <v>4.0999999999999996</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2546</v>
      </c>
      <c r="BH11" s="624"/>
      <c r="BI11" s="624"/>
      <c r="BJ11" s="624"/>
      <c r="BK11" s="624"/>
      <c r="BL11" s="624"/>
      <c r="BM11" s="624"/>
      <c r="BN11" s="625"/>
      <c r="BO11" s="626">
        <v>0.9</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315336</v>
      </c>
      <c r="CS11" s="624"/>
      <c r="CT11" s="624"/>
      <c r="CU11" s="624"/>
      <c r="CV11" s="624"/>
      <c r="CW11" s="624"/>
      <c r="CX11" s="624"/>
      <c r="CY11" s="625"/>
      <c r="CZ11" s="626">
        <v>6.5</v>
      </c>
      <c r="DA11" s="626"/>
      <c r="DB11" s="626"/>
      <c r="DC11" s="626"/>
      <c r="DD11" s="632">
        <v>101717</v>
      </c>
      <c r="DE11" s="624"/>
      <c r="DF11" s="624"/>
      <c r="DG11" s="624"/>
      <c r="DH11" s="624"/>
      <c r="DI11" s="624"/>
      <c r="DJ11" s="624"/>
      <c r="DK11" s="624"/>
      <c r="DL11" s="624"/>
      <c r="DM11" s="624"/>
      <c r="DN11" s="624"/>
      <c r="DO11" s="624"/>
      <c r="DP11" s="625"/>
      <c r="DQ11" s="632">
        <v>168517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134485</v>
      </c>
      <c r="BH12" s="624"/>
      <c r="BI12" s="624"/>
      <c r="BJ12" s="624"/>
      <c r="BK12" s="624"/>
      <c r="BL12" s="624"/>
      <c r="BM12" s="624"/>
      <c r="BN12" s="625"/>
      <c r="BO12" s="626">
        <v>48.6</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265161</v>
      </c>
      <c r="CS12" s="624"/>
      <c r="CT12" s="624"/>
      <c r="CU12" s="624"/>
      <c r="CV12" s="624"/>
      <c r="CW12" s="624"/>
      <c r="CX12" s="624"/>
      <c r="CY12" s="625"/>
      <c r="CZ12" s="626">
        <v>5.4</v>
      </c>
      <c r="DA12" s="626"/>
      <c r="DB12" s="626"/>
      <c r="DC12" s="626"/>
      <c r="DD12" s="632">
        <v>96030</v>
      </c>
      <c r="DE12" s="624"/>
      <c r="DF12" s="624"/>
      <c r="DG12" s="624"/>
      <c r="DH12" s="624"/>
      <c r="DI12" s="624"/>
      <c r="DJ12" s="624"/>
      <c r="DK12" s="624"/>
      <c r="DL12" s="624"/>
      <c r="DM12" s="624"/>
      <c r="DN12" s="624"/>
      <c r="DO12" s="624"/>
      <c r="DP12" s="625"/>
      <c r="DQ12" s="632">
        <v>142027</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110622</v>
      </c>
      <c r="BH13" s="624"/>
      <c r="BI13" s="624"/>
      <c r="BJ13" s="624"/>
      <c r="BK13" s="624"/>
      <c r="BL13" s="624"/>
      <c r="BM13" s="624"/>
      <c r="BN13" s="625"/>
      <c r="BO13" s="626">
        <v>40</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386765</v>
      </c>
      <c r="CS13" s="624"/>
      <c r="CT13" s="624"/>
      <c r="CU13" s="624"/>
      <c r="CV13" s="624"/>
      <c r="CW13" s="624"/>
      <c r="CX13" s="624"/>
      <c r="CY13" s="625"/>
      <c r="CZ13" s="626">
        <v>7.9</v>
      </c>
      <c r="DA13" s="626"/>
      <c r="DB13" s="626"/>
      <c r="DC13" s="626"/>
      <c r="DD13" s="632">
        <v>256900</v>
      </c>
      <c r="DE13" s="624"/>
      <c r="DF13" s="624"/>
      <c r="DG13" s="624"/>
      <c r="DH13" s="624"/>
      <c r="DI13" s="624"/>
      <c r="DJ13" s="624"/>
      <c r="DK13" s="624"/>
      <c r="DL13" s="624"/>
      <c r="DM13" s="624"/>
      <c r="DN13" s="624"/>
      <c r="DO13" s="624"/>
      <c r="DP13" s="625"/>
      <c r="DQ13" s="632">
        <v>160287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19090</v>
      </c>
      <c r="BH14" s="624"/>
      <c r="BI14" s="624"/>
      <c r="BJ14" s="624"/>
      <c r="BK14" s="624"/>
      <c r="BL14" s="624"/>
      <c r="BM14" s="624"/>
      <c r="BN14" s="625"/>
      <c r="BO14" s="626">
        <v>6.9</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300642</v>
      </c>
      <c r="CS14" s="624"/>
      <c r="CT14" s="624"/>
      <c r="CU14" s="624"/>
      <c r="CV14" s="624"/>
      <c r="CW14" s="624"/>
      <c r="CX14" s="624"/>
      <c r="CY14" s="625"/>
      <c r="CZ14" s="626">
        <v>6.2</v>
      </c>
      <c r="DA14" s="626"/>
      <c r="DB14" s="626"/>
      <c r="DC14" s="626"/>
      <c r="DD14" s="632">
        <v>122224</v>
      </c>
      <c r="DE14" s="624"/>
      <c r="DF14" s="624"/>
      <c r="DG14" s="624"/>
      <c r="DH14" s="624"/>
      <c r="DI14" s="624"/>
      <c r="DJ14" s="624"/>
      <c r="DK14" s="624"/>
      <c r="DL14" s="624"/>
      <c r="DM14" s="624"/>
      <c r="DN14" s="624"/>
      <c r="DO14" s="624"/>
      <c r="DP14" s="625"/>
      <c r="DQ14" s="632">
        <v>175079</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3134</v>
      </c>
      <c r="S15" s="624"/>
      <c r="T15" s="624"/>
      <c r="U15" s="624"/>
      <c r="V15" s="624"/>
      <c r="W15" s="624"/>
      <c r="X15" s="624"/>
      <c r="Y15" s="625"/>
      <c r="Z15" s="626">
        <v>0.1</v>
      </c>
      <c r="AA15" s="626"/>
      <c r="AB15" s="626"/>
      <c r="AC15" s="626"/>
      <c r="AD15" s="627">
        <v>3134</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15668</v>
      </c>
      <c r="BH15" s="624"/>
      <c r="BI15" s="624"/>
      <c r="BJ15" s="624"/>
      <c r="BK15" s="624"/>
      <c r="BL15" s="624"/>
      <c r="BM15" s="624"/>
      <c r="BN15" s="625"/>
      <c r="BO15" s="626">
        <v>5.7</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438798</v>
      </c>
      <c r="CS15" s="624"/>
      <c r="CT15" s="624"/>
      <c r="CU15" s="624"/>
      <c r="CV15" s="624"/>
      <c r="CW15" s="624"/>
      <c r="CX15" s="624"/>
      <c r="CY15" s="625"/>
      <c r="CZ15" s="626">
        <v>9</v>
      </c>
      <c r="DA15" s="626"/>
      <c r="DB15" s="626"/>
      <c r="DC15" s="626"/>
      <c r="DD15" s="632">
        <v>134829</v>
      </c>
      <c r="DE15" s="624"/>
      <c r="DF15" s="624"/>
      <c r="DG15" s="624"/>
      <c r="DH15" s="624"/>
      <c r="DI15" s="624"/>
      <c r="DJ15" s="624"/>
      <c r="DK15" s="624"/>
      <c r="DL15" s="624"/>
      <c r="DM15" s="624"/>
      <c r="DN15" s="624"/>
      <c r="DO15" s="624"/>
      <c r="DP15" s="625"/>
      <c r="DQ15" s="632">
        <v>277245</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5275</v>
      </c>
      <c r="S16" s="624"/>
      <c r="T16" s="624"/>
      <c r="U16" s="624"/>
      <c r="V16" s="624"/>
      <c r="W16" s="624"/>
      <c r="X16" s="624"/>
      <c r="Y16" s="625"/>
      <c r="Z16" s="626">
        <v>0.1</v>
      </c>
      <c r="AA16" s="626"/>
      <c r="AB16" s="626"/>
      <c r="AC16" s="626"/>
      <c r="AD16" s="627">
        <v>5275</v>
      </c>
      <c r="AE16" s="627"/>
      <c r="AF16" s="627"/>
      <c r="AG16" s="627"/>
      <c r="AH16" s="627"/>
      <c r="AI16" s="627"/>
      <c r="AJ16" s="627"/>
      <c r="AK16" s="627"/>
      <c r="AL16" s="628">
        <v>0.2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506840</v>
      </c>
      <c r="CS16" s="624"/>
      <c r="CT16" s="624"/>
      <c r="CU16" s="624"/>
      <c r="CV16" s="624"/>
      <c r="CW16" s="624"/>
      <c r="CX16" s="624"/>
      <c r="CY16" s="625"/>
      <c r="CZ16" s="626">
        <v>10.4</v>
      </c>
      <c r="DA16" s="626"/>
      <c r="DB16" s="626"/>
      <c r="DC16" s="626"/>
      <c r="DD16" s="632" t="s">
        <v>122</v>
      </c>
      <c r="DE16" s="624"/>
      <c r="DF16" s="624"/>
      <c r="DG16" s="624"/>
      <c r="DH16" s="624"/>
      <c r="DI16" s="624"/>
      <c r="DJ16" s="624"/>
      <c r="DK16" s="624"/>
      <c r="DL16" s="624"/>
      <c r="DM16" s="624"/>
      <c r="DN16" s="624"/>
      <c r="DO16" s="624"/>
      <c r="DP16" s="625"/>
      <c r="DQ16" s="632">
        <v>50594</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14838</v>
      </c>
      <c r="S17" s="624"/>
      <c r="T17" s="624"/>
      <c r="U17" s="624"/>
      <c r="V17" s="624"/>
      <c r="W17" s="624"/>
      <c r="X17" s="624"/>
      <c r="Y17" s="625"/>
      <c r="Z17" s="626">
        <v>0.3</v>
      </c>
      <c r="AA17" s="626"/>
      <c r="AB17" s="626"/>
      <c r="AC17" s="626"/>
      <c r="AD17" s="627">
        <v>14838</v>
      </c>
      <c r="AE17" s="627"/>
      <c r="AF17" s="627"/>
      <c r="AG17" s="627"/>
      <c r="AH17" s="627"/>
      <c r="AI17" s="627"/>
      <c r="AJ17" s="627"/>
      <c r="AK17" s="627"/>
      <c r="AL17" s="628">
        <v>0.7</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305390</v>
      </c>
      <c r="CS17" s="624"/>
      <c r="CT17" s="624"/>
      <c r="CU17" s="624"/>
      <c r="CV17" s="624"/>
      <c r="CW17" s="624"/>
      <c r="CX17" s="624"/>
      <c r="CY17" s="625"/>
      <c r="CZ17" s="626">
        <v>6.3</v>
      </c>
      <c r="DA17" s="626"/>
      <c r="DB17" s="626"/>
      <c r="DC17" s="626"/>
      <c r="DD17" s="632" t="s">
        <v>122</v>
      </c>
      <c r="DE17" s="624"/>
      <c r="DF17" s="624"/>
      <c r="DG17" s="624"/>
      <c r="DH17" s="624"/>
      <c r="DI17" s="624"/>
      <c r="DJ17" s="624"/>
      <c r="DK17" s="624"/>
      <c r="DL17" s="624"/>
      <c r="DM17" s="624"/>
      <c r="DN17" s="624"/>
      <c r="DO17" s="624"/>
      <c r="DP17" s="625"/>
      <c r="DQ17" s="632">
        <v>290115</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1381</v>
      </c>
      <c r="S18" s="624"/>
      <c r="T18" s="624"/>
      <c r="U18" s="624"/>
      <c r="V18" s="624"/>
      <c r="W18" s="624"/>
      <c r="X18" s="624"/>
      <c r="Y18" s="625"/>
      <c r="Z18" s="626">
        <v>0</v>
      </c>
      <c r="AA18" s="626"/>
      <c r="AB18" s="626"/>
      <c r="AC18" s="626"/>
      <c r="AD18" s="627">
        <v>1381</v>
      </c>
      <c r="AE18" s="627"/>
      <c r="AF18" s="627"/>
      <c r="AG18" s="627"/>
      <c r="AH18" s="627"/>
      <c r="AI18" s="627"/>
      <c r="AJ18" s="627"/>
      <c r="AK18" s="627"/>
      <c r="AL18" s="628">
        <v>0.1</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12569</v>
      </c>
      <c r="S19" s="624"/>
      <c r="T19" s="624"/>
      <c r="U19" s="624"/>
      <c r="V19" s="624"/>
      <c r="W19" s="624"/>
      <c r="X19" s="624"/>
      <c r="Y19" s="625"/>
      <c r="Z19" s="626">
        <v>0.2</v>
      </c>
      <c r="AA19" s="626"/>
      <c r="AB19" s="626"/>
      <c r="AC19" s="626"/>
      <c r="AD19" s="627">
        <v>12569</v>
      </c>
      <c r="AE19" s="627"/>
      <c r="AF19" s="627"/>
      <c r="AG19" s="627"/>
      <c r="AH19" s="627"/>
      <c r="AI19" s="627"/>
      <c r="AJ19" s="627"/>
      <c r="AK19" s="627"/>
      <c r="AL19" s="628">
        <v>0.6</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522</v>
      </c>
      <c r="BH19" s="624"/>
      <c r="BI19" s="624"/>
      <c r="BJ19" s="624"/>
      <c r="BK19" s="624"/>
      <c r="BL19" s="624"/>
      <c r="BM19" s="624"/>
      <c r="BN19" s="625"/>
      <c r="BO19" s="626">
        <v>0.2</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888</v>
      </c>
      <c r="S20" s="624"/>
      <c r="T20" s="624"/>
      <c r="U20" s="624"/>
      <c r="V20" s="624"/>
      <c r="W20" s="624"/>
      <c r="X20" s="624"/>
      <c r="Y20" s="625"/>
      <c r="Z20" s="626">
        <v>0</v>
      </c>
      <c r="AA20" s="626"/>
      <c r="AB20" s="626"/>
      <c r="AC20" s="626"/>
      <c r="AD20" s="627">
        <v>888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522</v>
      </c>
      <c r="BH20" s="624"/>
      <c r="BI20" s="624"/>
      <c r="BJ20" s="624"/>
      <c r="BK20" s="624"/>
      <c r="BL20" s="624"/>
      <c r="BM20" s="624"/>
      <c r="BN20" s="625"/>
      <c r="BO20" s="626">
        <v>0.2</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4867897</v>
      </c>
      <c r="CS20" s="624"/>
      <c r="CT20" s="624"/>
      <c r="CU20" s="624"/>
      <c r="CV20" s="624"/>
      <c r="CW20" s="624"/>
      <c r="CX20" s="624"/>
      <c r="CY20" s="625"/>
      <c r="CZ20" s="626">
        <v>100</v>
      </c>
      <c r="DA20" s="626"/>
      <c r="DB20" s="626"/>
      <c r="DC20" s="626"/>
      <c r="DD20" s="632">
        <v>871721</v>
      </c>
      <c r="DE20" s="624"/>
      <c r="DF20" s="624"/>
      <c r="DG20" s="624"/>
      <c r="DH20" s="624"/>
      <c r="DI20" s="624"/>
      <c r="DJ20" s="624"/>
      <c r="DK20" s="624"/>
      <c r="DL20" s="624"/>
      <c r="DM20" s="624"/>
      <c r="DN20" s="624"/>
      <c r="DO20" s="624"/>
      <c r="DP20" s="625"/>
      <c r="DQ20" s="632">
        <v>2931619</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1907633</v>
      </c>
      <c r="S21" s="624"/>
      <c r="T21" s="624"/>
      <c r="U21" s="624"/>
      <c r="V21" s="624"/>
      <c r="W21" s="624"/>
      <c r="X21" s="624"/>
      <c r="Y21" s="625"/>
      <c r="Z21" s="626">
        <v>36.6</v>
      </c>
      <c r="AA21" s="626"/>
      <c r="AB21" s="626"/>
      <c r="AC21" s="626"/>
      <c r="AD21" s="627">
        <v>1744833</v>
      </c>
      <c r="AE21" s="627"/>
      <c r="AF21" s="627"/>
      <c r="AG21" s="627"/>
      <c r="AH21" s="627"/>
      <c r="AI21" s="627"/>
      <c r="AJ21" s="627"/>
      <c r="AK21" s="627"/>
      <c r="AL21" s="628">
        <v>80.099999999999994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522</v>
      </c>
      <c r="BH21" s="624"/>
      <c r="BI21" s="624"/>
      <c r="BJ21" s="624"/>
      <c r="BK21" s="624"/>
      <c r="BL21" s="624"/>
      <c r="BM21" s="624"/>
      <c r="BN21" s="625"/>
      <c r="BO21" s="626">
        <v>0.2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1744833</v>
      </c>
      <c r="S22" s="624"/>
      <c r="T22" s="624"/>
      <c r="U22" s="624"/>
      <c r="V22" s="624"/>
      <c r="W22" s="624"/>
      <c r="X22" s="624"/>
      <c r="Y22" s="625"/>
      <c r="Z22" s="626">
        <v>33.5</v>
      </c>
      <c r="AA22" s="626"/>
      <c r="AB22" s="626"/>
      <c r="AC22" s="626"/>
      <c r="AD22" s="627">
        <v>1744833</v>
      </c>
      <c r="AE22" s="627"/>
      <c r="AF22" s="627"/>
      <c r="AG22" s="627"/>
      <c r="AH22" s="627"/>
      <c r="AI22" s="627"/>
      <c r="AJ22" s="627"/>
      <c r="AK22" s="627"/>
      <c r="AL22" s="628">
        <v>80.099999999999994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162800</v>
      </c>
      <c r="S23" s="624"/>
      <c r="T23" s="624"/>
      <c r="U23" s="624"/>
      <c r="V23" s="624"/>
      <c r="W23" s="624"/>
      <c r="X23" s="624"/>
      <c r="Y23" s="625"/>
      <c r="Z23" s="626">
        <v>3.1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1478553</v>
      </c>
      <c r="CS24" s="613"/>
      <c r="CT24" s="613"/>
      <c r="CU24" s="613"/>
      <c r="CV24" s="613"/>
      <c r="CW24" s="613"/>
      <c r="CX24" s="613"/>
      <c r="CY24" s="614"/>
      <c r="CZ24" s="617">
        <v>30.4</v>
      </c>
      <c r="DA24" s="618"/>
      <c r="DB24" s="618"/>
      <c r="DC24" s="634"/>
      <c r="DD24" s="655">
        <v>1084974</v>
      </c>
      <c r="DE24" s="613"/>
      <c r="DF24" s="613"/>
      <c r="DG24" s="613"/>
      <c r="DH24" s="613"/>
      <c r="DI24" s="613"/>
      <c r="DJ24" s="613"/>
      <c r="DK24" s="614"/>
      <c r="DL24" s="655">
        <v>903822</v>
      </c>
      <c r="DM24" s="613"/>
      <c r="DN24" s="613"/>
      <c r="DO24" s="613"/>
      <c r="DP24" s="613"/>
      <c r="DQ24" s="613"/>
      <c r="DR24" s="613"/>
      <c r="DS24" s="613"/>
      <c r="DT24" s="613"/>
      <c r="DU24" s="613"/>
      <c r="DV24" s="614"/>
      <c r="DW24" s="617">
        <v>41.5</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2339734</v>
      </c>
      <c r="S25" s="624"/>
      <c r="T25" s="624"/>
      <c r="U25" s="624"/>
      <c r="V25" s="624"/>
      <c r="W25" s="624"/>
      <c r="X25" s="624"/>
      <c r="Y25" s="625"/>
      <c r="Z25" s="626">
        <v>44.9</v>
      </c>
      <c r="AA25" s="626"/>
      <c r="AB25" s="626"/>
      <c r="AC25" s="626"/>
      <c r="AD25" s="627">
        <v>2176934</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605509</v>
      </c>
      <c r="CS25" s="656"/>
      <c r="CT25" s="656"/>
      <c r="CU25" s="656"/>
      <c r="CV25" s="656"/>
      <c r="CW25" s="656"/>
      <c r="CX25" s="656"/>
      <c r="CY25" s="657"/>
      <c r="CZ25" s="628">
        <v>12.4</v>
      </c>
      <c r="DA25" s="653"/>
      <c r="DB25" s="653"/>
      <c r="DC25" s="658"/>
      <c r="DD25" s="632">
        <v>584290</v>
      </c>
      <c r="DE25" s="656"/>
      <c r="DF25" s="656"/>
      <c r="DG25" s="656"/>
      <c r="DH25" s="656"/>
      <c r="DI25" s="656"/>
      <c r="DJ25" s="656"/>
      <c r="DK25" s="657"/>
      <c r="DL25" s="632">
        <v>467983</v>
      </c>
      <c r="DM25" s="656"/>
      <c r="DN25" s="656"/>
      <c r="DO25" s="656"/>
      <c r="DP25" s="656"/>
      <c r="DQ25" s="656"/>
      <c r="DR25" s="656"/>
      <c r="DS25" s="656"/>
      <c r="DT25" s="656"/>
      <c r="DU25" s="656"/>
      <c r="DV25" s="657"/>
      <c r="DW25" s="628">
        <v>21.5</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288824</v>
      </c>
      <c r="CS26" s="624"/>
      <c r="CT26" s="624"/>
      <c r="CU26" s="624"/>
      <c r="CV26" s="624"/>
      <c r="CW26" s="624"/>
      <c r="CX26" s="624"/>
      <c r="CY26" s="625"/>
      <c r="CZ26" s="628">
        <v>5.9</v>
      </c>
      <c r="DA26" s="653"/>
      <c r="DB26" s="653"/>
      <c r="DC26" s="658"/>
      <c r="DD26" s="632">
        <v>278636</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19566</v>
      </c>
      <c r="S27" s="624"/>
      <c r="T27" s="624"/>
      <c r="U27" s="624"/>
      <c r="V27" s="624"/>
      <c r="W27" s="624"/>
      <c r="X27" s="624"/>
      <c r="Y27" s="625"/>
      <c r="Z27" s="626">
        <v>0.4</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276824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567654</v>
      </c>
      <c r="CS27" s="656"/>
      <c r="CT27" s="656"/>
      <c r="CU27" s="656"/>
      <c r="CV27" s="656"/>
      <c r="CW27" s="656"/>
      <c r="CX27" s="656"/>
      <c r="CY27" s="657"/>
      <c r="CZ27" s="628">
        <v>11.7</v>
      </c>
      <c r="DA27" s="653"/>
      <c r="DB27" s="653"/>
      <c r="DC27" s="658"/>
      <c r="DD27" s="632">
        <v>210569</v>
      </c>
      <c r="DE27" s="656"/>
      <c r="DF27" s="656"/>
      <c r="DG27" s="656"/>
      <c r="DH27" s="656"/>
      <c r="DI27" s="656"/>
      <c r="DJ27" s="656"/>
      <c r="DK27" s="657"/>
      <c r="DL27" s="632">
        <v>145724</v>
      </c>
      <c r="DM27" s="656"/>
      <c r="DN27" s="656"/>
      <c r="DO27" s="656"/>
      <c r="DP27" s="656"/>
      <c r="DQ27" s="656"/>
      <c r="DR27" s="656"/>
      <c r="DS27" s="656"/>
      <c r="DT27" s="656"/>
      <c r="DU27" s="656"/>
      <c r="DV27" s="657"/>
      <c r="DW27" s="628">
        <v>6.7</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31210</v>
      </c>
      <c r="S28" s="624"/>
      <c r="T28" s="624"/>
      <c r="U28" s="624"/>
      <c r="V28" s="624"/>
      <c r="W28" s="624"/>
      <c r="X28" s="624"/>
      <c r="Y28" s="625"/>
      <c r="Z28" s="626">
        <v>0.6</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305390</v>
      </c>
      <c r="CS28" s="624"/>
      <c r="CT28" s="624"/>
      <c r="CU28" s="624"/>
      <c r="CV28" s="624"/>
      <c r="CW28" s="624"/>
      <c r="CX28" s="624"/>
      <c r="CY28" s="625"/>
      <c r="CZ28" s="628">
        <v>6.3</v>
      </c>
      <c r="DA28" s="653"/>
      <c r="DB28" s="653"/>
      <c r="DC28" s="658"/>
      <c r="DD28" s="632">
        <v>290115</v>
      </c>
      <c r="DE28" s="624"/>
      <c r="DF28" s="624"/>
      <c r="DG28" s="624"/>
      <c r="DH28" s="624"/>
      <c r="DI28" s="624"/>
      <c r="DJ28" s="624"/>
      <c r="DK28" s="625"/>
      <c r="DL28" s="632">
        <v>290115</v>
      </c>
      <c r="DM28" s="624"/>
      <c r="DN28" s="624"/>
      <c r="DO28" s="624"/>
      <c r="DP28" s="624"/>
      <c r="DQ28" s="624"/>
      <c r="DR28" s="624"/>
      <c r="DS28" s="624"/>
      <c r="DT28" s="624"/>
      <c r="DU28" s="624"/>
      <c r="DV28" s="625"/>
      <c r="DW28" s="628">
        <v>13.3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6403</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305390</v>
      </c>
      <c r="CS29" s="656"/>
      <c r="CT29" s="656"/>
      <c r="CU29" s="656"/>
      <c r="CV29" s="656"/>
      <c r="CW29" s="656"/>
      <c r="CX29" s="656"/>
      <c r="CY29" s="657"/>
      <c r="CZ29" s="628">
        <v>6.3</v>
      </c>
      <c r="DA29" s="653"/>
      <c r="DB29" s="653"/>
      <c r="DC29" s="658"/>
      <c r="DD29" s="632">
        <v>290115</v>
      </c>
      <c r="DE29" s="656"/>
      <c r="DF29" s="656"/>
      <c r="DG29" s="656"/>
      <c r="DH29" s="656"/>
      <c r="DI29" s="656"/>
      <c r="DJ29" s="656"/>
      <c r="DK29" s="657"/>
      <c r="DL29" s="632">
        <v>290115</v>
      </c>
      <c r="DM29" s="656"/>
      <c r="DN29" s="656"/>
      <c r="DO29" s="656"/>
      <c r="DP29" s="656"/>
      <c r="DQ29" s="656"/>
      <c r="DR29" s="656"/>
      <c r="DS29" s="656"/>
      <c r="DT29" s="656"/>
      <c r="DU29" s="656"/>
      <c r="DV29" s="657"/>
      <c r="DW29" s="628">
        <v>13.3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663686</v>
      </c>
      <c r="S30" s="624"/>
      <c r="T30" s="624"/>
      <c r="U30" s="624"/>
      <c r="V30" s="624"/>
      <c r="W30" s="624"/>
      <c r="X30" s="624"/>
      <c r="Y30" s="625"/>
      <c r="Z30" s="626">
        <v>12.7</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291160</v>
      </c>
      <c r="CS30" s="624"/>
      <c r="CT30" s="624"/>
      <c r="CU30" s="624"/>
      <c r="CV30" s="624"/>
      <c r="CW30" s="624"/>
      <c r="CX30" s="624"/>
      <c r="CY30" s="625"/>
      <c r="CZ30" s="628">
        <v>6</v>
      </c>
      <c r="DA30" s="653"/>
      <c r="DB30" s="653"/>
      <c r="DC30" s="658"/>
      <c r="DD30" s="632">
        <v>277169</v>
      </c>
      <c r="DE30" s="624"/>
      <c r="DF30" s="624"/>
      <c r="DG30" s="624"/>
      <c r="DH30" s="624"/>
      <c r="DI30" s="624"/>
      <c r="DJ30" s="624"/>
      <c r="DK30" s="625"/>
      <c r="DL30" s="632">
        <v>277169</v>
      </c>
      <c r="DM30" s="624"/>
      <c r="DN30" s="624"/>
      <c r="DO30" s="624"/>
      <c r="DP30" s="624"/>
      <c r="DQ30" s="624"/>
      <c r="DR30" s="624"/>
      <c r="DS30" s="624"/>
      <c r="DT30" s="624"/>
      <c r="DU30" s="624"/>
      <c r="DV30" s="625"/>
      <c r="DW30" s="628">
        <v>12.7</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99.2</v>
      </c>
      <c r="BH31" s="667"/>
      <c r="BI31" s="667"/>
      <c r="BJ31" s="667"/>
      <c r="BK31" s="667"/>
      <c r="BL31" s="667"/>
      <c r="BM31" s="618">
        <v>97.3</v>
      </c>
      <c r="BN31" s="667"/>
      <c r="BO31" s="667"/>
      <c r="BP31" s="667"/>
      <c r="BQ31" s="668"/>
      <c r="BR31" s="670">
        <v>99.2</v>
      </c>
      <c r="BS31" s="667"/>
      <c r="BT31" s="667"/>
      <c r="BU31" s="667"/>
      <c r="BV31" s="667"/>
      <c r="BW31" s="667"/>
      <c r="BX31" s="618">
        <v>97.4</v>
      </c>
      <c r="BY31" s="667"/>
      <c r="BZ31" s="667"/>
      <c r="CA31" s="667"/>
      <c r="CB31" s="668"/>
      <c r="CD31" s="663"/>
      <c r="CE31" s="664"/>
      <c r="CF31" s="620" t="s">
        <v>300</v>
      </c>
      <c r="CG31" s="621"/>
      <c r="CH31" s="621"/>
      <c r="CI31" s="621"/>
      <c r="CJ31" s="621"/>
      <c r="CK31" s="621"/>
      <c r="CL31" s="621"/>
      <c r="CM31" s="621"/>
      <c r="CN31" s="621"/>
      <c r="CO31" s="621"/>
      <c r="CP31" s="621"/>
      <c r="CQ31" s="622"/>
      <c r="CR31" s="623">
        <v>14230</v>
      </c>
      <c r="CS31" s="656"/>
      <c r="CT31" s="656"/>
      <c r="CU31" s="656"/>
      <c r="CV31" s="656"/>
      <c r="CW31" s="656"/>
      <c r="CX31" s="656"/>
      <c r="CY31" s="657"/>
      <c r="CZ31" s="628">
        <v>0.3</v>
      </c>
      <c r="DA31" s="653"/>
      <c r="DB31" s="653"/>
      <c r="DC31" s="658"/>
      <c r="DD31" s="632">
        <v>12946</v>
      </c>
      <c r="DE31" s="656"/>
      <c r="DF31" s="656"/>
      <c r="DG31" s="656"/>
      <c r="DH31" s="656"/>
      <c r="DI31" s="656"/>
      <c r="DJ31" s="656"/>
      <c r="DK31" s="657"/>
      <c r="DL31" s="632">
        <v>12946</v>
      </c>
      <c r="DM31" s="656"/>
      <c r="DN31" s="656"/>
      <c r="DO31" s="656"/>
      <c r="DP31" s="656"/>
      <c r="DQ31" s="656"/>
      <c r="DR31" s="656"/>
      <c r="DS31" s="656"/>
      <c r="DT31" s="656"/>
      <c r="DU31" s="656"/>
      <c r="DV31" s="657"/>
      <c r="DW31" s="628">
        <v>0.6</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591745</v>
      </c>
      <c r="S32" s="624"/>
      <c r="T32" s="624"/>
      <c r="U32" s="624"/>
      <c r="V32" s="624"/>
      <c r="W32" s="624"/>
      <c r="X32" s="624"/>
      <c r="Y32" s="625"/>
      <c r="Z32" s="626">
        <v>11.4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99.3</v>
      </c>
      <c r="BH32" s="656"/>
      <c r="BI32" s="656"/>
      <c r="BJ32" s="656"/>
      <c r="BK32" s="656"/>
      <c r="BL32" s="656"/>
      <c r="BM32" s="629">
        <v>97.7</v>
      </c>
      <c r="BN32" s="656"/>
      <c r="BO32" s="656"/>
      <c r="BP32" s="656"/>
      <c r="BQ32" s="669"/>
      <c r="BR32" s="680">
        <v>99.1</v>
      </c>
      <c r="BS32" s="656"/>
      <c r="BT32" s="656"/>
      <c r="BU32" s="656"/>
      <c r="BV32" s="656"/>
      <c r="BW32" s="656"/>
      <c r="BX32" s="629">
        <v>97.5</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28725</v>
      </c>
      <c r="S33" s="624"/>
      <c r="T33" s="624"/>
      <c r="U33" s="624"/>
      <c r="V33" s="624"/>
      <c r="W33" s="624"/>
      <c r="X33" s="624"/>
      <c r="Y33" s="625"/>
      <c r="Z33" s="626">
        <v>0.6</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98.9</v>
      </c>
      <c r="BH33" s="682"/>
      <c r="BI33" s="682"/>
      <c r="BJ33" s="682"/>
      <c r="BK33" s="682"/>
      <c r="BL33" s="682"/>
      <c r="BM33" s="683">
        <v>95.7</v>
      </c>
      <c r="BN33" s="682"/>
      <c r="BO33" s="682"/>
      <c r="BP33" s="682"/>
      <c r="BQ33" s="684"/>
      <c r="BR33" s="681">
        <v>98.8</v>
      </c>
      <c r="BS33" s="682"/>
      <c r="BT33" s="682"/>
      <c r="BU33" s="682"/>
      <c r="BV33" s="682"/>
      <c r="BW33" s="682"/>
      <c r="BX33" s="683">
        <v>95.8</v>
      </c>
      <c r="BY33" s="682"/>
      <c r="BZ33" s="682"/>
      <c r="CA33" s="682"/>
      <c r="CB33" s="684"/>
      <c r="CD33" s="620" t="s">
        <v>307</v>
      </c>
      <c r="CE33" s="621"/>
      <c r="CF33" s="621"/>
      <c r="CG33" s="621"/>
      <c r="CH33" s="621"/>
      <c r="CI33" s="621"/>
      <c r="CJ33" s="621"/>
      <c r="CK33" s="621"/>
      <c r="CL33" s="621"/>
      <c r="CM33" s="621"/>
      <c r="CN33" s="621"/>
      <c r="CO33" s="621"/>
      <c r="CP33" s="621"/>
      <c r="CQ33" s="622"/>
      <c r="CR33" s="623">
        <v>2010783</v>
      </c>
      <c r="CS33" s="656"/>
      <c r="CT33" s="656"/>
      <c r="CU33" s="656"/>
      <c r="CV33" s="656"/>
      <c r="CW33" s="656"/>
      <c r="CX33" s="656"/>
      <c r="CY33" s="657"/>
      <c r="CZ33" s="628">
        <v>41.3</v>
      </c>
      <c r="DA33" s="653"/>
      <c r="DB33" s="653"/>
      <c r="DC33" s="658"/>
      <c r="DD33" s="632">
        <v>1683232</v>
      </c>
      <c r="DE33" s="656"/>
      <c r="DF33" s="656"/>
      <c r="DG33" s="656"/>
      <c r="DH33" s="656"/>
      <c r="DI33" s="656"/>
      <c r="DJ33" s="656"/>
      <c r="DK33" s="657"/>
      <c r="DL33" s="632">
        <v>1036764</v>
      </c>
      <c r="DM33" s="656"/>
      <c r="DN33" s="656"/>
      <c r="DO33" s="656"/>
      <c r="DP33" s="656"/>
      <c r="DQ33" s="656"/>
      <c r="DR33" s="656"/>
      <c r="DS33" s="656"/>
      <c r="DT33" s="656"/>
      <c r="DU33" s="656"/>
      <c r="DV33" s="657"/>
      <c r="DW33" s="628">
        <v>47.6</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148164</v>
      </c>
      <c r="S34" s="624"/>
      <c r="T34" s="624"/>
      <c r="U34" s="624"/>
      <c r="V34" s="624"/>
      <c r="W34" s="624"/>
      <c r="X34" s="624"/>
      <c r="Y34" s="625"/>
      <c r="Z34" s="626">
        <v>2.8</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646361</v>
      </c>
      <c r="CS34" s="624"/>
      <c r="CT34" s="624"/>
      <c r="CU34" s="624"/>
      <c r="CV34" s="624"/>
      <c r="CW34" s="624"/>
      <c r="CX34" s="624"/>
      <c r="CY34" s="625"/>
      <c r="CZ34" s="628">
        <v>13.3</v>
      </c>
      <c r="DA34" s="653"/>
      <c r="DB34" s="653"/>
      <c r="DC34" s="658"/>
      <c r="DD34" s="632">
        <v>534215</v>
      </c>
      <c r="DE34" s="624"/>
      <c r="DF34" s="624"/>
      <c r="DG34" s="624"/>
      <c r="DH34" s="624"/>
      <c r="DI34" s="624"/>
      <c r="DJ34" s="624"/>
      <c r="DK34" s="625"/>
      <c r="DL34" s="632">
        <v>404447</v>
      </c>
      <c r="DM34" s="624"/>
      <c r="DN34" s="624"/>
      <c r="DO34" s="624"/>
      <c r="DP34" s="624"/>
      <c r="DQ34" s="624"/>
      <c r="DR34" s="624"/>
      <c r="DS34" s="624"/>
      <c r="DT34" s="624"/>
      <c r="DU34" s="624"/>
      <c r="DV34" s="625"/>
      <c r="DW34" s="628">
        <v>18.600000000000001</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213218</v>
      </c>
      <c r="S35" s="624"/>
      <c r="T35" s="624"/>
      <c r="U35" s="624"/>
      <c r="V35" s="624"/>
      <c r="W35" s="624"/>
      <c r="X35" s="624"/>
      <c r="Y35" s="625"/>
      <c r="Z35" s="626">
        <v>4.0999999999999996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29330</v>
      </c>
      <c r="CS35" s="656"/>
      <c r="CT35" s="656"/>
      <c r="CU35" s="656"/>
      <c r="CV35" s="656"/>
      <c r="CW35" s="656"/>
      <c r="CX35" s="656"/>
      <c r="CY35" s="657"/>
      <c r="CZ35" s="628">
        <v>0.6</v>
      </c>
      <c r="DA35" s="653"/>
      <c r="DB35" s="653"/>
      <c r="DC35" s="658"/>
      <c r="DD35" s="632">
        <v>23503</v>
      </c>
      <c r="DE35" s="656"/>
      <c r="DF35" s="656"/>
      <c r="DG35" s="656"/>
      <c r="DH35" s="656"/>
      <c r="DI35" s="656"/>
      <c r="DJ35" s="656"/>
      <c r="DK35" s="657"/>
      <c r="DL35" s="632">
        <v>6229</v>
      </c>
      <c r="DM35" s="656"/>
      <c r="DN35" s="656"/>
      <c r="DO35" s="656"/>
      <c r="DP35" s="656"/>
      <c r="DQ35" s="656"/>
      <c r="DR35" s="656"/>
      <c r="DS35" s="656"/>
      <c r="DT35" s="656"/>
      <c r="DU35" s="656"/>
      <c r="DV35" s="657"/>
      <c r="DW35" s="628">
        <v>0.3</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606970</v>
      </c>
      <c r="S36" s="624"/>
      <c r="T36" s="624"/>
      <c r="U36" s="624"/>
      <c r="V36" s="624"/>
      <c r="W36" s="624"/>
      <c r="X36" s="624"/>
      <c r="Y36" s="625"/>
      <c r="Z36" s="626">
        <v>11.7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342415</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46527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675936</v>
      </c>
      <c r="CS36" s="624"/>
      <c r="CT36" s="624"/>
      <c r="CU36" s="624"/>
      <c r="CV36" s="624"/>
      <c r="CW36" s="624"/>
      <c r="CX36" s="624"/>
      <c r="CY36" s="625"/>
      <c r="CZ36" s="628">
        <v>13.9</v>
      </c>
      <c r="DA36" s="653"/>
      <c r="DB36" s="653"/>
      <c r="DC36" s="658"/>
      <c r="DD36" s="632">
        <v>521038</v>
      </c>
      <c r="DE36" s="624"/>
      <c r="DF36" s="624"/>
      <c r="DG36" s="624"/>
      <c r="DH36" s="624"/>
      <c r="DI36" s="624"/>
      <c r="DJ36" s="624"/>
      <c r="DK36" s="625"/>
      <c r="DL36" s="632">
        <v>425168</v>
      </c>
      <c r="DM36" s="624"/>
      <c r="DN36" s="624"/>
      <c r="DO36" s="624"/>
      <c r="DP36" s="624"/>
      <c r="DQ36" s="624"/>
      <c r="DR36" s="624"/>
      <c r="DS36" s="624"/>
      <c r="DT36" s="624"/>
      <c r="DU36" s="624"/>
      <c r="DV36" s="625"/>
      <c r="DW36" s="628">
        <v>19.5</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39079</v>
      </c>
      <c r="S37" s="624"/>
      <c r="T37" s="624"/>
      <c r="U37" s="624"/>
      <c r="V37" s="624"/>
      <c r="W37" s="624"/>
      <c r="X37" s="624"/>
      <c r="Y37" s="625"/>
      <c r="Z37" s="626">
        <v>0.8</v>
      </c>
      <c r="AA37" s="626"/>
      <c r="AB37" s="626"/>
      <c r="AC37" s="626"/>
      <c r="AD37" s="627">
        <v>268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78597</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42706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186004</v>
      </c>
      <c r="CS37" s="656"/>
      <c r="CT37" s="656"/>
      <c r="CU37" s="656"/>
      <c r="CV37" s="656"/>
      <c r="CW37" s="656"/>
      <c r="CX37" s="656"/>
      <c r="CY37" s="657"/>
      <c r="CZ37" s="628">
        <v>3.8</v>
      </c>
      <c r="DA37" s="653"/>
      <c r="DB37" s="653"/>
      <c r="DC37" s="658"/>
      <c r="DD37" s="632">
        <v>184491</v>
      </c>
      <c r="DE37" s="656"/>
      <c r="DF37" s="656"/>
      <c r="DG37" s="656"/>
      <c r="DH37" s="656"/>
      <c r="DI37" s="656"/>
      <c r="DJ37" s="656"/>
      <c r="DK37" s="657"/>
      <c r="DL37" s="632">
        <v>184491</v>
      </c>
      <c r="DM37" s="656"/>
      <c r="DN37" s="656"/>
      <c r="DO37" s="656"/>
      <c r="DP37" s="656"/>
      <c r="DQ37" s="656"/>
      <c r="DR37" s="656"/>
      <c r="DS37" s="656"/>
      <c r="DT37" s="656"/>
      <c r="DU37" s="656"/>
      <c r="DV37" s="657"/>
      <c r="DW37" s="628">
        <v>8.5</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520100</v>
      </c>
      <c r="S38" s="624"/>
      <c r="T38" s="624"/>
      <c r="U38" s="624"/>
      <c r="V38" s="624"/>
      <c r="W38" s="624"/>
      <c r="X38" s="624"/>
      <c r="Y38" s="625"/>
      <c r="Z38" s="626">
        <v>10</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14205</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492</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242771</v>
      </c>
      <c r="CS38" s="624"/>
      <c r="CT38" s="624"/>
      <c r="CU38" s="624"/>
      <c r="CV38" s="624"/>
      <c r="CW38" s="624"/>
      <c r="CX38" s="624"/>
      <c r="CY38" s="625"/>
      <c r="CZ38" s="628">
        <v>5</v>
      </c>
      <c r="DA38" s="653"/>
      <c r="DB38" s="653"/>
      <c r="DC38" s="658"/>
      <c r="DD38" s="632">
        <v>200920</v>
      </c>
      <c r="DE38" s="624"/>
      <c r="DF38" s="624"/>
      <c r="DG38" s="624"/>
      <c r="DH38" s="624"/>
      <c r="DI38" s="624"/>
      <c r="DJ38" s="624"/>
      <c r="DK38" s="625"/>
      <c r="DL38" s="632">
        <v>200920</v>
      </c>
      <c r="DM38" s="624"/>
      <c r="DN38" s="624"/>
      <c r="DO38" s="624"/>
      <c r="DP38" s="624"/>
      <c r="DQ38" s="624"/>
      <c r="DR38" s="624"/>
      <c r="DS38" s="624"/>
      <c r="DT38" s="624"/>
      <c r="DU38" s="624"/>
      <c r="DV38" s="625"/>
      <c r="DW38" s="628">
        <v>9.1999999999999993</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6842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714</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416385</v>
      </c>
      <c r="CS39" s="656"/>
      <c r="CT39" s="656"/>
      <c r="CU39" s="656"/>
      <c r="CV39" s="656"/>
      <c r="CW39" s="656"/>
      <c r="CX39" s="656"/>
      <c r="CY39" s="657"/>
      <c r="CZ39" s="628">
        <v>8.6</v>
      </c>
      <c r="DA39" s="653"/>
      <c r="DB39" s="653"/>
      <c r="DC39" s="658"/>
      <c r="DD39" s="632">
        <v>403556</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5208600</v>
      </c>
      <c r="S41" s="696"/>
      <c r="T41" s="696"/>
      <c r="U41" s="696"/>
      <c r="V41" s="696"/>
      <c r="W41" s="696"/>
      <c r="X41" s="696"/>
      <c r="Y41" s="700"/>
      <c r="Z41" s="701">
        <v>100</v>
      </c>
      <c r="AA41" s="701"/>
      <c r="AB41" s="701"/>
      <c r="AC41" s="701"/>
      <c r="AD41" s="702">
        <v>2177202</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43021</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199750</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458</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1378561</v>
      </c>
      <c r="CS42" s="656"/>
      <c r="CT42" s="656"/>
      <c r="CU42" s="656"/>
      <c r="CV42" s="656"/>
      <c r="CW42" s="656"/>
      <c r="CX42" s="656"/>
      <c r="CY42" s="657"/>
      <c r="CZ42" s="628">
        <v>28.3</v>
      </c>
      <c r="DA42" s="653"/>
      <c r="DB42" s="653"/>
      <c r="DC42" s="658"/>
      <c r="DD42" s="632">
        <v>163413</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57477</v>
      </c>
      <c r="CS43" s="656"/>
      <c r="CT43" s="656"/>
      <c r="CU43" s="656"/>
      <c r="CV43" s="656"/>
      <c r="CW43" s="656"/>
      <c r="CX43" s="656"/>
      <c r="CY43" s="657"/>
      <c r="CZ43" s="628">
        <v>1.2</v>
      </c>
      <c r="DA43" s="653"/>
      <c r="DB43" s="653"/>
      <c r="DC43" s="658"/>
      <c r="DD43" s="632">
        <v>50849</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871721</v>
      </c>
      <c r="CS44" s="624"/>
      <c r="CT44" s="624"/>
      <c r="CU44" s="624"/>
      <c r="CV44" s="624"/>
      <c r="CW44" s="624"/>
      <c r="CX44" s="624"/>
      <c r="CY44" s="625"/>
      <c r="CZ44" s="628">
        <v>17.899999999999999</v>
      </c>
      <c r="DA44" s="629"/>
      <c r="DB44" s="629"/>
      <c r="DC44" s="635"/>
      <c r="DD44" s="632">
        <v>112819</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470786</v>
      </c>
      <c r="CS45" s="656"/>
      <c r="CT45" s="656"/>
      <c r="CU45" s="656"/>
      <c r="CV45" s="656"/>
      <c r="CW45" s="656"/>
      <c r="CX45" s="656"/>
      <c r="CY45" s="657"/>
      <c r="CZ45" s="628">
        <v>9.6999999999999993</v>
      </c>
      <c r="DA45" s="653"/>
      <c r="DB45" s="653"/>
      <c r="DC45" s="658"/>
      <c r="DD45" s="632">
        <v>68110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348</v>
      </c>
      <c r="CG46" s="621"/>
      <c r="CH46" s="621"/>
      <c r="CI46" s="621"/>
      <c r="CJ46" s="621"/>
      <c r="CK46" s="621"/>
      <c r="CL46" s="621"/>
      <c r="CM46" s="621"/>
      <c r="CN46" s="621"/>
      <c r="CO46" s="621"/>
      <c r="CP46" s="621"/>
      <c r="CQ46" s="622"/>
      <c r="CR46" s="623">
        <v>382865</v>
      </c>
      <c r="CS46" s="624"/>
      <c r="CT46" s="624"/>
      <c r="CU46" s="624"/>
      <c r="CV46" s="624"/>
      <c r="CW46" s="624"/>
      <c r="CX46" s="624"/>
      <c r="CY46" s="625"/>
      <c r="CZ46" s="628">
        <v>7.9</v>
      </c>
      <c r="DA46" s="629"/>
      <c r="DB46" s="629"/>
      <c r="DC46" s="635"/>
      <c r="DD46" s="632">
        <v>42684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349</v>
      </c>
      <c r="CG47" s="621"/>
      <c r="CH47" s="621"/>
      <c r="CI47" s="621"/>
      <c r="CJ47" s="621"/>
      <c r="CK47" s="621"/>
      <c r="CL47" s="621"/>
      <c r="CM47" s="621"/>
      <c r="CN47" s="621"/>
      <c r="CO47" s="621"/>
      <c r="CP47" s="621"/>
      <c r="CQ47" s="622"/>
      <c r="CR47" s="623">
        <v>506840</v>
      </c>
      <c r="CS47" s="656"/>
      <c r="CT47" s="656"/>
      <c r="CU47" s="656"/>
      <c r="CV47" s="656"/>
      <c r="CW47" s="656"/>
      <c r="CX47" s="656"/>
      <c r="CY47" s="657"/>
      <c r="CZ47" s="628">
        <v>10.4</v>
      </c>
      <c r="DA47" s="653"/>
      <c r="DB47" s="653"/>
      <c r="DC47" s="658"/>
      <c r="DD47" s="632">
        <v>50594</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4867897</v>
      </c>
      <c r="CS49" s="682"/>
      <c r="CT49" s="682"/>
      <c r="CU49" s="682"/>
      <c r="CV49" s="682"/>
      <c r="CW49" s="682"/>
      <c r="CX49" s="682"/>
      <c r="CY49" s="711"/>
      <c r="CZ49" s="703">
        <v>100</v>
      </c>
      <c r="DA49" s="712"/>
      <c r="DB49" s="712"/>
      <c r="DC49" s="713"/>
      <c r="DD49" s="714">
        <v>2931619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eSnQ6yCe4K0sIZ9H/58frfqN4dmSDN76R857eow2kpOjJ0eRsPgId9hg0gBzWxvcpnVWd9Kym9LxSw7TktlVw==" saltValue="2rp9ibvNQJUaTNslBi+G7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4" zoomScaleNormal="64" zoomScaleSheetLayoutView="70" workbookViewId="0">
      <selection activeCell="AP70" sqref="AP70:AT70"/>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5209</v>
      </c>
      <c r="R7" s="753"/>
      <c r="S7" s="753"/>
      <c r="T7" s="753"/>
      <c r="U7" s="753"/>
      <c r="V7" s="753">
        <v>4868</v>
      </c>
      <c r="W7" s="753"/>
      <c r="X7" s="753"/>
      <c r="Y7" s="753"/>
      <c r="Z7" s="753"/>
      <c r="AA7" s="753">
        <v>341</v>
      </c>
      <c r="AB7" s="753"/>
      <c r="AC7" s="753"/>
      <c r="AD7" s="753"/>
      <c r="AE7" s="754"/>
      <c r="AF7" s="755">
        <v>246</v>
      </c>
      <c r="AG7" s="756"/>
      <c r="AH7" s="756"/>
      <c r="AI7" s="756"/>
      <c r="AJ7" s="757"/>
      <c r="AK7" s="758">
        <v>213</v>
      </c>
      <c r="AL7" s="759"/>
      <c r="AM7" s="759"/>
      <c r="AN7" s="759"/>
      <c r="AO7" s="759"/>
      <c r="AP7" s="759">
        <v>3611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551</v>
      </c>
      <c r="BT7" s="747"/>
      <c r="BU7" s="747"/>
      <c r="BV7" s="747"/>
      <c r="BW7" s="747"/>
      <c r="BX7" s="747"/>
      <c r="BY7" s="747"/>
      <c r="BZ7" s="747"/>
      <c r="CA7" s="747"/>
      <c r="CB7" s="747"/>
      <c r="CC7" s="747"/>
      <c r="CD7" s="747"/>
      <c r="CE7" s="747"/>
      <c r="CF7" s="747"/>
      <c r="CG7" s="762"/>
      <c r="CH7" s="743">
        <v>-10</v>
      </c>
      <c r="CI7" s="744"/>
      <c r="CJ7" s="744"/>
      <c r="CK7" s="744"/>
      <c r="CL7" s="745"/>
      <c r="CM7" s="743">
        <v>26</v>
      </c>
      <c r="CN7" s="744"/>
      <c r="CO7" s="744"/>
      <c r="CP7" s="744"/>
      <c r="CQ7" s="745"/>
      <c r="CR7" s="743">
        <v>91</v>
      </c>
      <c r="CS7" s="744"/>
      <c r="CT7" s="744"/>
      <c r="CU7" s="744"/>
      <c r="CV7" s="745"/>
      <c r="CW7" s="743">
        <v>8</v>
      </c>
      <c r="CX7" s="744"/>
      <c r="CY7" s="744"/>
      <c r="CZ7" s="744"/>
      <c r="DA7" s="745"/>
      <c r="DB7" s="743" t="s">
        <v>544</v>
      </c>
      <c r="DC7" s="744"/>
      <c r="DD7" s="744"/>
      <c r="DE7" s="744"/>
      <c r="DF7" s="745"/>
      <c r="DG7" s="743" t="s">
        <v>544</v>
      </c>
      <c r="DH7" s="744"/>
      <c r="DI7" s="744"/>
      <c r="DJ7" s="744"/>
      <c r="DK7" s="745"/>
      <c r="DL7" s="743" t="s">
        <v>544</v>
      </c>
      <c r="DM7" s="744"/>
      <c r="DN7" s="744"/>
      <c r="DO7" s="744"/>
      <c r="DP7" s="745"/>
      <c r="DQ7" s="743" t="s">
        <v>544</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552</v>
      </c>
      <c r="BT8" s="774"/>
      <c r="BU8" s="774"/>
      <c r="BV8" s="774"/>
      <c r="BW8" s="774"/>
      <c r="BX8" s="774"/>
      <c r="BY8" s="774"/>
      <c r="BZ8" s="774"/>
      <c r="CA8" s="774"/>
      <c r="CB8" s="774"/>
      <c r="CC8" s="774"/>
      <c r="CD8" s="774"/>
      <c r="CE8" s="774"/>
      <c r="CF8" s="774"/>
      <c r="CG8" s="775"/>
      <c r="CH8" s="776">
        <v>-31</v>
      </c>
      <c r="CI8" s="777"/>
      <c r="CJ8" s="777"/>
      <c r="CK8" s="777"/>
      <c r="CL8" s="778"/>
      <c r="CM8" s="776">
        <v>180</v>
      </c>
      <c r="CN8" s="777"/>
      <c r="CO8" s="777"/>
      <c r="CP8" s="777"/>
      <c r="CQ8" s="778"/>
      <c r="CR8" s="776">
        <v>40</v>
      </c>
      <c r="CS8" s="777"/>
      <c r="CT8" s="777"/>
      <c r="CU8" s="777"/>
      <c r="CV8" s="778"/>
      <c r="CW8" s="776" t="s">
        <v>544</v>
      </c>
      <c r="CX8" s="777"/>
      <c r="CY8" s="777"/>
      <c r="CZ8" s="777"/>
      <c r="DA8" s="778"/>
      <c r="DB8" s="776" t="s">
        <v>544</v>
      </c>
      <c r="DC8" s="777"/>
      <c r="DD8" s="777"/>
      <c r="DE8" s="777"/>
      <c r="DF8" s="778"/>
      <c r="DG8" s="776" t="s">
        <v>544</v>
      </c>
      <c r="DH8" s="777"/>
      <c r="DI8" s="777"/>
      <c r="DJ8" s="777"/>
      <c r="DK8" s="778"/>
      <c r="DL8" s="776" t="s">
        <v>544</v>
      </c>
      <c r="DM8" s="777"/>
      <c r="DN8" s="777"/>
      <c r="DO8" s="777"/>
      <c r="DP8" s="778"/>
      <c r="DQ8" s="776" t="s">
        <v>544</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553</v>
      </c>
      <c r="BT9" s="774"/>
      <c r="BU9" s="774"/>
      <c r="BV9" s="774"/>
      <c r="BW9" s="774"/>
      <c r="BX9" s="774"/>
      <c r="BY9" s="774"/>
      <c r="BZ9" s="774"/>
      <c r="CA9" s="774"/>
      <c r="CB9" s="774"/>
      <c r="CC9" s="774"/>
      <c r="CD9" s="774"/>
      <c r="CE9" s="774"/>
      <c r="CF9" s="774"/>
      <c r="CG9" s="775"/>
      <c r="CH9" s="776">
        <v>0</v>
      </c>
      <c r="CI9" s="777"/>
      <c r="CJ9" s="777"/>
      <c r="CK9" s="777"/>
      <c r="CL9" s="778"/>
      <c r="CM9" s="776">
        <v>18</v>
      </c>
      <c r="CN9" s="777"/>
      <c r="CO9" s="777"/>
      <c r="CP9" s="777"/>
      <c r="CQ9" s="778"/>
      <c r="CR9" s="776">
        <v>90</v>
      </c>
      <c r="CS9" s="777"/>
      <c r="CT9" s="777"/>
      <c r="CU9" s="777"/>
      <c r="CV9" s="778"/>
      <c r="CW9" s="776">
        <v>3</v>
      </c>
      <c r="CX9" s="777"/>
      <c r="CY9" s="777"/>
      <c r="CZ9" s="777"/>
      <c r="DA9" s="778"/>
      <c r="DB9" s="776" t="s">
        <v>544</v>
      </c>
      <c r="DC9" s="777"/>
      <c r="DD9" s="777"/>
      <c r="DE9" s="777"/>
      <c r="DF9" s="778"/>
      <c r="DG9" s="776" t="s">
        <v>544</v>
      </c>
      <c r="DH9" s="777"/>
      <c r="DI9" s="777"/>
      <c r="DJ9" s="777"/>
      <c r="DK9" s="778"/>
      <c r="DL9" s="776" t="s">
        <v>544</v>
      </c>
      <c r="DM9" s="777"/>
      <c r="DN9" s="777"/>
      <c r="DO9" s="777"/>
      <c r="DP9" s="778"/>
      <c r="DQ9" s="776" t="s">
        <v>544</v>
      </c>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t="s">
        <v>554</v>
      </c>
      <c r="BT10" s="774"/>
      <c r="BU10" s="774"/>
      <c r="BV10" s="774"/>
      <c r="BW10" s="774"/>
      <c r="BX10" s="774"/>
      <c r="BY10" s="774"/>
      <c r="BZ10" s="774"/>
      <c r="CA10" s="774"/>
      <c r="CB10" s="774"/>
      <c r="CC10" s="774"/>
      <c r="CD10" s="774"/>
      <c r="CE10" s="774"/>
      <c r="CF10" s="774"/>
      <c r="CG10" s="775"/>
      <c r="CH10" s="776">
        <v>-98</v>
      </c>
      <c r="CI10" s="777"/>
      <c r="CJ10" s="777"/>
      <c r="CK10" s="777"/>
      <c r="CL10" s="778"/>
      <c r="CM10" s="776">
        <v>110</v>
      </c>
      <c r="CN10" s="777"/>
      <c r="CO10" s="777"/>
      <c r="CP10" s="777"/>
      <c r="CQ10" s="778"/>
      <c r="CR10" s="776">
        <v>10</v>
      </c>
      <c r="CS10" s="777"/>
      <c r="CT10" s="777"/>
      <c r="CU10" s="777"/>
      <c r="CV10" s="778"/>
      <c r="CW10" s="776">
        <v>32</v>
      </c>
      <c r="CX10" s="777"/>
      <c r="CY10" s="777"/>
      <c r="CZ10" s="777"/>
      <c r="DA10" s="778"/>
      <c r="DB10" s="776" t="s">
        <v>544</v>
      </c>
      <c r="DC10" s="777"/>
      <c r="DD10" s="777"/>
      <c r="DE10" s="777"/>
      <c r="DF10" s="778"/>
      <c r="DG10" s="776" t="s">
        <v>544</v>
      </c>
      <c r="DH10" s="777"/>
      <c r="DI10" s="777"/>
      <c r="DJ10" s="777"/>
      <c r="DK10" s="778"/>
      <c r="DL10" s="776" t="s">
        <v>544</v>
      </c>
      <c r="DM10" s="777"/>
      <c r="DN10" s="777"/>
      <c r="DO10" s="777"/>
      <c r="DP10" s="778"/>
      <c r="DQ10" s="776" t="s">
        <v>544</v>
      </c>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5209</v>
      </c>
      <c r="R23" s="793"/>
      <c r="S23" s="793"/>
      <c r="T23" s="793"/>
      <c r="U23" s="793"/>
      <c r="V23" s="793">
        <v>4868</v>
      </c>
      <c r="W23" s="793"/>
      <c r="X23" s="793"/>
      <c r="Y23" s="793"/>
      <c r="Z23" s="793"/>
      <c r="AA23" s="793">
        <v>341</v>
      </c>
      <c r="AB23" s="793"/>
      <c r="AC23" s="793"/>
      <c r="AD23" s="793"/>
      <c r="AE23" s="794"/>
      <c r="AF23" s="795">
        <v>246</v>
      </c>
      <c r="AG23" s="793"/>
      <c r="AH23" s="793"/>
      <c r="AI23" s="793"/>
      <c r="AJ23" s="796"/>
      <c r="AK23" s="797"/>
      <c r="AL23" s="798"/>
      <c r="AM23" s="798"/>
      <c r="AN23" s="798"/>
      <c r="AO23" s="798"/>
      <c r="AP23" s="793">
        <v>3611</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518</v>
      </c>
      <c r="R28" s="823"/>
      <c r="S28" s="823"/>
      <c r="T28" s="823"/>
      <c r="U28" s="823"/>
      <c r="V28" s="823">
        <v>471</v>
      </c>
      <c r="W28" s="823"/>
      <c r="X28" s="823"/>
      <c r="Y28" s="823"/>
      <c r="Z28" s="823"/>
      <c r="AA28" s="823">
        <v>47</v>
      </c>
      <c r="AB28" s="823"/>
      <c r="AC28" s="823"/>
      <c r="AD28" s="823"/>
      <c r="AE28" s="824"/>
      <c r="AF28" s="825">
        <v>47</v>
      </c>
      <c r="AG28" s="823"/>
      <c r="AH28" s="823"/>
      <c r="AI28" s="823"/>
      <c r="AJ28" s="826"/>
      <c r="AK28" s="827">
        <v>43</v>
      </c>
      <c r="AL28" s="828"/>
      <c r="AM28" s="828"/>
      <c r="AN28" s="828"/>
      <c r="AO28" s="828"/>
      <c r="AP28" s="828" t="s">
        <v>544</v>
      </c>
      <c r="AQ28" s="828"/>
      <c r="AR28" s="828"/>
      <c r="AS28" s="828"/>
      <c r="AT28" s="828"/>
      <c r="AU28" s="828" t="s">
        <v>544</v>
      </c>
      <c r="AV28" s="828"/>
      <c r="AW28" s="828"/>
      <c r="AX28" s="828"/>
      <c r="AY28" s="828"/>
      <c r="AZ28" s="829" t="s">
        <v>544</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695</v>
      </c>
      <c r="R29" s="784"/>
      <c r="S29" s="784"/>
      <c r="T29" s="784"/>
      <c r="U29" s="784"/>
      <c r="V29" s="784">
        <v>662</v>
      </c>
      <c r="W29" s="784"/>
      <c r="X29" s="784"/>
      <c r="Y29" s="784"/>
      <c r="Z29" s="784"/>
      <c r="AA29" s="784">
        <v>33</v>
      </c>
      <c r="AB29" s="784"/>
      <c r="AC29" s="784"/>
      <c r="AD29" s="784"/>
      <c r="AE29" s="785"/>
      <c r="AF29" s="786">
        <v>33</v>
      </c>
      <c r="AG29" s="787"/>
      <c r="AH29" s="787"/>
      <c r="AI29" s="787"/>
      <c r="AJ29" s="788"/>
      <c r="AK29" s="834">
        <v>108</v>
      </c>
      <c r="AL29" s="830"/>
      <c r="AM29" s="830"/>
      <c r="AN29" s="830"/>
      <c r="AO29" s="830"/>
      <c r="AP29" s="830" t="s">
        <v>544</v>
      </c>
      <c r="AQ29" s="830"/>
      <c r="AR29" s="830"/>
      <c r="AS29" s="830"/>
      <c r="AT29" s="830"/>
      <c r="AU29" s="830" t="s">
        <v>544</v>
      </c>
      <c r="AV29" s="830"/>
      <c r="AW29" s="830"/>
      <c r="AX29" s="830"/>
      <c r="AY29" s="830"/>
      <c r="AZ29" s="831" t="s">
        <v>544</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77</v>
      </c>
      <c r="R30" s="784"/>
      <c r="S30" s="784"/>
      <c r="T30" s="784"/>
      <c r="U30" s="784"/>
      <c r="V30" s="784">
        <v>77</v>
      </c>
      <c r="W30" s="784"/>
      <c r="X30" s="784"/>
      <c r="Y30" s="784"/>
      <c r="Z30" s="784"/>
      <c r="AA30" s="784">
        <v>0</v>
      </c>
      <c r="AB30" s="784"/>
      <c r="AC30" s="784"/>
      <c r="AD30" s="784"/>
      <c r="AE30" s="785"/>
      <c r="AF30" s="786">
        <v>0</v>
      </c>
      <c r="AG30" s="787"/>
      <c r="AH30" s="787"/>
      <c r="AI30" s="787"/>
      <c r="AJ30" s="788"/>
      <c r="AK30" s="834">
        <v>27</v>
      </c>
      <c r="AL30" s="830"/>
      <c r="AM30" s="830"/>
      <c r="AN30" s="830"/>
      <c r="AO30" s="830"/>
      <c r="AP30" s="830" t="s">
        <v>544</v>
      </c>
      <c r="AQ30" s="830"/>
      <c r="AR30" s="830"/>
      <c r="AS30" s="830"/>
      <c r="AT30" s="830"/>
      <c r="AU30" s="830" t="s">
        <v>544</v>
      </c>
      <c r="AV30" s="830"/>
      <c r="AW30" s="830"/>
      <c r="AX30" s="830"/>
      <c r="AY30" s="830"/>
      <c r="AZ30" s="831" t="s">
        <v>544</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82</v>
      </c>
      <c r="R31" s="784"/>
      <c r="S31" s="784"/>
      <c r="T31" s="784"/>
      <c r="U31" s="784"/>
      <c r="V31" s="784">
        <v>61</v>
      </c>
      <c r="W31" s="784"/>
      <c r="X31" s="784"/>
      <c r="Y31" s="784"/>
      <c r="Z31" s="784"/>
      <c r="AA31" s="784">
        <v>21</v>
      </c>
      <c r="AB31" s="784"/>
      <c r="AC31" s="784"/>
      <c r="AD31" s="784"/>
      <c r="AE31" s="785"/>
      <c r="AF31" s="786">
        <v>428</v>
      </c>
      <c r="AG31" s="787"/>
      <c r="AH31" s="787"/>
      <c r="AI31" s="787"/>
      <c r="AJ31" s="788"/>
      <c r="AK31" s="834" t="s">
        <v>544</v>
      </c>
      <c r="AL31" s="830"/>
      <c r="AM31" s="830"/>
      <c r="AN31" s="830"/>
      <c r="AO31" s="830"/>
      <c r="AP31" s="830">
        <v>483</v>
      </c>
      <c r="AQ31" s="830"/>
      <c r="AR31" s="830"/>
      <c r="AS31" s="830"/>
      <c r="AT31" s="830"/>
      <c r="AU31" s="830">
        <v>113</v>
      </c>
      <c r="AV31" s="830"/>
      <c r="AW31" s="830"/>
      <c r="AX31" s="830"/>
      <c r="AY31" s="830"/>
      <c r="AZ31" s="831" t="s">
        <v>544</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144</v>
      </c>
      <c r="R32" s="784"/>
      <c r="S32" s="784"/>
      <c r="T32" s="784"/>
      <c r="U32" s="784"/>
      <c r="V32" s="784">
        <v>144</v>
      </c>
      <c r="W32" s="784"/>
      <c r="X32" s="784"/>
      <c r="Y32" s="784"/>
      <c r="Z32" s="784"/>
      <c r="AA32" s="784">
        <v>1</v>
      </c>
      <c r="AB32" s="784"/>
      <c r="AC32" s="784"/>
      <c r="AD32" s="784"/>
      <c r="AE32" s="785"/>
      <c r="AF32" s="786">
        <v>76</v>
      </c>
      <c r="AG32" s="787"/>
      <c r="AH32" s="787"/>
      <c r="AI32" s="787"/>
      <c r="AJ32" s="788"/>
      <c r="AK32" s="834" t="s">
        <v>544</v>
      </c>
      <c r="AL32" s="830"/>
      <c r="AM32" s="830"/>
      <c r="AN32" s="830"/>
      <c r="AO32" s="830"/>
      <c r="AP32" s="830">
        <v>585</v>
      </c>
      <c r="AQ32" s="830"/>
      <c r="AR32" s="830"/>
      <c r="AS32" s="830"/>
      <c r="AT32" s="830"/>
      <c r="AU32" s="830">
        <v>526</v>
      </c>
      <c r="AV32" s="830"/>
      <c r="AW32" s="830"/>
      <c r="AX32" s="830"/>
      <c r="AY32" s="830"/>
      <c r="AZ32" s="831" t="s">
        <v>544</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604</v>
      </c>
      <c r="AG63" s="844"/>
      <c r="AH63" s="844"/>
      <c r="AI63" s="844"/>
      <c r="AJ63" s="845"/>
      <c r="AK63" s="846"/>
      <c r="AL63" s="841"/>
      <c r="AM63" s="841"/>
      <c r="AN63" s="841"/>
      <c r="AO63" s="841"/>
      <c r="AP63" s="844">
        <v>1068</v>
      </c>
      <c r="AQ63" s="844"/>
      <c r="AR63" s="844"/>
      <c r="AS63" s="844"/>
      <c r="AT63" s="844"/>
      <c r="AU63" s="844">
        <v>645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545</v>
      </c>
      <c r="C68" s="870"/>
      <c r="D68" s="870"/>
      <c r="E68" s="870"/>
      <c r="F68" s="870"/>
      <c r="G68" s="870"/>
      <c r="H68" s="870"/>
      <c r="I68" s="870"/>
      <c r="J68" s="870"/>
      <c r="K68" s="870"/>
      <c r="L68" s="870"/>
      <c r="M68" s="870"/>
      <c r="N68" s="870"/>
      <c r="O68" s="870"/>
      <c r="P68" s="871"/>
      <c r="Q68" s="872">
        <v>7064</v>
      </c>
      <c r="R68" s="866"/>
      <c r="S68" s="866"/>
      <c r="T68" s="866"/>
      <c r="U68" s="866"/>
      <c r="V68" s="866">
        <v>5999</v>
      </c>
      <c r="W68" s="866"/>
      <c r="X68" s="866"/>
      <c r="Y68" s="866"/>
      <c r="Z68" s="866"/>
      <c r="AA68" s="866">
        <v>1065</v>
      </c>
      <c r="AB68" s="866"/>
      <c r="AC68" s="866"/>
      <c r="AD68" s="866"/>
      <c r="AE68" s="866"/>
      <c r="AF68" s="866">
        <v>1065</v>
      </c>
      <c r="AG68" s="866"/>
      <c r="AH68" s="866"/>
      <c r="AI68" s="866"/>
      <c r="AJ68" s="866"/>
      <c r="AK68" s="866">
        <v>208</v>
      </c>
      <c r="AL68" s="866"/>
      <c r="AM68" s="866"/>
      <c r="AN68" s="866"/>
      <c r="AO68" s="866"/>
      <c r="AP68" s="866" t="s">
        <v>555</v>
      </c>
      <c r="AQ68" s="866"/>
      <c r="AR68" s="866"/>
      <c r="AS68" s="866"/>
      <c r="AT68" s="866"/>
      <c r="AU68" s="866" t="s">
        <v>555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546</v>
      </c>
      <c r="C69" s="874"/>
      <c r="D69" s="874"/>
      <c r="E69" s="874"/>
      <c r="F69" s="874"/>
      <c r="G69" s="874"/>
      <c r="H69" s="874"/>
      <c r="I69" s="874"/>
      <c r="J69" s="874"/>
      <c r="K69" s="874"/>
      <c r="L69" s="874"/>
      <c r="M69" s="874"/>
      <c r="N69" s="874"/>
      <c r="O69" s="874"/>
      <c r="P69" s="875"/>
      <c r="Q69" s="876">
        <v>4767</v>
      </c>
      <c r="R69" s="830"/>
      <c r="S69" s="830"/>
      <c r="T69" s="830"/>
      <c r="U69" s="830"/>
      <c r="V69" s="830">
        <v>4863</v>
      </c>
      <c r="W69" s="830"/>
      <c r="X69" s="830"/>
      <c r="Y69" s="830"/>
      <c r="Z69" s="830"/>
      <c r="AA69" s="830">
        <v>-96</v>
      </c>
      <c r="AB69" s="830"/>
      <c r="AC69" s="830"/>
      <c r="AD69" s="830"/>
      <c r="AE69" s="830"/>
      <c r="AF69" s="830">
        <v>3339</v>
      </c>
      <c r="AG69" s="830"/>
      <c r="AH69" s="830"/>
      <c r="AI69" s="830"/>
      <c r="AJ69" s="830"/>
      <c r="AK69" s="830" t="s">
        <v>544</v>
      </c>
      <c r="AL69" s="830"/>
      <c r="AM69" s="830"/>
      <c r="AN69" s="830"/>
      <c r="AO69" s="830"/>
      <c r="AP69" s="830">
        <v>1431</v>
      </c>
      <c r="AQ69" s="830"/>
      <c r="AR69" s="830"/>
      <c r="AS69" s="830"/>
      <c r="AT69" s="830"/>
      <c r="AU69" s="830" t="s">
        <v>561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547</v>
      </c>
      <c r="C70" s="874"/>
      <c r="D70" s="874"/>
      <c r="E70" s="874"/>
      <c r="F70" s="874"/>
      <c r="G70" s="874"/>
      <c r="H70" s="874"/>
      <c r="I70" s="874"/>
      <c r="J70" s="874"/>
      <c r="K70" s="874"/>
      <c r="L70" s="874"/>
      <c r="M70" s="874"/>
      <c r="N70" s="874"/>
      <c r="O70" s="874"/>
      <c r="P70" s="875"/>
      <c r="Q70" s="876">
        <v>1070</v>
      </c>
      <c r="R70" s="830"/>
      <c r="S70" s="830"/>
      <c r="T70" s="830"/>
      <c r="U70" s="830"/>
      <c r="V70" s="830">
        <v>1044</v>
      </c>
      <c r="W70" s="830"/>
      <c r="X70" s="830"/>
      <c r="Y70" s="830"/>
      <c r="Z70" s="830"/>
      <c r="AA70" s="830">
        <v>26</v>
      </c>
      <c r="AB70" s="830"/>
      <c r="AC70" s="830"/>
      <c r="AD70" s="830"/>
      <c r="AE70" s="830"/>
      <c r="AF70" s="830">
        <v>26</v>
      </c>
      <c r="AG70" s="830"/>
      <c r="AH70" s="830"/>
      <c r="AI70" s="830"/>
      <c r="AJ70" s="830"/>
      <c r="AK70" s="830" t="s">
        <v>544</v>
      </c>
      <c r="AL70" s="830"/>
      <c r="AM70" s="830"/>
      <c r="AN70" s="830"/>
      <c r="AO70" s="830"/>
      <c r="AP70" s="830">
        <v>1151</v>
      </c>
      <c r="AQ70" s="830"/>
      <c r="AR70" s="830"/>
      <c r="AS70" s="830"/>
      <c r="AT70" s="830"/>
      <c r="AU70" s="830" t="s">
        <v>544</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548</v>
      </c>
      <c r="C71" s="874"/>
      <c r="D71" s="874"/>
      <c r="E71" s="874"/>
      <c r="F71" s="874"/>
      <c r="G71" s="874"/>
      <c r="H71" s="874"/>
      <c r="I71" s="874"/>
      <c r="J71" s="874"/>
      <c r="K71" s="874"/>
      <c r="L71" s="874"/>
      <c r="M71" s="874"/>
      <c r="N71" s="874"/>
      <c r="O71" s="874"/>
      <c r="P71" s="875"/>
      <c r="Q71" s="876">
        <v>1799</v>
      </c>
      <c r="R71" s="830"/>
      <c r="S71" s="830"/>
      <c r="T71" s="830"/>
      <c r="U71" s="830"/>
      <c r="V71" s="830">
        <v>1532</v>
      </c>
      <c r="W71" s="830"/>
      <c r="X71" s="830"/>
      <c r="Y71" s="830"/>
      <c r="Z71" s="830"/>
      <c r="AA71" s="830">
        <v>267</v>
      </c>
      <c r="AB71" s="830"/>
      <c r="AC71" s="830"/>
      <c r="AD71" s="830"/>
      <c r="AE71" s="830"/>
      <c r="AF71" s="830">
        <v>267</v>
      </c>
      <c r="AG71" s="830"/>
      <c r="AH71" s="830"/>
      <c r="AI71" s="830"/>
      <c r="AJ71" s="830"/>
      <c r="AK71" s="830" t="s">
        <v>544</v>
      </c>
      <c r="AL71" s="830"/>
      <c r="AM71" s="830"/>
      <c r="AN71" s="830"/>
      <c r="AO71" s="830"/>
      <c r="AP71" s="830">
        <v>905</v>
      </c>
      <c r="AQ71" s="830"/>
      <c r="AR71" s="830"/>
      <c r="AS71" s="830"/>
      <c r="AT71" s="830"/>
      <c r="AU71" s="830">
        <v>34</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549</v>
      </c>
      <c r="C72" s="874"/>
      <c r="D72" s="874"/>
      <c r="E72" s="874"/>
      <c r="F72" s="874"/>
      <c r="G72" s="874"/>
      <c r="H72" s="874"/>
      <c r="I72" s="874"/>
      <c r="J72" s="874"/>
      <c r="K72" s="874"/>
      <c r="L72" s="874"/>
      <c r="M72" s="874"/>
      <c r="N72" s="874"/>
      <c r="O72" s="874"/>
      <c r="P72" s="875"/>
      <c r="Q72" s="876">
        <v>312</v>
      </c>
      <c r="R72" s="830"/>
      <c r="S72" s="830"/>
      <c r="T72" s="830"/>
      <c r="U72" s="830"/>
      <c r="V72" s="830">
        <v>290</v>
      </c>
      <c r="W72" s="830"/>
      <c r="X72" s="830"/>
      <c r="Y72" s="830"/>
      <c r="Z72" s="830"/>
      <c r="AA72" s="830">
        <v>22</v>
      </c>
      <c r="AB72" s="830"/>
      <c r="AC72" s="830"/>
      <c r="AD72" s="830"/>
      <c r="AE72" s="830"/>
      <c r="AF72" s="830">
        <v>22</v>
      </c>
      <c r="AG72" s="830"/>
      <c r="AH72" s="830"/>
      <c r="AI72" s="830"/>
      <c r="AJ72" s="830"/>
      <c r="AK72" s="830" t="s">
        <v>544</v>
      </c>
      <c r="AL72" s="830"/>
      <c r="AM72" s="830"/>
      <c r="AN72" s="830"/>
      <c r="AO72" s="830"/>
      <c r="AP72" s="830" t="s">
        <v>544</v>
      </c>
      <c r="AQ72" s="830"/>
      <c r="AR72" s="830"/>
      <c r="AS72" s="830"/>
      <c r="AT72" s="830"/>
      <c r="AU72" s="830" t="s">
        <v>544</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550</v>
      </c>
      <c r="C73" s="874"/>
      <c r="D73" s="874"/>
      <c r="E73" s="874"/>
      <c r="F73" s="874"/>
      <c r="G73" s="874"/>
      <c r="H73" s="874"/>
      <c r="I73" s="874"/>
      <c r="J73" s="874"/>
      <c r="K73" s="874"/>
      <c r="L73" s="874"/>
      <c r="M73" s="874"/>
      <c r="N73" s="874"/>
      <c r="O73" s="874"/>
      <c r="P73" s="875"/>
      <c r="Q73" s="876">
        <v>322367</v>
      </c>
      <c r="R73" s="830"/>
      <c r="S73" s="830"/>
      <c r="T73" s="830"/>
      <c r="U73" s="830"/>
      <c r="V73" s="830">
        <v>314740</v>
      </c>
      <c r="W73" s="830"/>
      <c r="X73" s="830"/>
      <c r="Y73" s="830"/>
      <c r="Z73" s="830"/>
      <c r="AA73" s="830">
        <v>7627</v>
      </c>
      <c r="AB73" s="830"/>
      <c r="AC73" s="830"/>
      <c r="AD73" s="830"/>
      <c r="AE73" s="830"/>
      <c r="AF73" s="830">
        <v>5417</v>
      </c>
      <c r="AG73" s="830"/>
      <c r="AH73" s="830"/>
      <c r="AI73" s="830"/>
      <c r="AJ73" s="830"/>
      <c r="AK73" s="830" t="s">
        <v>544</v>
      </c>
      <c r="AL73" s="830"/>
      <c r="AM73" s="830"/>
      <c r="AN73" s="830"/>
      <c r="AO73" s="830"/>
      <c r="AP73" s="830" t="s">
        <v>544</v>
      </c>
      <c r="AQ73" s="830"/>
      <c r="AR73" s="830"/>
      <c r="AS73" s="830"/>
      <c r="AT73" s="830"/>
      <c r="AU73" s="830" t="s">
        <v>544</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290533</v>
      </c>
      <c r="AB110" s="900"/>
      <c r="AC110" s="900"/>
      <c r="AD110" s="900"/>
      <c r="AE110" s="901"/>
      <c r="AF110" s="902">
        <v>259168</v>
      </c>
      <c r="AG110" s="900"/>
      <c r="AH110" s="900"/>
      <c r="AI110" s="900"/>
      <c r="AJ110" s="901"/>
      <c r="AK110" s="902">
        <v>305390</v>
      </c>
      <c r="AL110" s="900"/>
      <c r="AM110" s="900"/>
      <c r="AN110" s="900"/>
      <c r="AO110" s="901"/>
      <c r="AP110" s="903">
        <v>16</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3293381</v>
      </c>
      <c r="BR110" s="931"/>
      <c r="BS110" s="931"/>
      <c r="BT110" s="931"/>
      <c r="BU110" s="931"/>
      <c r="BV110" s="931">
        <v>3382512</v>
      </c>
      <c r="BW110" s="931"/>
      <c r="BX110" s="931"/>
      <c r="BY110" s="931"/>
      <c r="BZ110" s="931"/>
      <c r="CA110" s="931">
        <v>3611451</v>
      </c>
      <c r="CB110" s="931"/>
      <c r="CC110" s="931"/>
      <c r="CD110" s="931"/>
      <c r="CE110" s="931"/>
      <c r="CF110" s="944">
        <v>188.9</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22348</v>
      </c>
      <c r="BR111" s="926"/>
      <c r="BS111" s="926"/>
      <c r="BT111" s="926"/>
      <c r="BU111" s="926"/>
      <c r="BV111" s="926">
        <v>20248</v>
      </c>
      <c r="BW111" s="926"/>
      <c r="BX111" s="926"/>
      <c r="BY111" s="926"/>
      <c r="BZ111" s="926"/>
      <c r="CA111" s="926">
        <v>18149</v>
      </c>
      <c r="CB111" s="926"/>
      <c r="CC111" s="926"/>
      <c r="CD111" s="926"/>
      <c r="CE111" s="926"/>
      <c r="CF111" s="920">
        <v>0.9</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720978</v>
      </c>
      <c r="BR112" s="926"/>
      <c r="BS112" s="926"/>
      <c r="BT112" s="926"/>
      <c r="BU112" s="926"/>
      <c r="BV112" s="926">
        <v>698230</v>
      </c>
      <c r="BW112" s="926"/>
      <c r="BX112" s="926"/>
      <c r="BY112" s="926"/>
      <c r="BZ112" s="926"/>
      <c r="CA112" s="926">
        <v>639292</v>
      </c>
      <c r="CB112" s="926"/>
      <c r="CC112" s="926"/>
      <c r="CD112" s="926"/>
      <c r="CE112" s="926"/>
      <c r="CF112" s="920">
        <v>33.4</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84660</v>
      </c>
      <c r="AB113" s="938"/>
      <c r="AC113" s="938"/>
      <c r="AD113" s="938"/>
      <c r="AE113" s="939"/>
      <c r="AF113" s="940">
        <v>73918</v>
      </c>
      <c r="AG113" s="938"/>
      <c r="AH113" s="938"/>
      <c r="AI113" s="938"/>
      <c r="AJ113" s="939"/>
      <c r="AK113" s="940">
        <v>68296</v>
      </c>
      <c r="AL113" s="938"/>
      <c r="AM113" s="938"/>
      <c r="AN113" s="938"/>
      <c r="AO113" s="939"/>
      <c r="AP113" s="941">
        <v>3.6</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216913</v>
      </c>
      <c r="BR113" s="926"/>
      <c r="BS113" s="926"/>
      <c r="BT113" s="926"/>
      <c r="BU113" s="926"/>
      <c r="BV113" s="926">
        <v>228562</v>
      </c>
      <c r="BW113" s="926"/>
      <c r="BX113" s="926"/>
      <c r="BY113" s="926"/>
      <c r="BZ113" s="926"/>
      <c r="CA113" s="926">
        <v>216975</v>
      </c>
      <c r="CB113" s="926"/>
      <c r="CC113" s="926"/>
      <c r="CD113" s="926"/>
      <c r="CE113" s="926"/>
      <c r="CF113" s="920">
        <v>11.4</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20319</v>
      </c>
      <c r="AB114" s="959"/>
      <c r="AC114" s="959"/>
      <c r="AD114" s="959"/>
      <c r="AE114" s="960"/>
      <c r="AF114" s="961">
        <v>20947</v>
      </c>
      <c r="AG114" s="959"/>
      <c r="AH114" s="959"/>
      <c r="AI114" s="959"/>
      <c r="AJ114" s="960"/>
      <c r="AK114" s="961">
        <v>22290</v>
      </c>
      <c r="AL114" s="959"/>
      <c r="AM114" s="959"/>
      <c r="AN114" s="959"/>
      <c r="AO114" s="960"/>
      <c r="AP114" s="962">
        <v>1.2</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368760</v>
      </c>
      <c r="BR114" s="926"/>
      <c r="BS114" s="926"/>
      <c r="BT114" s="926"/>
      <c r="BU114" s="926"/>
      <c r="BV114" s="926">
        <v>397152</v>
      </c>
      <c r="BW114" s="926"/>
      <c r="BX114" s="926"/>
      <c r="BY114" s="926"/>
      <c r="BZ114" s="926"/>
      <c r="CA114" s="926">
        <v>430466</v>
      </c>
      <c r="CB114" s="926"/>
      <c r="CC114" s="926"/>
      <c r="CD114" s="926"/>
      <c r="CE114" s="926"/>
      <c r="CF114" s="920">
        <v>22.5</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1997</v>
      </c>
      <c r="AB115" s="938"/>
      <c r="AC115" s="938"/>
      <c r="AD115" s="938"/>
      <c r="AE115" s="939"/>
      <c r="AF115" s="940">
        <v>2146</v>
      </c>
      <c r="AG115" s="938"/>
      <c r="AH115" s="938"/>
      <c r="AI115" s="938"/>
      <c r="AJ115" s="939"/>
      <c r="AK115" s="940">
        <v>2146</v>
      </c>
      <c r="AL115" s="938"/>
      <c r="AM115" s="938"/>
      <c r="AN115" s="938"/>
      <c r="AO115" s="939"/>
      <c r="AP115" s="941">
        <v>0.1</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76</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397585</v>
      </c>
      <c r="AB117" s="979"/>
      <c r="AC117" s="979"/>
      <c r="AD117" s="979"/>
      <c r="AE117" s="980"/>
      <c r="AF117" s="981">
        <v>356179</v>
      </c>
      <c r="AG117" s="979"/>
      <c r="AH117" s="979"/>
      <c r="AI117" s="979"/>
      <c r="AJ117" s="980"/>
      <c r="AK117" s="981">
        <v>398122</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4622380</v>
      </c>
      <c r="BR119" s="1000"/>
      <c r="BS119" s="1000"/>
      <c r="BT119" s="1000"/>
      <c r="BU119" s="1000"/>
      <c r="BV119" s="1000">
        <v>4726704</v>
      </c>
      <c r="BW119" s="1000"/>
      <c r="BX119" s="1000"/>
      <c r="BY119" s="1000"/>
      <c r="BZ119" s="1000"/>
      <c r="CA119" s="1000">
        <v>4916333</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22348</v>
      </c>
      <c r="DH119" s="986"/>
      <c r="DI119" s="986"/>
      <c r="DJ119" s="986"/>
      <c r="DK119" s="987"/>
      <c r="DL119" s="985">
        <v>20248</v>
      </c>
      <c r="DM119" s="986"/>
      <c r="DN119" s="986"/>
      <c r="DO119" s="986"/>
      <c r="DP119" s="987"/>
      <c r="DQ119" s="985">
        <v>18149</v>
      </c>
      <c r="DR119" s="986"/>
      <c r="DS119" s="986"/>
      <c r="DT119" s="986"/>
      <c r="DU119" s="987"/>
      <c r="DV119" s="988">
        <v>0.9</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2421393</v>
      </c>
      <c r="BR120" s="931"/>
      <c r="BS120" s="931"/>
      <c r="BT120" s="931"/>
      <c r="BU120" s="931"/>
      <c r="BV120" s="931">
        <v>2554884</v>
      </c>
      <c r="BW120" s="931"/>
      <c r="BX120" s="931"/>
      <c r="BY120" s="931"/>
      <c r="BZ120" s="931"/>
      <c r="CA120" s="931">
        <v>2775313</v>
      </c>
      <c r="CB120" s="931"/>
      <c r="CC120" s="931"/>
      <c r="CD120" s="931"/>
      <c r="CE120" s="931"/>
      <c r="CF120" s="944">
        <v>145.19999999999999</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526164</v>
      </c>
      <c r="DR120" s="931"/>
      <c r="DS120" s="931"/>
      <c r="DT120" s="931"/>
      <c r="DU120" s="931"/>
      <c r="DV120" s="932">
        <v>27.5</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143713</v>
      </c>
      <c r="BR121" s="926"/>
      <c r="BS121" s="926"/>
      <c r="BT121" s="926"/>
      <c r="BU121" s="926"/>
      <c r="BV121" s="926">
        <v>175124</v>
      </c>
      <c r="BW121" s="926"/>
      <c r="BX121" s="926"/>
      <c r="BY121" s="926"/>
      <c r="BZ121" s="926"/>
      <c r="CA121" s="926">
        <v>185731</v>
      </c>
      <c r="CB121" s="926"/>
      <c r="CC121" s="926"/>
      <c r="CD121" s="926"/>
      <c r="CE121" s="926"/>
      <c r="CF121" s="920">
        <v>9.6999999999999993</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108146</v>
      </c>
      <c r="DH121" s="926"/>
      <c r="DI121" s="926"/>
      <c r="DJ121" s="926"/>
      <c r="DK121" s="926"/>
      <c r="DL121" s="926">
        <v>115263</v>
      </c>
      <c r="DM121" s="926"/>
      <c r="DN121" s="926"/>
      <c r="DO121" s="926"/>
      <c r="DP121" s="926"/>
      <c r="DQ121" s="926">
        <v>113128</v>
      </c>
      <c r="DR121" s="926"/>
      <c r="DS121" s="926"/>
      <c r="DT121" s="926"/>
      <c r="DU121" s="926"/>
      <c r="DV121" s="927">
        <v>5.9</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2808031</v>
      </c>
      <c r="BR122" s="1000"/>
      <c r="BS122" s="1000"/>
      <c r="BT122" s="1000"/>
      <c r="BU122" s="1000"/>
      <c r="BV122" s="1000">
        <v>2949050</v>
      </c>
      <c r="BW122" s="1000"/>
      <c r="BX122" s="1000"/>
      <c r="BY122" s="1000"/>
      <c r="BZ122" s="1000"/>
      <c r="CA122" s="1000">
        <v>3093041</v>
      </c>
      <c r="CB122" s="1000"/>
      <c r="CC122" s="1000"/>
      <c r="CD122" s="1000"/>
      <c r="CE122" s="1000"/>
      <c r="CF122" s="1017">
        <v>161.80000000000001</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5373137</v>
      </c>
      <c r="BR123" s="1064"/>
      <c r="BS123" s="1064"/>
      <c r="BT123" s="1064"/>
      <c r="BU123" s="1064"/>
      <c r="BV123" s="1064">
        <v>5679058</v>
      </c>
      <c r="BW123" s="1064"/>
      <c r="BX123" s="1064"/>
      <c r="BY123" s="1064"/>
      <c r="BZ123" s="1064"/>
      <c r="CA123" s="1064">
        <v>6054085</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v>612832</v>
      </c>
      <c r="DH124" s="986"/>
      <c r="DI124" s="986"/>
      <c r="DJ124" s="986"/>
      <c r="DK124" s="987"/>
      <c r="DL124" s="985">
        <v>582967</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1953</v>
      </c>
      <c r="AB126" s="959"/>
      <c r="AC126" s="959"/>
      <c r="AD126" s="959"/>
      <c r="AE126" s="960"/>
      <c r="AF126" s="961">
        <v>2100</v>
      </c>
      <c r="AG126" s="959"/>
      <c r="AH126" s="959"/>
      <c r="AI126" s="959"/>
      <c r="AJ126" s="960"/>
      <c r="AK126" s="961">
        <v>2099</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44</v>
      </c>
      <c r="AB127" s="959"/>
      <c r="AC127" s="959"/>
      <c r="AD127" s="959"/>
      <c r="AE127" s="960"/>
      <c r="AF127" s="961">
        <v>46</v>
      </c>
      <c r="AG127" s="959"/>
      <c r="AH127" s="959"/>
      <c r="AI127" s="959"/>
      <c r="AJ127" s="960"/>
      <c r="AK127" s="961">
        <v>47</v>
      </c>
      <c r="AL127" s="959"/>
      <c r="AM127" s="959"/>
      <c r="AN127" s="959"/>
      <c r="AO127" s="960"/>
      <c r="AP127" s="962">
        <v>0</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14512</v>
      </c>
      <c r="AB128" s="1046"/>
      <c r="AC128" s="1046"/>
      <c r="AD128" s="1046"/>
      <c r="AE128" s="1047"/>
      <c r="AF128" s="1048">
        <v>14373</v>
      </c>
      <c r="AG128" s="1046"/>
      <c r="AH128" s="1046"/>
      <c r="AI128" s="1046"/>
      <c r="AJ128" s="1047"/>
      <c r="AK128" s="1048">
        <v>15321</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2121193</v>
      </c>
      <c r="AB129" s="959"/>
      <c r="AC129" s="959"/>
      <c r="AD129" s="959"/>
      <c r="AE129" s="960"/>
      <c r="AF129" s="961">
        <v>2115535</v>
      </c>
      <c r="AG129" s="959"/>
      <c r="AH129" s="959"/>
      <c r="AI129" s="959"/>
      <c r="AJ129" s="960"/>
      <c r="AK129" s="961">
        <v>2171782</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259875</v>
      </c>
      <c r="AB130" s="959"/>
      <c r="AC130" s="959"/>
      <c r="AD130" s="959"/>
      <c r="AE130" s="960"/>
      <c r="AF130" s="961">
        <v>242113</v>
      </c>
      <c r="AG130" s="959"/>
      <c r="AH130" s="959"/>
      <c r="AI130" s="959"/>
      <c r="AJ130" s="960"/>
      <c r="AK130" s="961">
        <v>260390</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6.1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1861318</v>
      </c>
      <c r="AB131" s="986"/>
      <c r="AC131" s="986"/>
      <c r="AD131" s="986"/>
      <c r="AE131" s="987"/>
      <c r="AF131" s="985">
        <v>1873422</v>
      </c>
      <c r="AG131" s="986"/>
      <c r="AH131" s="986"/>
      <c r="AI131" s="986"/>
      <c r="AJ131" s="987"/>
      <c r="AK131" s="985">
        <v>1911392</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6.6188582499999997</v>
      </c>
      <c r="AB132" s="1097"/>
      <c r="AC132" s="1097"/>
      <c r="AD132" s="1097"/>
      <c r="AE132" s="1098"/>
      <c r="AF132" s="1099">
        <v>5.3214385230000003</v>
      </c>
      <c r="AG132" s="1097"/>
      <c r="AH132" s="1097"/>
      <c r="AI132" s="1097"/>
      <c r="AJ132" s="1098"/>
      <c r="AK132" s="1099">
        <v>6.4042854629999999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5.6</v>
      </c>
      <c r="AB133" s="1080"/>
      <c r="AC133" s="1080"/>
      <c r="AD133" s="1080"/>
      <c r="AE133" s="1081"/>
      <c r="AF133" s="1079">
        <v>5.7</v>
      </c>
      <c r="AG133" s="1080"/>
      <c r="AH133" s="1080"/>
      <c r="AI133" s="1080"/>
      <c r="AJ133" s="1081"/>
      <c r="AK133" s="1079">
        <v>6.1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WiQc+NhuBjZNeJz1U4A4zR7cZ3O3voik5PWlpLH46fM5dIZ3kFScV3MfZ5FAMLMUzVjaUYg5G3twHE0AvBPkQ==" saltValue="JuGsGM7AS9cKx1GPvyvX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W95" sqref="CW95"/>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Y/tp7Patkyls1K0bfktrzkgZf28HP2yhv8JRMyd8q5bHyScFqQWSpnsqn8aA+pIYxmI0b00+AmbxNDxXRIPtBQ==" saltValue="2IUAMhfFpBqrWCf33ZGar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activeCell="DL74" sqref="DL74"/>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hBaKkfi/Ka0LJpAhZ/u3i5k9D8HvTQpQYIeyodYVFjs6WiUpVhmWdgT5Ruz7hxxWjdrLp4mAGqkI/IDMucjnvw==" saltValue="X1tXUThjhF1nPjnRnlNuo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605509</v>
      </c>
      <c r="AP9" s="269">
        <v>175765</v>
      </c>
      <c r="AQ9" s="270">
        <v>263788</v>
      </c>
      <c r="AR9" s="271">
        <v>-33.4</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95584</v>
      </c>
      <c r="AP10" s="272">
        <v>27746</v>
      </c>
      <c r="AQ10" s="273">
        <v>39680</v>
      </c>
      <c r="AR10" s="274">
        <v>-30.1</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v>5696</v>
      </c>
      <c r="AP11" s="272">
        <v>1653</v>
      </c>
      <c r="AQ11" s="273">
        <v>4557</v>
      </c>
      <c r="AR11" s="274">
        <v>-63.7</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485</v>
      </c>
      <c r="AL12" s="1117"/>
      <c r="AM12" s="1117"/>
      <c r="AN12" s="1118"/>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31231</v>
      </c>
      <c r="AP13" s="272">
        <v>9066</v>
      </c>
      <c r="AQ13" s="273">
        <v>12917</v>
      </c>
      <c r="AR13" s="274">
        <v>-29.8</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57477</v>
      </c>
      <c r="AP14" s="272">
        <v>16684</v>
      </c>
      <c r="AQ14" s="273">
        <v>4746</v>
      </c>
      <c r="AR14" s="274">
        <v>251.5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-39877</v>
      </c>
      <c r="AP15" s="272">
        <v>-11575</v>
      </c>
      <c r="AQ15" s="273">
        <v>-12765</v>
      </c>
      <c r="AR15" s="274">
        <v>-9.3000000000000007</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755620</v>
      </c>
      <c r="AP16" s="272">
        <v>219338</v>
      </c>
      <c r="AQ16" s="273">
        <v>312922</v>
      </c>
      <c r="AR16" s="274">
        <v>-29.9</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18.579999999999998</v>
      </c>
      <c r="AP21" s="286">
        <v>24.75</v>
      </c>
      <c r="AQ21" s="287">
        <v>-6.17</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94.7</v>
      </c>
      <c r="AP22" s="291">
        <v>95.6</v>
      </c>
      <c r="AQ22" s="292">
        <v>-0.9</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305390</v>
      </c>
      <c r="AP32" s="300">
        <v>88647</v>
      </c>
      <c r="AQ32" s="301">
        <v>170896</v>
      </c>
      <c r="AR32" s="302">
        <v>-48.1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486</v>
      </c>
      <c r="AP34" s="300" t="s">
        <v>486</v>
      </c>
      <c r="AQ34" s="301">
        <v>5</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68296</v>
      </c>
      <c r="AP35" s="300">
        <v>19825</v>
      </c>
      <c r="AQ35" s="301">
        <v>33138</v>
      </c>
      <c r="AR35" s="302">
        <v>-40.200000000000003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22290</v>
      </c>
      <c r="AP36" s="300">
        <v>6470</v>
      </c>
      <c r="AQ36" s="301">
        <v>2943</v>
      </c>
      <c r="AR36" s="302">
        <v>119.8</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v>2146</v>
      </c>
      <c r="AP37" s="300">
        <v>623</v>
      </c>
      <c r="AQ37" s="301">
        <v>1487</v>
      </c>
      <c r="AR37" s="302">
        <v>-58.1</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486</v>
      </c>
      <c r="AP38" s="303" t="s">
        <v>486</v>
      </c>
      <c r="AQ38" s="304">
        <v>60</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-15321</v>
      </c>
      <c r="AP39" s="300">
        <v>-4447</v>
      </c>
      <c r="AQ39" s="301">
        <v>-8408</v>
      </c>
      <c r="AR39" s="302">
        <v>-47.1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-260390</v>
      </c>
      <c r="AP40" s="300">
        <v>-75585</v>
      </c>
      <c r="AQ40" s="301">
        <v>-141122</v>
      </c>
      <c r="AR40" s="302">
        <v>-46.4</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122411</v>
      </c>
      <c r="AP41" s="300">
        <v>35533</v>
      </c>
      <c r="AQ41" s="301">
        <v>59000</v>
      </c>
      <c r="AR41" s="302">
        <v>-39.799999999999997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576026</v>
      </c>
      <c r="AN51" s="322">
        <v>153525</v>
      </c>
      <c r="AO51" s="323">
        <v>-24.4</v>
      </c>
      <c r="AP51" s="324">
        <v>301035</v>
      </c>
      <c r="AQ51" s="325">
        <v>12.2</v>
      </c>
      <c r="AR51" s="326">
        <v>-36.6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293336</v>
      </c>
      <c r="AN52" s="330">
        <v>78181</v>
      </c>
      <c r="AO52" s="331">
        <v>-41</v>
      </c>
      <c r="AP52" s="332">
        <v>154376</v>
      </c>
      <c r="AQ52" s="333">
        <v>29.1</v>
      </c>
      <c r="AR52" s="334">
        <v>-70.099999999999994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545079</v>
      </c>
      <c r="AN53" s="322">
        <v>147199</v>
      </c>
      <c r="AO53" s="323">
        <v>-4.0999999999999996</v>
      </c>
      <c r="AP53" s="324">
        <v>277467</v>
      </c>
      <c r="AQ53" s="325">
        <v>-7.8</v>
      </c>
      <c r="AR53" s="326">
        <v>3.7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56754</v>
      </c>
      <c r="AN54" s="330">
        <v>15326</v>
      </c>
      <c r="AO54" s="331">
        <v>-80.400000000000006</v>
      </c>
      <c r="AP54" s="332">
        <v>128378</v>
      </c>
      <c r="AQ54" s="333">
        <v>-16.8</v>
      </c>
      <c r="AR54" s="334">
        <v>-63.6</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857742</v>
      </c>
      <c r="AN55" s="322">
        <v>237733</v>
      </c>
      <c r="AO55" s="323">
        <v>61.5</v>
      </c>
      <c r="AP55" s="324">
        <v>282256</v>
      </c>
      <c r="AQ55" s="325">
        <v>1.7</v>
      </c>
      <c r="AR55" s="326">
        <v>59.8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437020</v>
      </c>
      <c r="AN56" s="330">
        <v>121125</v>
      </c>
      <c r="AO56" s="331">
        <v>690.3</v>
      </c>
      <c r="AP56" s="332">
        <v>145453</v>
      </c>
      <c r="AQ56" s="333">
        <v>13.3</v>
      </c>
      <c r="AR56" s="334">
        <v>677</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573953</v>
      </c>
      <c r="AN57" s="322">
        <v>162962</v>
      </c>
      <c r="AO57" s="323">
        <v>-31.5</v>
      </c>
      <c r="AP57" s="324">
        <v>295341</v>
      </c>
      <c r="AQ57" s="325">
        <v>4.5999999999999996</v>
      </c>
      <c r="AR57" s="326">
        <v>-36.1</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183781</v>
      </c>
      <c r="AN58" s="330">
        <v>52181</v>
      </c>
      <c r="AO58" s="331">
        <v>-56.9</v>
      </c>
      <c r="AP58" s="332">
        <v>137402</v>
      </c>
      <c r="AQ58" s="333">
        <v>-5.5</v>
      </c>
      <c r="AR58" s="334">
        <v>-51.4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871721</v>
      </c>
      <c r="AN59" s="322">
        <v>253039</v>
      </c>
      <c r="AO59" s="323">
        <v>55.3</v>
      </c>
      <c r="AP59" s="324">
        <v>292845</v>
      </c>
      <c r="AQ59" s="325">
        <v>-0.8</v>
      </c>
      <c r="AR59" s="326">
        <v>56.1</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382865</v>
      </c>
      <c r="AN60" s="330">
        <v>111136</v>
      </c>
      <c r="AO60" s="331">
        <v>113</v>
      </c>
      <c r="AP60" s="332">
        <v>143187</v>
      </c>
      <c r="AQ60" s="333">
        <v>4.2</v>
      </c>
      <c r="AR60" s="334">
        <v>108.8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684904</v>
      </c>
      <c r="AN61" s="337">
        <v>190892</v>
      </c>
      <c r="AO61" s="338">
        <v>11.4</v>
      </c>
      <c r="AP61" s="339">
        <v>289789</v>
      </c>
      <c r="AQ61" s="340">
        <v>2</v>
      </c>
      <c r="AR61" s="326">
        <v>9.4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270751</v>
      </c>
      <c r="AN62" s="330">
        <v>75590</v>
      </c>
      <c r="AO62" s="331">
        <v>125</v>
      </c>
      <c r="AP62" s="332">
        <v>141759</v>
      </c>
      <c r="AQ62" s="333">
        <v>4.9000000000000004</v>
      </c>
      <c r="AR62" s="334">
        <v>120.1</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HA2WiajjfZQsLaOZlO8TGQ1AMYP+wQu/rVPeFOq3kVR+Z+41FS0dYLpL7kWKoUcBX5tM3fQkBBfoZaLkguvQpQ==" saltValue="i+J/o+rixz8QHPrpqbzO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BI98" sqref="BI98"/>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JjHC2d5hvW/dVtI95wIaAkqG3HPE8z32Uf8PO3EjUFbzItaO558cvX3oipMN6b8vgZ1PHItGzDl3i2fU+V9O+w==" saltValue="KQeoBcKlb0VZjpWyhuDTY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8" zoomScaleNormal="78" zoomScaleSheetLayoutView="55" workbookViewId="0">
      <selection activeCell="BJ98" sqref="BJ98"/>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rOztuJK1DIEy3lNk5KIomXcMGFYicHFGRXjfH8FJkKNmhsICGUd9UPR+e9u51Si12SOiwCyDOcyW7+2H+sNuSg==" saltValue="QPLRO2rqTR1v0vfEcTFrZ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43.31</v>
      </c>
      <c r="G47" s="12">
        <v>43.93</v>
      </c>
      <c r="H47" s="12">
        <v>49.35</v>
      </c>
      <c r="I47" s="12">
        <v>40.130000000000003</v>
      </c>
      <c r="J47" s="13">
        <v>50.34</v>
      </c>
    </row>
    <row r="48" spans="2:10" ht="57.75" customHeight="1" x14ac:dyDescent="0.15">
      <c r="B48" s="14"/>
      <c r="C48" s="1141" t="s">
        <v>4</v>
      </c>
      <c r="D48" s="1141"/>
      <c r="E48" s="1142"/>
      <c r="F48" s="15">
        <v>17.899999999999999</v>
      </c>
      <c r="G48" s="16">
        <v>16.3</v>
      </c>
      <c r="H48" s="16">
        <v>14.13</v>
      </c>
      <c r="I48" s="16">
        <v>22.8</v>
      </c>
      <c r="J48" s="17">
        <v>11.33</v>
      </c>
    </row>
    <row r="49" spans="2:10" ht="57.75" customHeight="1" thickBot="1" x14ac:dyDescent="0.2">
      <c r="B49" s="18"/>
      <c r="C49" s="1143" t="s">
        <v>5</v>
      </c>
      <c r="D49" s="1143"/>
      <c r="E49" s="1144"/>
      <c r="F49" s="19">
        <v>10.49</v>
      </c>
      <c r="G49" s="20">
        <v>0.13</v>
      </c>
      <c r="H49" s="20" t="s">
        <v>529</v>
      </c>
      <c r="I49" s="20" t="s">
        <v>530</v>
      </c>
      <c r="J49" s="21">
        <v>0.37</v>
      </c>
    </row>
    <row r="50" spans="2:10" x14ac:dyDescent="0.15"/>
  </sheetData>
  <sheetProtection algorithmName="SHA-512" hashValue="OxsBTPAqey732gOCmY+cJwlh814x5cMR8sUeAXO1H8W+yw9VGOwHpryr+6CPKlIgm1K6+G69hxvT9rBbIU4DxQ==" saltValue="Tta9pC8HJhvAgBgHTxy6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黒木 優士</cp:lastModifiedBy>
  <cp:lastPrinted>2026-03-06T04:39:25Z</cp:lastPrinted>
  <dcterms:created xsi:type="dcterms:W3CDTF">2026-02-23T09:38:22Z</dcterms:created>
  <dcterms:modified xsi:type="dcterms:W3CDTF">2026-03-12T06:50:10Z</dcterms:modified>
  <cp:category/>
</cp:coreProperties>
</file>