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NG-FLSV-01\Tsunagi2\R07\01 総務課\財政班\03財政状況及び処分に関すること\09財政状況資料に関すること\260304【県市町村課〆312(木)】令和６年度財政状況資料集の作成について\提出用\"/>
    </mc:Choice>
  </mc:AlternateContent>
  <xr:revisionPtr revIDLastSave="0" documentId="13_ncr:1_{2E0C3DD3-3B07-4D46-962A-6DC25290ACDB}" xr6:coauthVersionLast="47" xr6:coauthVersionMax="47" xr10:uidLastSave="{00000000-0000-0000-0000-000000000000}"/>
  <bookViews>
    <workbookView xWindow="-120" yWindow="-120" windowWidth="29040" windowHeight="15720" tabRatio="7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BW34" i="10"/>
  <c r="BW35" i="10" s="1"/>
  <c r="C34" i="10"/>
  <c r="BW36" i="10" l="1"/>
  <c r="BW37" i="10" s="1"/>
  <c r="CO34" i="10"/>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<sst xmlns="http://schemas.openxmlformats.org/spreadsheetml/2006/main" count="1146" uniqueCount="564">
  <si>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</si>
  <si>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</si>
  <si>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</si>
  <si>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</si>
  <si>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</si>
  <si>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</si>
  <si>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</si>
  <si>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</si>
  <si>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</si>
  <si>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</si>
  <si>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</si>
  <si>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</si>
  <si>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</si>
  <si>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</si>
  <si>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</si>
  <si>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</si>
  <si>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</si>
  <si>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</si>
  <si>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</si>
  <si>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</si>
  <si>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</si>
  <si>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</si>
  <si>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</si>
  <si>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</si>
  <si>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</si>
  <si>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</si>
  <si>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</si>
  <si>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</si>
  <si>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</si>
  <si>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</si>
  <si>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</si>
  <si>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</si>
  <si>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</si>
  <si>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</si>
  <si>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</si>
  <si>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</si>
  <si>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</si>
  <si>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</si>
  <si>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</si>
  <si>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</si>
  <si>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</si>
  <si>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</si>
  <si>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</si>
  <si>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</si>
  <si>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</si>
  <si>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</si>
  <si>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</si>
  <si>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</si>
  <si>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</si>
  <si>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</si>
  <si>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</si>
  <si>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</si>
  <si>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</si>
  <si>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</si>
  <si>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</si>
  <si>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</si>
  <si>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</si>
  <si>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</si>
  <si>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</si>
  <si>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</si>
  <si>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</si>
  <si>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</si>
  <si>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</si>
  <si>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</si>
  <si>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</si>
  <si>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</si>
  <si>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</si>
  <si>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</si>
  <si>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</si>
  <si>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</si>
  <si>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</si>
  <si>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</si>
  <si>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</si>
  <si>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</si>
  <si>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</si>
  <si>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</si>
  <si>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</si>
  <si>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</si>
  <si>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</si>
  <si>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</si>
  <si>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</si>
  <si>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</si>
  <si>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</si>
  <si>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</si>
  <si>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</si>
  <si>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</si>
  <si>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</si>
  <si>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</si>
  <si>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</si>
  <si>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</si>
  <si>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</si>
  <si>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</si>
  <si>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</si>
  <si>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</si>
  <si>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</si>
  <si>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</si>
  <si>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</si>
  <si>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</si>
  <si>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</si>
  <si>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</si>
  <si>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</si>
  <si>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</si>
  <si>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</si>
  <si>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</si>
  <si>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</si>
  <si>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</si>
  <si>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</si>
  <si>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</si>
  <si>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</si>
  <si>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</si>
  <si>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</si>
  <si>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</si>
  <si>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</si>
  <si>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</si>
  <si>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</si>
  <si>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</si>
  <si>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</si>
  <si>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</si>
  <si>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</si>
  <si>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</si>
  <si>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</si>
  <si>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</si>
  <si>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</si>
  <si>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</si>
  <si>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</si>
  <si>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</si>
  <si>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</si>
  <si>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</si>
  <si>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</si>
  <si>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</si>
  <si>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</si>
  <si>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</si>
  <si>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</si>
  <si>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</si>
  <si>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</si>
  <si>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</si>
  <si>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</si>
  <si>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</si>
  <si>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</si>
  <si>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</si>
  <si>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</si>
  <si>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</si>
  <si>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</si>
  <si>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</si>
  <si>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</si>
  <si>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</si>
  <si>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</si>
  <si>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</si>
  <si>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</si>
  <si>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</si>
  <si>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</si>
  <si>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</si>
  <si>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</si>
  <si>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</si>
  <si>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</si>
  <si>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</si>
  <si>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</si>
  <si>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</si>
  <si>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</si>
  <si>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</si>
  <si>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</si>
  <si>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</si>
  <si>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</si>
  <si>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</si>
  <si>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</si>
  <si>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</si>
  <si>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</si>
  <si>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</si>
  <si>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</si>
  <si>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</si>
  <si>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</si>
  <si>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</si>
  <si>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</si>
  <si>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</si>
  <si>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</si>
  <si>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</si>
  <si>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</si>
  <si>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</si>
  <si>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</si>
  <si>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</si>
  <si>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</si>
  <si>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</si>
  <si>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</si>
  <si>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</si>
  <si>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</si>
  <si>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</si>
  <si>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</si>
  <si>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</si>
  <si>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</si>
  <si>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</si>
  <si>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</si>
  <si>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</si>
  <si>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</si>
  <si>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</si>
  <si>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</si>
  <si>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</si>
  <si>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</si>
  <si>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</si>
  <si>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</si>
  <si>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</si>
  <si>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</si>
  <si>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</si>
  <si>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</si>
  <si>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熊本県津奈木町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</si>
  <si>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</si>
  <si>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</si>
  <si>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</si>
  <si>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</si>
  <si>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</si>
  <si>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</si>
  <si>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</si>
  <si>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</si>
  <si>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</si>
  <si>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</si>
  <si>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</si>
  <si>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</si>
  <si>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</si>
  <si>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</si>
  <si>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</si>
  <si>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</si>
  <si>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</si>
  <si>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</si>
  <si>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</si>
  <si>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</si>
  <si>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</si>
  <si>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</si>
  <si>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</si>
  <si>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</si>
  <si>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</si>
  <si>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</si>
  <si>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</si>
  <si>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</si>
  <si>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</si>
  <si>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</si>
  <si>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</si>
  <si>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</si>
  <si>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</si>
  <si>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</si>
  <si>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</si>
  <si>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</si>
  <si>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</si>
  <si>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</si>
  <si>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</si>
  <si>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</si>
  <si>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</si>
  <si>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</si>
  <si>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</si>
  <si>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</si>
  <si>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</si>
  <si>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</si>
  <si>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</si>
  <si>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</si>
  <si>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</si>
  <si>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</si>
  <si>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</si>
  <si>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</si>
  <si>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</si>
  <si>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</si>
  <si>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</si>
  <si>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</si>
  <si>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</si>
  <si>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</si>
  <si>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</si>
  <si>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</si>
  <si>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</si>
  <si>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</si>
  <si>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</si>
  <si>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</si>
  <si>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</si>
  <si>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</si>
  <si>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</si>
  <si>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</si>
  <si>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</si>
  <si>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</si>
  <si>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</si>
  <si>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</si>
  <si>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</si>
  <si>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</si>
  <si>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</si>
  <si>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</si>
  <si>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</si>
  <si>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</si>
  <si>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</si>
  <si>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</si>
  <si>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</si>
  <si>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</si>
  <si>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</si>
  <si>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</si>
  <si>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</si>
  <si>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</si>
  <si>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</si>
  <si>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</si>
  <si>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</si>
  <si>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</si>
  <si>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</si>
  <si>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</si>
  <si>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</si>
  <si>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</si>
  <si>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</si>
  <si>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</si>
  <si>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</si>
  <si>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</si>
  <si>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</si>
  <si>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</si>
  <si>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</si>
  <si>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</si>
  <si>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</si>
  <si>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</si>
  <si>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</si>
  <si>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</si>
  <si>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</si>
  <si>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</si>
  <si>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</si>
  <si>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</si>
  <si>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</si>
  <si>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</si>
  <si>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</si>
  <si>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</si>
  <si>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</si>
  <si>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</si>
  <si>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</si>
  <si>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</si>
  <si>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</si>
  <si>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</si>
  <si>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</si>
  <si>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</si>
  <si>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</si>
  <si>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</si>
  <si>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</si>
  <si>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</si>
  <si>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</si>
  <si>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</si>
  <si>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</si>
  <si>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</si>
  <si>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</si>
  <si>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</si>
  <si>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</si>
  <si>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</si>
  <si>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</si>
  <si>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</si>
  <si>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</si>
  <si>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</si>
  <si>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</si>
  <si>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</si>
  <si>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</si>
  <si>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</si>
  <si>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</si>
  <si>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</si>
  <si>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</si>
  <si>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</si>
  <si>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</si>
  <si>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</si>
  <si>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</si>
  <si>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</si>
  <si>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熊本県津奈木町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</si>
  <si>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</si>
  <si>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</si>
  <si>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</si>
  <si>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</si>
  <si>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</si>
  <si>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</si>
  <si>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</si>
  <si>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</si>
  <si>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</si>
  <si>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</si>
  <si>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</si>
  <si>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</si>
  <si>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</si>
  <si>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</si>
  <si>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</si>
  <si>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</si>
  <si>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</si>
  <si>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</si>
  <si>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</si>
  <si>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</si>
  <si>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</si>
  <si>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</si>
  <si>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</si>
  <si>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</si>
  <si>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</si>
  <si>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</si>
  <si>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</si>
  <si>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</si>
  <si>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</si>
  <si>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</si>
  <si>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</si>
  <si>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</si>
  <si>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</si>
  <si>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</si>
  <si>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</si>
  <si>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</si>
  <si>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</si>
  <si>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簡易水道事業会計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</si>
  <si>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</si>
  <si>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</si>
  <si>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</si>
  <si>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</si>
  <si>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</si>
  <si>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</si>
  <si>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</si>
  <si>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</si>
  <si>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</si>
  <si>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</si>
  <si>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</si>
  <si>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</si>
  <si>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</si>
  <si>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</si>
  <si>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</si>
  <si>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</si>
  <si>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</si>
  <si>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</si>
  <si>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</si>
  <si>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</si>
  <si>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</si>
  <si>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</si>
  <si>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</si>
  <si>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</si>
  <si>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</si>
  <si>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</si>
  <si>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</si>
  <si>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</si>
  <si>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</si>
  <si>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</si>
  <si>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</si>
  <si>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</si>
  <si>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</si>
  <si>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</si>
  <si>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</si>
  <si>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</si>
  <si>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</si>
  <si>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</si>
  <si>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</si>
  <si>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</si>
  <si>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</si>
  <si>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</si>
  <si>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</si>
  <si>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</si>
  <si>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</si>
  <si>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</si>
  <si>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</si>
  <si>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</si>
  <si>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</si>
  <si>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</si>
  <si>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</si>
  <si>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</si>
  <si>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</si>
  <si>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</si>
  <si>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</si>
  <si>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</si>
  <si>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</si>
  <si>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</si>
  <si>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</si>
  <si>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</si>
  <si>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</si>
  <si>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</si>
  <si>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</si>
  <si>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</si>
  <si>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</si>
  <si>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</si>
  <si>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</si>
  <si>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</si>
  <si>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</si>
  <si>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</si>
  <si>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</si>
  <si>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</si>
  <si>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</si>
  <si>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</si>
  <si>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</si>
  <si>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</si>
  <si>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</si>
  <si>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</si>
  <si>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</si>
  <si>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</si>
  <si>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</si>
  <si>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</si>
  <si>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</si>
  <si>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</si>
  <si>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</si>
  <si>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</si>
  <si>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</si>
  <si>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</si>
  <si>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</si>
  <si>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</si>
  <si>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</si>
  <si>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</si>
  <si>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</si>
  <si>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</si>
  <si>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</si>
  <si>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</si>
  <si>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</si>
  <si>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</si>
  <si>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</si>
  <si>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</si>
  <si>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</si>
  <si>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</si>
  <si>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</si>
  <si>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</si>
  <si>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</si>
  <si>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</si>
  <si>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</si>
  <si>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</si>
  <si>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</si>
  <si>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</si>
  <si>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</si>
  <si>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</si>
  <si>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</si>
  <si>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</si>
  <si>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</si>
  <si>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</si>
  <si>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</si>
  <si>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</si>
  <si>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</si>
  <si>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</si>
  <si>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</si>
  <si>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</si>
  <si>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</si>
  <si>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</si>
  <si>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</si>
  <si>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</si>
  <si>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</si>
  <si>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</si>
  <si>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</si>
  <si>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</si>
  <si>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</si>
  <si>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</si>
  <si>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</si>
  <si>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</si>
  <si>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</si>
  <si>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</si>
  <si>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</si>
  <si>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</si>
  <si>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1.71</t>
  </si>
  <si>
    <t>▲ 1.10</t>
  </si>
  <si>
    <t>▲ 1.34</t>
  </si>
  <si>
    <t>国民健康保険事業特別会計</t>
  </si>
  <si>
    <t>一般会計</t>
  </si>
  <si>
    <t>宅地造成事業特別会計</t>
  </si>
  <si>
    <t>介護保険事業特別会計</t>
  </si>
  <si>
    <t>簡易水道事業会計</t>
  </si>
  <si>
    <t>後期高齢者医療事業特別会計</t>
  </si>
  <si>
    <t>恒久対策事業特別会計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</si>
  <si>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</si>
  <si>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</si>
  <si>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</si>
  <si>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</si>
  <si>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</si>
  <si>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</si>
  <si>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</si>
  <si>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</si>
  <si>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</si>
  <si>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一般財団法人津奈木町地域振興公社</t>
    <phoneticPr fontId="2"/>
  </si>
  <si>
    <t>-</t>
    <phoneticPr fontId="2"/>
  </si>
  <si>
    <t>（株）つなぎつくる</t>
    <rPh sb="0" eb="3">
      <t>カブ</t>
    </rPh>
    <phoneticPr fontId="2"/>
  </si>
  <si>
    <t>町有施設整備基金</t>
  </si>
  <si>
    <t>恒久対策事業事業運営基金</t>
  </si>
  <si>
    <t>恒久対策事業維持管理基金</t>
  </si>
  <si>
    <t>地域振興基金</t>
    <phoneticPr fontId="2"/>
  </si>
  <si>
    <t>ふるさと応援基金</t>
    <rPh sb="4" eb="8">
      <t>オウエンキキン</t>
    </rPh>
    <phoneticPr fontId="2"/>
  </si>
  <si>
    <t>水俣芦北広域行政事務組合</t>
  </si>
  <si>
    <t>熊本県市町村総合事務組合</t>
  </si>
  <si>
    <t>熊本県後期高齢者医療広域連合
（一般会計）</t>
  </si>
  <si>
    <t>熊本県後期高齢者医療広域連合
（後期高齢者医療特別会計）</t>
  </si>
  <si>
    <t>-</t>
    <phoneticPr fontId="2"/>
  </si>
  <si>
    <t>特別会計（交通災害共済事業）分を含む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</si>
</sst>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6225-4D13-9DDE-F347E29DED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103236</c:v>
                </c:pt>
                <c:pt idx="1">
                  <c:v>144276</c:v>
                </c:pt>
                <c:pt idx="2">
                  <c:v>94998</c:v>
                </c:pt>
                <c:pt idx="3">
                  <c:v>168925</c:v>
                </c:pt>
                <c:pt idx="4">
                  <c:v>250910</c:v>
                </c:pt>
              </c:numCache>
            </c:numRef>
          </c:val>
          <c:smooth val="0"/>
          <c:extLst>
            <c:ext xmlns:c16="http://schemas.microsoft.com/office/drawing/2014/chart" uri="{C3380CC4-5D6E-409C-BE32-E72D297353CC}">
              <c16:uniqueId val="{00000001-6225-4D13-9DDE-F347E29DED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c:v>
                </c:pt>
                <c:pt idx="1">
                  <c:v>4.7300000000000004</c:v>
                </c:pt>
                <c:pt idx="2">
                  <c:v>6.2</c:v>
                </c:pt>
                <c:pt idx="3">
                  <c:v>7.1</c:v>
                </c:pt>
                <c:pt idx="4">
                  <c:v>5.58</c:v>
                </c:pt>
              </c:numCache>
            </c:numRef>
          </c:val>
          <c:extLst>
            <c:ext xmlns:c16="http://schemas.microsoft.com/office/drawing/2014/chart" uri="{C3380CC4-5D6E-409C-BE32-E72D297353CC}">
              <c16:uniqueId val="{00000000-76E7-46B7-808D-70349877C8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35.07</c:v>
                </c:pt>
                <c:pt idx="1">
                  <c:v>34.659999999999997</c:v>
                </c:pt>
                <c:pt idx="2">
                  <c:v>35.35</c:v>
                </c:pt>
                <c:pt idx="3">
                  <c:v>38.26</c:v>
                </c:pt>
                <c:pt idx="4">
                  <c:v>42.29</c:v>
                </c:pt>
              </c:numCache>
            </c:numRef>
          </c:val>
          <c:extLst>
            <c:ext xmlns:c16="http://schemas.microsoft.com/office/drawing/2014/chart" uri="{C3380CC4-5D6E-409C-BE32-E72D297353CC}">
              <c16:uniqueId val="{00000001-76E7-46B7-808D-70349877C8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-1.71</c:v>
                </c:pt>
                <c:pt idx="1">
                  <c:v>-1.1000000000000001</c:v>
                </c:pt>
                <c:pt idx="2">
                  <c:v>1.47</c:v>
                </c:pt>
                <c:pt idx="3">
                  <c:v>1.05</c:v>
                </c:pt>
                <c:pt idx="4">
                  <c:v>-1.34</c:v>
                </c:pt>
              </c:numCache>
            </c:numRef>
          </c:val>
          <c:smooth val="0"/>
          <c:extLst>
            <c:ext xmlns:c16="http://schemas.microsoft.com/office/drawing/2014/chart" uri="{C3380CC4-5D6E-409C-BE32-E72D297353CC}">
              <c16:uniqueId val="{00000002-76E7-46B7-808D-70349877C8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0.65</c:v>
                </c:pt>
                <c:pt idx="4">
                  <c:v>#N/A</c:v>
                </c:pt>
                <c:pt idx="5">
                  <c:v>0.55000000000000004</c:v>
                </c:pt>
                <c:pt idx="6">
                  <c:v>#N/A</c:v>
                </c:pt>
                <c:pt idx="7">
                  <c:v>3.64</c:v>
                </c:pt>
                <c:pt idx="8">
                  <c:v>0</c:v>
                </c:pt>
                <c:pt idx="9">
                  <c:v>0</c:v>
                </c:pt>
              </c:numCache>
            </c:numRef>
          </c:val>
          <c:extLst>
            <c:ext xmlns:c16="http://schemas.microsoft.com/office/drawing/2014/chart" uri="{C3380CC4-5D6E-409C-BE32-E72D297353CC}">
              <c16:uniqueId val="{00000000-3FF0-4F56-8A22-67A79E59C2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F0-4F56-8A22-67A79E59C2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F0-4F56-8A22-67A79E59C2F5}"/>
            </c:ext>
          </c:extLst>
        </c:ser>
        <c:ser>
          <c:idx val="3"/>
          <c:order val="3"/>
          <c:tx>
            <c:strRef>
              <c:f>データシート!$A$30</c:f>
              <c:strCache>
                <c:ptCount val="1"/>
                <c:pt idx="0">
                  <c:v>恒久対策事業特別会計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0.01</c:v>
                </c:pt>
                <c:pt idx="4">
                  <c:v>#N/A</c:v>
                </c:pt>
                <c:pt idx="5">
                  <c:v>0.02</c:v>
                </c:pt>
                <c:pt idx="6">
                  <c:v>#N/A</c:v>
                </c:pt>
                <c:pt idx="7">
                  <c:v>7.0000000000000007E-2</c:v>
                </c:pt>
                <c:pt idx="8">
                  <c:v>#N/A</c:v>
                </c:pt>
                <c:pt idx="9">
                  <c:v>0.08</c:v>
                </c:pt>
              </c:numCache>
            </c:numRef>
          </c:val>
          <c:extLst>
            <c:ext xmlns:c16="http://schemas.microsoft.com/office/drawing/2014/chart" uri="{C3380CC4-5D6E-409C-BE32-E72D297353CC}">
              <c16:uniqueId val="{00000003-3FF0-4F56-8A22-67A79E59C2F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0.18</c:v>
                </c:pt>
                <c:pt idx="6">
                  <c:v>#N/A</c:v>
                </c:pt>
                <c:pt idx="7">
                  <c:v>0.19</c:v>
                </c:pt>
                <c:pt idx="8">
                  <c:v>#N/A</c:v>
                </c:pt>
                <c:pt idx="9">
                  <c:v>0.2</c:v>
                </c:pt>
              </c:numCache>
            </c:numRef>
          </c:val>
          <c:extLst>
            <c:ext xmlns:c16="http://schemas.microsoft.com/office/drawing/2014/chart" uri="{C3380CC4-5D6E-409C-BE32-E72D297353CC}">
              <c16:uniqueId val="{00000004-3FF0-4F56-8A22-67A79E59C2F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3.31</c:v>
                </c:pt>
              </c:numCache>
            </c:numRef>
          </c:val>
          <c:extLst>
            <c:ext xmlns:c16="http://schemas.microsoft.com/office/drawing/2014/chart" uri="{C3380CC4-5D6E-409C-BE32-E72D297353CC}">
              <c16:uniqueId val="{00000005-3FF0-4F56-8A22-67A79E59C2F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3.22</c:v>
                </c:pt>
                <c:pt idx="4">
                  <c:v>#N/A</c:v>
                </c:pt>
                <c:pt idx="5">
                  <c:v>2.83</c:v>
                </c:pt>
                <c:pt idx="6">
                  <c:v>#N/A</c:v>
                </c:pt>
                <c:pt idx="7">
                  <c:v>3.84</c:v>
                </c:pt>
                <c:pt idx="8">
                  <c:v>#N/A</c:v>
                </c:pt>
                <c:pt idx="9">
                  <c:v>4.2</c:v>
                </c:pt>
              </c:numCache>
            </c:numRef>
          </c:val>
          <c:extLst>
            <c:ext xmlns:c16="http://schemas.microsoft.com/office/drawing/2014/chart" uri="{C3380CC4-5D6E-409C-BE32-E72D297353CC}">
              <c16:uniqueId val="{00000006-3FF0-4F56-8A22-67A79E59C2F5}"/>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c:v>
                </c:pt>
                <c:pt idx="2">
                  <c:v>#N/A</c:v>
                </c:pt>
                <c:pt idx="3">
                  <c:v>6.54</c:v>
                </c:pt>
                <c:pt idx="4">
                  <c:v>#N/A</c:v>
                </c:pt>
                <c:pt idx="5">
                  <c:v>5.96</c:v>
                </c:pt>
                <c:pt idx="6">
                  <c:v>#N/A</c:v>
                </c:pt>
                <c:pt idx="7">
                  <c:v>5.9</c:v>
                </c:pt>
                <c:pt idx="8">
                  <c:v>#N/A</c:v>
                </c:pt>
                <c:pt idx="9">
                  <c:v>5.0199999999999996</c:v>
                </c:pt>
              </c:numCache>
            </c:numRef>
          </c:val>
          <c:extLst>
            <c:ext xmlns:c16="http://schemas.microsoft.com/office/drawing/2014/chart" uri="{C3380CC4-5D6E-409C-BE32-E72D297353CC}">
              <c16:uniqueId val="{00000007-3FF0-4F56-8A22-67A79E59C2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6.59</c:v>
                </c:pt>
                <c:pt idx="2">
                  <c:v>#N/A</c:v>
                </c:pt>
                <c:pt idx="3">
                  <c:v>4.7300000000000004</c:v>
                </c:pt>
                <c:pt idx="4">
                  <c:v>#N/A</c:v>
                </c:pt>
                <c:pt idx="5">
                  <c:v>6.19</c:v>
                </c:pt>
                <c:pt idx="6">
                  <c:v>#N/A</c:v>
                </c:pt>
                <c:pt idx="7">
                  <c:v>7.1</c:v>
                </c:pt>
                <c:pt idx="8">
                  <c:v>#N/A</c:v>
                </c:pt>
                <c:pt idx="9">
                  <c:v>8.9600000000000009</c:v>
                </c:pt>
              </c:numCache>
            </c:numRef>
          </c:val>
          <c:extLst>
            <c:ext xmlns:c16="http://schemas.microsoft.com/office/drawing/2014/chart" uri="{C3380CC4-5D6E-409C-BE32-E72D297353CC}">
              <c16:uniqueId val="{00000008-3FF0-4F56-8A22-67A79E59C2F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9.99</c:v>
                </c:pt>
                <c:pt idx="2">
                  <c:v>#N/A</c:v>
                </c:pt>
                <c:pt idx="3">
                  <c:v>10.5</c:v>
                </c:pt>
                <c:pt idx="4">
                  <c:v>#N/A</c:v>
                </c:pt>
                <c:pt idx="5">
                  <c:v>9.52</c:v>
                </c:pt>
                <c:pt idx="6">
                  <c:v>#N/A</c:v>
                </c:pt>
                <c:pt idx="7">
                  <c:v>9.41</c:v>
                </c:pt>
                <c:pt idx="8">
                  <c:v>#N/A</c:v>
                </c:pt>
                <c:pt idx="9">
                  <c:v>11.18</c:v>
                </c:pt>
              </c:numCache>
            </c:numRef>
          </c:val>
          <c:extLst>
            <c:ext xmlns:c16="http://schemas.microsoft.com/office/drawing/2014/chart" uri="{C3380CC4-5D6E-409C-BE32-E72D297353CC}">
              <c16:uniqueId val="{00000009-3FF0-4F56-8A22-67A79E59C2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223</c:v>
                </c:pt>
                <c:pt idx="5">
                  <c:v>226</c:v>
                </c:pt>
                <c:pt idx="8">
                  <c:v>217</c:v>
                </c:pt>
                <c:pt idx="11">
                  <c:v>229</c:v>
                </c:pt>
                <c:pt idx="14">
                  <c:v>227</c:v>
                </c:pt>
              </c:numCache>
            </c:numRef>
          </c:val>
          <c:extLst>
            <c:ext xmlns:c16="http://schemas.microsoft.com/office/drawing/2014/chart" uri="{C3380CC4-5D6E-409C-BE32-E72D297353CC}">
              <c16:uniqueId val="{00000000-80B2-4A3F-8D21-B07A730700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B2-4A3F-8D21-B07A730700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B2-4A3F-8D21-B07A730700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3-80B2-4A3F-8D21-B07A730700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c:v>
                </c:pt>
                <c:pt idx="3">
                  <c:v>21</c:v>
                </c:pt>
                <c:pt idx="6">
                  <c:v>20</c:v>
                </c:pt>
                <c:pt idx="9">
                  <c:v>22</c:v>
                </c:pt>
                <c:pt idx="12">
                  <c:v>22</c:v>
                </c:pt>
              </c:numCache>
            </c:numRef>
          </c:val>
          <c:extLst>
            <c:ext xmlns:c16="http://schemas.microsoft.com/office/drawing/2014/chart" uri="{C3380CC4-5D6E-409C-BE32-E72D297353CC}">
              <c16:uniqueId val="{00000004-80B2-4A3F-8D21-B07A730700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B2-4A3F-8D21-B07A730700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B2-4A3F-8D21-B07A730700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239</c:v>
                </c:pt>
                <c:pt idx="3">
                  <c:v>278</c:v>
                </c:pt>
                <c:pt idx="6">
                  <c:v>263</c:v>
                </c:pt>
                <c:pt idx="9">
                  <c:v>279</c:v>
                </c:pt>
                <c:pt idx="12">
                  <c:v>286</c:v>
                </c:pt>
              </c:numCache>
            </c:numRef>
          </c:val>
          <c:extLst>
            <c:ext xmlns:c16="http://schemas.microsoft.com/office/drawing/2014/chart" uri="{C3380CC4-5D6E-409C-BE32-E72D297353CC}">
              <c16:uniqueId val="{00000007-80B2-4A3F-8D21-B07A730700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c:v>
                </c:pt>
                <c:pt idx="2">
                  <c:v>#N/A</c:v>
                </c:pt>
                <c:pt idx="3">
                  <c:v>#N/A</c:v>
                </c:pt>
                <c:pt idx="4">
                  <c:v>73</c:v>
                </c:pt>
                <c:pt idx="5">
                  <c:v>#N/A</c:v>
                </c:pt>
                <c:pt idx="6">
                  <c:v>#N/A</c:v>
                </c:pt>
                <c:pt idx="7">
                  <c:v>67</c:v>
                </c:pt>
                <c:pt idx="8">
                  <c:v>#N/A</c:v>
                </c:pt>
                <c:pt idx="9">
                  <c:v>#N/A</c:v>
                </c:pt>
                <c:pt idx="10">
                  <c:v>73</c:v>
                </c:pt>
                <c:pt idx="11">
                  <c:v>#N/A</c:v>
                </c:pt>
                <c:pt idx="12">
                  <c:v>#N/A</c:v>
                </c:pt>
                <c:pt idx="13">
                  <c:v>82</c:v>
                </c:pt>
                <c:pt idx="14">
                  <c:v>#N/A</c:v>
                </c:pt>
              </c:numCache>
            </c:numRef>
          </c:val>
          <c:smooth val="0"/>
          <c:extLst>
            <c:ext xmlns:c16="http://schemas.microsoft.com/office/drawing/2014/chart" uri="{C3380CC4-5D6E-409C-BE32-E72D297353CC}">
              <c16:uniqueId val="{00000008-80B2-4A3F-8D21-B07A730700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2124</c:v>
                </c:pt>
                <c:pt idx="5">
                  <c:v>2002</c:v>
                </c:pt>
                <c:pt idx="8">
                  <c:v>2174</c:v>
                </c:pt>
                <c:pt idx="11">
                  <c:v>2204</c:v>
                </c:pt>
                <c:pt idx="14">
                  <c:v>2276</c:v>
                </c:pt>
              </c:numCache>
            </c:numRef>
          </c:val>
          <c:extLst>
            <c:ext xmlns:c16="http://schemas.microsoft.com/office/drawing/2014/chart" uri="{C3380CC4-5D6E-409C-BE32-E72D297353CC}">
              <c16:uniqueId val="{00000000-ECB5-46FD-AEBF-9CD8E12F85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4</c:v>
                </c:pt>
                <c:pt idx="8">
                  <c:v>0</c:v>
                </c:pt>
                <c:pt idx="11">
                  <c:v>0</c:v>
                </c:pt>
                <c:pt idx="14">
                  <c:v>0</c:v>
                </c:pt>
              </c:numCache>
            </c:numRef>
          </c:val>
          <c:extLst>
            <c:ext xmlns:c16="http://schemas.microsoft.com/office/drawing/2014/chart" uri="{C3380CC4-5D6E-409C-BE32-E72D297353CC}">
              <c16:uniqueId val="{00000001-ECB5-46FD-AEBF-9CD8E12F85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3435</c:v>
                </c:pt>
                <c:pt idx="5">
                  <c:v>3742</c:v>
                </c:pt>
                <c:pt idx="8">
                  <c:v>3954</c:v>
                </c:pt>
                <c:pt idx="11">
                  <c:v>4192</c:v>
                </c:pt>
                <c:pt idx="14">
                  <c:v>4247</c:v>
                </c:pt>
              </c:numCache>
            </c:numRef>
          </c:val>
          <c:extLst>
            <c:ext xmlns:c16="http://schemas.microsoft.com/office/drawing/2014/chart" uri="{C3380CC4-5D6E-409C-BE32-E72D297353CC}">
              <c16:uniqueId val="{00000002-ECB5-46FD-AEBF-9CD8E12F85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B5-46FD-AEBF-9CD8E12F85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B5-46FD-AEBF-9CD8E12F85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5-46FD-AEBF-9CD8E12F85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520</c:v>
                </c:pt>
                <c:pt idx="3">
                  <c:v>385</c:v>
                </c:pt>
                <c:pt idx="6">
                  <c:v>358</c:v>
                </c:pt>
                <c:pt idx="9">
                  <c:v>397</c:v>
                </c:pt>
                <c:pt idx="12">
                  <c:v>359</c:v>
                </c:pt>
              </c:numCache>
            </c:numRef>
          </c:val>
          <c:extLst>
            <c:ext xmlns:c16="http://schemas.microsoft.com/office/drawing/2014/chart" uri="{C3380CC4-5D6E-409C-BE32-E72D297353CC}">
              <c16:uniqueId val="{00000006-ECB5-46FD-AEBF-9CD8E12F85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3</c:v>
                </c:pt>
                <c:pt idx="6">
                  <c:v>3</c:v>
                </c:pt>
                <c:pt idx="9">
                  <c:v>1</c:v>
                </c:pt>
                <c:pt idx="12">
                  <c:v>1</c:v>
                </c:pt>
              </c:numCache>
            </c:numRef>
          </c:val>
          <c:extLst>
            <c:ext xmlns:c16="http://schemas.microsoft.com/office/drawing/2014/chart" uri="{C3380CC4-5D6E-409C-BE32-E72D297353CC}">
              <c16:uniqueId val="{00000007-ECB5-46FD-AEBF-9CD8E12F85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294</c:v>
                </c:pt>
                <c:pt idx="3">
                  <c:v>279</c:v>
                </c:pt>
                <c:pt idx="6">
                  <c:v>263</c:v>
                </c:pt>
                <c:pt idx="9">
                  <c:v>251</c:v>
                </c:pt>
                <c:pt idx="12">
                  <c:v>239</c:v>
                </c:pt>
              </c:numCache>
            </c:numRef>
          </c:val>
          <c:extLst>
            <c:ext xmlns:c16="http://schemas.microsoft.com/office/drawing/2014/chart" uri="{C3380CC4-5D6E-409C-BE32-E72D297353CC}">
              <c16:uniqueId val="{00000008-ECB5-46FD-AEBF-9CD8E12F85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B5-46FD-AEBF-9CD8E12F85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2472</c:v>
                </c:pt>
                <c:pt idx="3">
                  <c:v>2610</c:v>
                </c:pt>
                <c:pt idx="6">
                  <c:v>2563</c:v>
                </c:pt>
                <c:pt idx="9">
                  <c:v>2626</c:v>
                </c:pt>
                <c:pt idx="12">
                  <c:v>2993</c:v>
                </c:pt>
              </c:numCache>
            </c:numRef>
          </c:val>
          <c:extLst>
            <c:ext xmlns:c16="http://schemas.microsoft.com/office/drawing/2014/chart" uri="{C3380CC4-5D6E-409C-BE32-E72D297353CC}">
              <c16:uniqueId val="{0000000A-ECB5-46FD-AEBF-9CD8E12F85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B5-46FD-AEBF-9CD8E12F85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786</c:v>
                </c:pt>
                <c:pt idx="1">
                  <c:v>857</c:v>
                </c:pt>
                <c:pt idx="2">
                  <c:v>942</c:v>
                </c:pt>
              </c:numCache>
            </c:numRef>
          </c:val>
          <c:extLst>
            <c:ext xmlns:c16="http://schemas.microsoft.com/office/drawing/2014/chart" uri="{C3380CC4-5D6E-409C-BE32-E72D297353CC}">
              <c16:uniqueId val="{00000000-1410-41D6-A943-688853DE44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632</c:v>
                </c:pt>
                <c:pt idx="1">
                  <c:v>634</c:v>
                </c:pt>
                <c:pt idx="2">
                  <c:v>637</c:v>
                </c:pt>
              </c:numCache>
            </c:numRef>
          </c:val>
          <c:extLst>
            <c:ext xmlns:c16="http://schemas.microsoft.com/office/drawing/2014/chart" uri="{C3380CC4-5D6E-409C-BE32-E72D297353CC}">
              <c16:uniqueId val="{00000001-1410-41D6-A943-688853DE44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2242</c:v>
                </c:pt>
                <c:pt idx="1">
                  <c:v>2409</c:v>
                </c:pt>
                <c:pt idx="2">
                  <c:v>2401</c:v>
                </c:pt>
              </c:numCache>
            </c:numRef>
          </c:val>
          <c:extLst>
            <c:ext xmlns:c16="http://schemas.microsoft.com/office/drawing/2014/chart" uri="{C3380CC4-5D6E-409C-BE32-E72D297353CC}">
              <c16:uniqueId val="{00000002-1410-41D6-A943-688853DE44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ヶ年平均</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ポイントで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既存施設の大規模修繕工事等により前年度より</a:t>
          </a:r>
          <a:r>
            <a:rPr kumimoji="1" lang="en-US" altLang="ja-JP" sz="1100">
              <a:solidFill>
                <a:sysClr val="windowText" lastClr="000000"/>
              </a:solidFill>
              <a:effectLst/>
              <a:latin typeface="+mn-lt"/>
              <a:ea typeface="+mn-ea"/>
              <a:cs typeface="+mn-cs"/>
            </a:rPr>
            <a:t>0.48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している。今後も従前から行ってきた地方債新規発行額を</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5,000</a:t>
          </a:r>
          <a:r>
            <a:rPr kumimoji="1" lang="ja-JP" altLang="ja-JP" sz="1100">
              <a:solidFill>
                <a:sysClr val="windowText" lastClr="000000"/>
              </a:solidFill>
              <a:effectLst/>
              <a:latin typeface="+mn-lt"/>
              <a:ea typeface="+mn-ea"/>
              <a:cs typeface="+mn-cs"/>
            </a:rPr>
            <a:t>万円までとする抑制策を継続することにより、地方債残高を抑制し、元利償還額に注視していく必要がある。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また今後は、令和２年７月豪雨災害による元利償還金の増加や公共施設の老朽化による大規模修繕工事等が予想されるため、引き続き起債発行額の調整を行いながら比率の維持に努める。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年度から将来負担比率はない。その要因は、地方債残高が従前から行ってきた起債発行抑制策によ</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減少傾向に</a:t>
          </a:r>
          <a:r>
            <a:rPr kumimoji="1" lang="ja-JP" altLang="en-US" sz="1100">
              <a:solidFill>
                <a:schemeClr val="dk1"/>
              </a:solidFill>
              <a:effectLst/>
              <a:latin typeface="+mn-lt"/>
              <a:ea typeface="+mn-ea"/>
              <a:cs typeface="+mn-cs"/>
            </a:rPr>
            <a:t>あることに加え</a:t>
          </a:r>
          <a:r>
            <a:rPr kumimoji="1" lang="ja-JP" altLang="ja-JP" sz="1100">
              <a:solidFill>
                <a:schemeClr val="dk1"/>
              </a:solidFill>
              <a:effectLst/>
              <a:latin typeface="+mn-lt"/>
              <a:ea typeface="+mn-ea"/>
              <a:cs typeface="+mn-cs"/>
            </a:rPr>
            <a:t>、財政調整基金や減債基金など充当可能基金が地方債残高</a:t>
          </a:r>
          <a:r>
            <a:rPr kumimoji="1" lang="ja-JP" altLang="en-US" sz="1100">
              <a:solidFill>
                <a:schemeClr val="dk1"/>
              </a:solidFill>
              <a:effectLst/>
              <a:latin typeface="+mn-lt"/>
              <a:ea typeface="+mn-ea"/>
              <a:cs typeface="+mn-cs"/>
            </a:rPr>
            <a:t>上回って</a:t>
          </a:r>
          <a:r>
            <a:rPr kumimoji="1" lang="ja-JP" altLang="ja-JP" sz="1100">
              <a:solidFill>
                <a:schemeClr val="dk1"/>
              </a:solidFill>
              <a:effectLst/>
              <a:latin typeface="+mn-lt"/>
              <a:ea typeface="+mn-ea"/>
              <a:cs typeface="+mn-cs"/>
            </a:rPr>
            <a:t>いるためである。</a:t>
          </a:r>
          <a:endParaRPr lang="ja-JP" altLang="ja-JP" sz="1400">
            <a:effectLst/>
          </a:endParaRPr>
        </a:p>
        <a:p>
          <a:r>
            <a:rPr kumimoji="1" lang="ja-JP" altLang="ja-JP" sz="1100">
              <a:solidFill>
                <a:schemeClr val="dk1"/>
              </a:solidFill>
              <a:effectLst/>
              <a:latin typeface="+mn-lt"/>
              <a:ea typeface="+mn-ea"/>
              <a:cs typeface="+mn-cs"/>
            </a:rPr>
            <a:t>　今後は、公共施設等総合管理計画に基づき、施設の老朽化による大規模修繕等の公共工事が見込まれるため、起債の調整や基金の取り崩し等のバランスを見ながら、将来負担比率が出ないよう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財政調整基金は、取り崩しは行わず、歳計余剰金処分として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百万円と預金利息として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減債基金は、預金利息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百万円を積み立て、取り崩しは行わず、基金残高の増減額は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その他特定目的基金は、主なものとしてふるさと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基金総額は、今後、公共施設の大規模改修等から減少傾向が予想されるため、その過程に留意する必要がある。津奈木町資金管理計画に基づき、安全性及び流動性を確保したうえで、効率的な資金運用に努めながら、津奈木町中期財政計画の中期財政収支見通しに合わせ、資金運用を図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①町有施設整備基金：町有施設の整備に要する経費の財源に充てる。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②恒久対策事業事業運営基金：九州新幹線工事に起因する農業用水渇水被害対象地区の農業用水恒久対策施設の維持管理事業の運営の財源に充てる。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③恒久対策事業維持管理基金：九州新幹線工事に起因する農業用水渇水被害対象地区の農業用水恒久対策施設の維持管理費の財源に充てる。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④ふるさと応援基金：津奈木町振興計画に掲げる事業等の財源に充てる。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⑤地域振興基金：地域振興等の事業を行う場合に充てる。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⑥社会福祉振興基金：高齢者及び障害者の在宅福祉の充実、生きがい・健康づくりの増進並びに快適な生活環境の形成糖に要する経費の財源に充てる。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⑦ふるさと創生基金：ふるさとおこしを推進する事業の財源に充てる。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⑧森林経営管理事業基金：間伐や人材育成、担い手の確保、木材利用の促進や普及啓発等の森林整備及びその促進に要する経費の財源に充てる。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上記以外の目的基金も設置目的の基づき、事業推進の財源として活用を図っていく。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主なものとして、ふるさと応援基金は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目的基金は設置目的にあわせ運用を図っていく。毎年定額の取崩しが予定される基金については、決算状況を見ながら調整を図る。特に町有施設整備基金は、今後公共施設等総合管理計画に充当する財源とするため、財政調整基金からの振替えを検討しながら残高の調整を進め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財政調整基金は、取り崩しは行わず、歳計余剰金処分として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百万円と預金利息として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①災害対策その他緊急を要し、又は必要やむを得ない財政需要に充てるため、標準財政規模の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を下限として運用を図ることとしている。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②決算状況から実質収支比率が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％を超えないよう積立金による調整を図る。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減債基金は、預金利息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百万円を積み立て、取り崩しは行わず、基金残高の増減額は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年度末地方債残高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2,993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百万円。過疎債等交付税措置される有利な起債の活用に努め、元利償還金に対しては、交付税算入されない償還財源分を毎年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千万円程度を取り崩す方針である。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4,107
4,093
34.08
4,662,304
4,460,762
124,402
2,227,879
2,992,546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財政力指数は前年度から</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ポイント微増し</a:t>
          </a:r>
          <a:r>
            <a:rPr kumimoji="1" lang="ja-JP" altLang="ja-JP" sz="1100">
              <a:solidFill>
                <a:schemeClr val="dk1"/>
              </a:solidFill>
              <a:effectLst/>
              <a:latin typeface="+mn-lt"/>
              <a:ea typeface="+mn-ea"/>
              <a:cs typeface="+mn-cs"/>
            </a:rPr>
            <a:t>、類似団体平均値とほぼ同じであったが、人口の減少や全国平均を上回る高齢化（</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　高齢化率</a:t>
          </a:r>
          <a:r>
            <a:rPr kumimoji="1" lang="en-US" altLang="ja-JP" sz="1100">
              <a:solidFill>
                <a:sysClr val="windowText" lastClr="000000"/>
              </a:solidFill>
              <a:effectLst/>
              <a:latin typeface="+mn-lt"/>
              <a:ea typeface="+mn-ea"/>
              <a:cs typeface="+mn-cs"/>
            </a:rPr>
            <a:t>46.0</a:t>
          </a:r>
          <a:r>
            <a:rPr kumimoji="1" lang="ja-JP" altLang="ja-JP" sz="1100">
              <a:solidFill>
                <a:schemeClr val="dk1"/>
              </a:solidFill>
              <a:effectLst/>
              <a:latin typeface="+mn-lt"/>
              <a:ea typeface="+mn-ea"/>
              <a:cs typeface="+mn-cs"/>
            </a:rPr>
            <a:t>％）に加え、基幹産業である農業の衰退や町内に中心となる産業がないこと等により財政基盤が弱い状況が続いている。</a:t>
          </a:r>
          <a:r>
            <a:rPr kumimoji="1" lang="ja-JP" altLang="ja-JP" sz="1100" baseline="0">
              <a:solidFill>
                <a:schemeClr val="dk1"/>
              </a:solidFill>
              <a:effectLst/>
              <a:latin typeface="+mn-lt"/>
              <a:ea typeface="+mn-ea"/>
              <a:cs typeface="+mn-cs"/>
            </a:rPr>
            <a:t>今後は新たに策定される第１０期津奈木町振興計画前期基本計画（</a:t>
          </a:r>
          <a:r>
            <a:rPr kumimoji="1" lang="en-US" altLang="ja-JP" sz="1100" baseline="0">
              <a:solidFill>
                <a:schemeClr val="dk1"/>
              </a:solidFill>
              <a:effectLst/>
              <a:latin typeface="+mn-lt"/>
              <a:ea typeface="+mn-ea"/>
              <a:cs typeface="+mn-cs"/>
            </a:rPr>
            <a:t>R6</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R11</a:t>
          </a:r>
          <a:r>
            <a:rPr kumimoji="1" lang="ja-JP" altLang="ja-JP" sz="1100" baseline="0">
              <a:solidFill>
                <a:schemeClr val="dk1"/>
              </a:solidFill>
              <a:effectLst/>
              <a:latin typeface="+mn-lt"/>
              <a:ea typeface="+mn-ea"/>
              <a:cs typeface="+mn-cs"/>
            </a:rPr>
            <a:t>）に基づき基幹産業の振興や企業誘致を進めるとともに、行政の効率化や歳出の抑制に向けた取組みを引き続き実行し財政の健全化に努める。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114554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7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114554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0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扶助費や</a:t>
          </a:r>
          <a:r>
            <a:rPr lang="ja-JP" altLang="en-US" sz="1100" b="0" i="0">
              <a:solidFill>
                <a:schemeClr val="dk1"/>
              </a:solidFill>
              <a:effectLst/>
              <a:latin typeface="+mn-lt"/>
              <a:ea typeface="+mn-ea"/>
              <a:cs typeface="+mn-cs"/>
            </a:rPr>
            <a:t>公債</a:t>
          </a:r>
          <a:r>
            <a:rPr lang="ja-JP" altLang="ja-JP" sz="1100" b="0" i="0">
              <a:solidFill>
                <a:schemeClr val="dk1"/>
              </a:solidFill>
              <a:effectLst/>
              <a:latin typeface="+mn-lt"/>
              <a:ea typeface="+mn-ea"/>
              <a:cs typeface="+mn-cs"/>
            </a:rPr>
            <a:t>費</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増加により経常経費は上昇。さらに地方税や臨時財政対策債などの経常一般財源が減額したことにより経常収支比率は</a:t>
          </a:r>
          <a:r>
            <a:rPr lang="en-US" altLang="ja-JP" sz="1100" b="0" i="0">
              <a:solidFill>
                <a:schemeClr val="dk1"/>
              </a:solidFill>
              <a:effectLst/>
              <a:latin typeface="+mn-lt"/>
              <a:ea typeface="+mn-ea"/>
              <a:cs typeface="+mn-cs"/>
            </a:rPr>
            <a:t>4.5</a:t>
          </a:r>
          <a:r>
            <a:rPr lang="ja-JP" altLang="ja-JP" sz="1100" b="0" i="0">
              <a:solidFill>
                <a:schemeClr val="dk1"/>
              </a:solidFill>
              <a:effectLst/>
              <a:latin typeface="+mn-lt"/>
              <a:ea typeface="+mn-ea"/>
              <a:cs typeface="+mn-cs"/>
            </a:rPr>
            <a:t>ポイント増加した。今後</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後期高齢者医療特別会計をはじめとした公営事業への繰出金や人件費の増加に伴い上昇する見込みであるため、物件費、補助費等の削減や事務事業の更なる見直しを進め、義務的経費の削減に努め、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9207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91520"/>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37888</xdr:rowOff>
    </xdr:from>
    <xdr:to>
      <xdr:col>19</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3923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31856</xdr:rowOff>
    </xdr:from>
    <xdr:to>
      <xdr:col>15</xdr:col>
      <xdr:colOff>82550</xdr:colOff>
      <xdr:row>63</xdr:row>
      <xdr:rowOff>37888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332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31856</xdr:rowOff>
    </xdr:from>
    <xdr:to>
      <xdr:col>11</xdr:col>
      <xdr:colOff>31750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33206"/>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158538</xdr:rowOff>
    </xdr:from>
    <xdr:to>
      <xdr:col>15</xdr:col>
      <xdr:colOff>133350</xdr:colOff>
      <xdr:row>63</xdr:row>
      <xdr:rowOff>88688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98865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152506</xdr:rowOff>
    </xdr:from>
    <xdr:to>
      <xdr:col>11</xdr:col>
      <xdr:colOff>82550</xdr:colOff>
      <xdr:row>63</xdr:row>
      <xdr:rowOff>82656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a:t>
          </a:r>
          <a:r>
            <a:rPr kumimoji="1" lang="en-US" altLang="ja-JP" sz="1100">
              <a:solidFill>
                <a:schemeClr val="dk1"/>
              </a:solidFill>
              <a:effectLst/>
              <a:latin typeface="+mn-lt"/>
              <a:ea typeface="+mn-ea"/>
              <a:cs typeface="+mn-cs"/>
            </a:rPr>
            <a:t>330,324</a:t>
          </a:r>
          <a:r>
            <a:rPr kumimoji="1" lang="ja-JP" altLang="ja-JP" sz="1100">
              <a:solidFill>
                <a:schemeClr val="dk1"/>
              </a:solidFill>
              <a:effectLst/>
              <a:latin typeface="+mn-lt"/>
              <a:ea typeface="+mn-ea"/>
              <a:cs typeface="+mn-cs"/>
            </a:rPr>
            <a:t>円低くなっており、類似団体内順位は上位にあるものの、熊本県平均より上回っている。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、会計年度職員の採用を抑制するとともに、定員管理による職員数の適正化や給与水準の適正化に努め、併せて物件費についても引き続き抑制に努める。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33733</xdr:rowOff>
    </xdr:from>
    <xdr:to>
      <xdr:col>23</xdr:col>
      <xdr:colOff>133350</xdr:colOff>
      <xdr:row>81</xdr:row>
      <xdr:rowOff>40453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21183"/>
          <a:ext cx="8382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33733</xdr:rowOff>
    </xdr:from>
    <xdr:to>
      <xdr:col>19</xdr:col>
      <xdr:colOff>133350</xdr:colOff>
      <xdr:row>81</xdr:row>
      <xdr:rowOff>37974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21183"/>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24969</xdr:rowOff>
    </xdr:from>
    <xdr:to>
      <xdr:col>15</xdr:col>
      <xdr:colOff>82550</xdr:colOff>
      <xdr:row>81</xdr:row>
      <xdr:rowOff>37974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2419"/>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18193</xdr:rowOff>
    </xdr:from>
    <xdr:to>
      <xdr:col>11</xdr:col>
      <xdr:colOff>31750</xdr:colOff>
      <xdr:row>81</xdr:row>
      <xdr:rowOff>24969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5643"/>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161103</xdr:rowOff>
    </xdr:from>
    <xdr:to>
      <xdr:col>23</xdr:col>
      <xdr:colOff>184150</xdr:colOff>
      <xdr:row>81</xdr:row>
      <xdr:rowOff>91253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82380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154383</xdr:rowOff>
    </xdr:from>
    <xdr:to>
      <xdr:col>19</xdr:col>
      <xdr:colOff>184150</xdr:colOff>
      <xdr:row>81</xdr:row>
      <xdr:rowOff>84533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94710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3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158624</xdr:rowOff>
    </xdr:from>
    <xdr:to>
      <xdr:col>15</xdr:col>
      <xdr:colOff>133350</xdr:colOff>
      <xdr:row>81</xdr:row>
      <xdr:rowOff>88774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98951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145619</xdr:rowOff>
    </xdr:from>
    <xdr:to>
      <xdr:col>11</xdr:col>
      <xdr:colOff>82550</xdr:colOff>
      <xdr:row>81</xdr:row>
      <xdr:rowOff>75769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85946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138843</xdr:rowOff>
    </xdr:from>
    <xdr:to>
      <xdr:col>7</xdr:col>
      <xdr:colOff>31750</xdr:colOff>
      <xdr:row>81</xdr:row>
      <xdr:rowOff>68993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79170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ラスパイレス指数については</a:t>
          </a:r>
          <a:r>
            <a:rPr kumimoji="1" lang="ja-JP" altLang="ja-JP" sz="1100">
              <a:solidFill>
                <a:schemeClr val="dk1"/>
              </a:solidFill>
              <a:effectLst/>
              <a:latin typeface="+mn-lt"/>
              <a:ea typeface="+mn-ea"/>
              <a:cs typeface="+mn-cs"/>
            </a:rPr>
            <a:t>機構改革により他自治体と比較すると管理職のポストが少ないこと等が影響</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類似団体平均の値となっている。今後も</a:t>
          </a:r>
          <a:r>
            <a:rPr kumimoji="1" lang="ja-JP" altLang="en-US" sz="1100">
              <a:solidFill>
                <a:schemeClr val="dk1"/>
              </a:solidFill>
              <a:effectLst/>
              <a:latin typeface="+mn-lt"/>
              <a:ea typeface="+mn-ea"/>
              <a:cs typeface="+mn-cs"/>
            </a:rPr>
            <a:t>近隣町村や類似団体の動向を注視しつつ</a:t>
          </a:r>
          <a:r>
            <a:rPr kumimoji="1" lang="ja-JP" altLang="ja-JP" sz="1100">
              <a:solidFill>
                <a:schemeClr val="dk1"/>
              </a:solidFill>
              <a:effectLst/>
              <a:latin typeface="+mn-lt"/>
              <a:ea typeface="+mn-ea"/>
              <a:cs typeface="+mn-cs"/>
            </a:rPr>
            <a:t>、適正な給与水準に努める。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143827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7646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143827</xdr:rowOff>
    </xdr:from>
    <xdr:to>
      <xdr:col>77</xdr:col>
      <xdr:colOff>44450</xdr:colOff>
      <xdr:row>86</xdr:row>
      <xdr:rowOff>143827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88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86</xdr:row>
      <xdr:rowOff>143827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7646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113664</xdr:rowOff>
    </xdr:from>
    <xdr:to>
      <xdr:col>68</xdr:col>
      <xdr:colOff>152400</xdr:colOff>
      <xdr:row>86</xdr:row>
      <xdr:rowOff>131763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5836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93027</xdr:rowOff>
    </xdr:from>
    <xdr:to>
      <xdr:col>77</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7954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2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93027</xdr:rowOff>
    </xdr:from>
    <xdr:to>
      <xdr:col>73</xdr:col>
      <xdr:colOff>44450</xdr:colOff>
      <xdr:row>87</xdr:row>
      <xdr:rowOff>23177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7954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2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次行政改革大綱による定員管理計画により平成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年度まで職員数を抑制してきた結果、類似団体平均を</a:t>
          </a:r>
          <a:r>
            <a:rPr kumimoji="1" lang="en-US" altLang="ja-JP" sz="1100">
              <a:solidFill>
                <a:schemeClr val="dk1"/>
              </a:solidFill>
              <a:effectLst/>
              <a:latin typeface="+mn-lt"/>
              <a:ea typeface="+mn-ea"/>
              <a:cs typeface="+mn-cs"/>
            </a:rPr>
            <a:t>10.19</a:t>
          </a:r>
          <a:r>
            <a:rPr kumimoji="1" lang="ja-JP" altLang="ja-JP" sz="1100">
              <a:solidFill>
                <a:schemeClr val="dk1"/>
              </a:solidFill>
              <a:effectLst/>
              <a:latin typeface="+mn-lt"/>
              <a:ea typeface="+mn-ea"/>
              <a:cs typeface="+mn-cs"/>
            </a:rPr>
            <a:t>人下回る職員数となっている。類似団体内順位も高い水準にあるが、今後は高齢者医療対策での保健師採用や定年延長などにより、職員数の増加が見込まれ、人口も減少するため、人口に占める職員数は増加する見込みである。今後も定員管理により、計画的な職員採用を行い、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2316</xdr:rowOff>
    </xdr:from>
    <xdr:to>
      <xdr:col>81</xdr:col>
      <xdr:colOff>44450</xdr:colOff>
      <xdr:row>59</xdr:row>
      <xdr:rowOff>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1786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1053</xdr:rowOff>
    </xdr:from>
    <xdr:to>
      <xdr:col>77</xdr:col>
      <xdr:colOff>44450</xdr:colOff>
      <xdr:row>59</xdr:row>
      <xdr:rowOff>5763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16603"/>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163770</xdr:rowOff>
    </xdr:from>
    <xdr:to>
      <xdr:col>72</xdr:col>
      <xdr:colOff>203200</xdr:colOff>
      <xdr:row>59</xdr:row>
      <xdr:rowOff>1053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0787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161701</xdr:rowOff>
    </xdr:from>
    <xdr:to>
      <xdr:col>68</xdr:col>
      <xdr:colOff>152400</xdr:colOff>
      <xdr:row>58</xdr:row>
      <xdr:rowOff>163770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5801"/>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122966</xdr:rowOff>
    </xdr:from>
    <xdr:to>
      <xdr:col>81</xdr:col>
      <xdr:colOff>95250</xdr:colOff>
      <xdr:row>59</xdr:row>
      <xdr:rowOff>53116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44243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126413</xdr:rowOff>
    </xdr:from>
    <xdr:to>
      <xdr:col>77</xdr:col>
      <xdr:colOff>95250</xdr:colOff>
      <xdr:row>59</xdr:row>
      <xdr:rowOff>56563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66740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3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121703</xdr:rowOff>
    </xdr:from>
    <xdr:to>
      <xdr:col>73</xdr:col>
      <xdr:colOff>44450</xdr:colOff>
      <xdr:row>59</xdr:row>
      <xdr:rowOff>51853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62030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3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112970</xdr:rowOff>
    </xdr:from>
    <xdr:to>
      <xdr:col>68</xdr:col>
      <xdr:colOff>203200</xdr:colOff>
      <xdr:row>59</xdr:row>
      <xdr:rowOff>43120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53297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110901</xdr:rowOff>
    </xdr:from>
    <xdr:to>
      <xdr:col>64</xdr:col>
      <xdr:colOff>152400</xdr:colOff>
      <xdr:row>59</xdr:row>
      <xdr:rowOff>41051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51228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2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これまでの起債発行抑制策により全国平均、熊本県平均及び類似団体平均共に大きく下回っている。今後は、公共施設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大規模修繕や町振興計画における主要プロジェクト等の起債借入が予想されるため、</a:t>
          </a:r>
          <a:r>
            <a:rPr kumimoji="1" lang="ja-JP" altLang="en-US" sz="1100">
              <a:solidFill>
                <a:schemeClr val="dk1"/>
              </a:solidFill>
              <a:effectLst/>
              <a:latin typeface="+mn-lt"/>
              <a:ea typeface="+mn-ea"/>
              <a:cs typeface="+mn-cs"/>
            </a:rPr>
            <a:t>津奈木町中期財政計画に基づき、町債発行限度額を原則</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千万とし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a:t>
          </a:r>
          <a:r>
            <a:rPr kumimoji="1" lang="ja-JP" altLang="ja-JP" sz="1100">
              <a:solidFill>
                <a:schemeClr val="dk1"/>
              </a:solidFill>
              <a:effectLst/>
              <a:latin typeface="+mn-lt"/>
              <a:ea typeface="+mn-ea"/>
              <a:cs typeface="+mn-cs"/>
            </a:rPr>
            <a:t>続き低水準の維持に努める。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14394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643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105410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２年７月豪雨災害等の新規起債発行により将来負担額は増加するも、基金の適正運用により充当可能額も増加したため、将来負担比率はなく、類似団体内でも上位に位置する。今後も起債発行額の抑制や基金運用の適正化に努め、マイナス比率の確保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4,107
4,093
34.08
4,662,304
4,460,762
124,402
2,227,879
2,992,546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増加しているものの</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これは保育園の民営化により職員は減少したものの、</a:t>
          </a:r>
          <a:r>
            <a:rPr kumimoji="1" lang="ja-JP" altLang="ja-JP" sz="1100">
              <a:solidFill>
                <a:schemeClr val="dk1"/>
              </a:solidFill>
              <a:effectLst/>
              <a:latin typeface="+mn-lt"/>
              <a:ea typeface="+mn-ea"/>
              <a:cs typeface="+mn-cs"/>
            </a:rPr>
            <a:t>人事院勧告</a:t>
          </a:r>
          <a:r>
            <a:rPr kumimoji="1" lang="ja-JP" altLang="en-US" sz="1100">
              <a:solidFill>
                <a:schemeClr val="dk1"/>
              </a:solidFill>
              <a:effectLst/>
              <a:latin typeface="+mn-lt"/>
              <a:ea typeface="+mn-ea"/>
              <a:cs typeface="+mn-cs"/>
            </a:rPr>
            <a:t>を踏まえた賃上げのためである。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、民間での実施可能な部分については民営化や指定管理者制度の導入などにより委託化を進めるとともに、定員管理に基づく職員数や給与水準の適正化を図り、人件費の削減に努める。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7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4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37</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49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80010</xdr:rowOff>
    </xdr:from>
    <xdr:to>
      <xdr:col>15</xdr:col>
      <xdr:colOff>149225</xdr:colOff>
      <xdr:row>37</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140970</xdr:rowOff>
    </xdr:from>
    <xdr:to>
      <xdr:col>6</xdr:col>
      <xdr:colOff>171450</xdr:colOff>
      <xdr:row>37</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a:t>
          </a:r>
          <a:r>
            <a:rPr kumimoji="1" lang="ja-JP" altLang="en-US" sz="1100">
              <a:solidFill>
                <a:schemeClr val="dk1"/>
              </a:solidFill>
              <a:effectLst/>
              <a:latin typeface="+mn-lt"/>
              <a:ea typeface="+mn-ea"/>
              <a:cs typeface="+mn-cs"/>
            </a:rPr>
            <a:t>については、業務の民営委託化していない事業があるため</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電算システムリース経費等の増加が懸念されるため、委託料を中心に事業廃止等を含めた見直しを行い、物件費の削減に努める。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1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19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9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3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ポイント上回っている。一因として、障害福祉サービス費や</a:t>
          </a:r>
          <a:r>
            <a:rPr kumimoji="1" lang="ja-JP" altLang="en-US" sz="1100">
              <a:solidFill>
                <a:schemeClr val="dk1"/>
              </a:solidFill>
              <a:effectLst/>
              <a:latin typeface="+mn-lt"/>
              <a:ea typeface="+mn-ea"/>
              <a:cs typeface="+mn-cs"/>
            </a:rPr>
            <a:t>保育園の民営化により</a:t>
          </a:r>
          <a:r>
            <a:rPr kumimoji="1" lang="ja-JP" altLang="ja-JP" sz="1100">
              <a:solidFill>
                <a:schemeClr val="dk1"/>
              </a:solidFill>
              <a:effectLst/>
              <a:latin typeface="+mn-lt"/>
              <a:ea typeface="+mn-ea"/>
              <a:cs typeface="+mn-cs"/>
            </a:rPr>
            <a:t>保育所運営費の負担が増加していることが挙げられる。</a:t>
          </a:r>
          <a:r>
            <a:rPr kumimoji="1" lang="ja-JP" altLang="en-US" sz="1100">
              <a:solidFill>
                <a:schemeClr val="dk1"/>
              </a:solidFill>
              <a:effectLst/>
              <a:latin typeface="+mn-lt"/>
              <a:ea typeface="+mn-ea"/>
              <a:cs typeface="+mn-cs"/>
            </a:rPr>
            <a:t>今後も高い水準で推移することが見込まれる。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58</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221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078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078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上回っている。主な要因としては、特別会計繰出金の増加が挙げられる。特に高齢化に伴う介護保険や後期高齢者医療への繰出金が増加傾向にあり、今後ますます大きな負担となることが危惧される。今後も国民健康保険事業特別会計においても保険税の適正化により財政基盤の強化を図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76708</xdr:rowOff>
    </xdr:from>
    <xdr:to>
      <xdr:col>82</xdr:col>
      <xdr:colOff>107950</xdr:colOff>
      <xdr:row>60</xdr:row>
      <xdr:rowOff>159004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637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94996</xdr:rowOff>
    </xdr:from>
    <xdr:to>
      <xdr:col>78</xdr:col>
      <xdr:colOff>69850</xdr:colOff>
      <xdr:row>60</xdr:row>
      <xdr:rowOff>159004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381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94996</xdr:rowOff>
    </xdr:from>
    <xdr:to>
      <xdr:col>73</xdr:col>
      <xdr:colOff>180975</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381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61</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911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101109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25908</xdr:rowOff>
    </xdr:from>
    <xdr:to>
      <xdr:col>82</xdr:col>
      <xdr:colOff>158750</xdr:colOff>
      <xdr:row>60</xdr:row>
      <xdr:rowOff>127508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169435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108204</xdr:rowOff>
    </xdr:from>
    <xdr:to>
      <xdr:col>78</xdr:col>
      <xdr:colOff>120650</xdr:colOff>
      <xdr:row>61</xdr:row>
      <xdr:rowOff>38354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23131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48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44196</xdr:rowOff>
    </xdr:from>
    <xdr:to>
      <xdr:col>74</xdr:col>
      <xdr:colOff>31750</xdr:colOff>
      <xdr:row>60</xdr:row>
      <xdr:rowOff>145796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130573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53340</xdr:rowOff>
    </xdr:from>
    <xdr:to>
      <xdr:col>69</xdr:col>
      <xdr:colOff>142875</xdr:colOff>
      <xdr:row>60</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55626</xdr:rowOff>
    </xdr:from>
    <xdr:to>
      <xdr:col>65</xdr:col>
      <xdr:colOff>53975</xdr:colOff>
      <xdr:row>61</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5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142003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60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おり、これは、広域行政事務組合への負担金の増加や有償ボランティア制度による報償費の増加が主な要因とし考えられる。今後は、広域行政事務組合のごみ処理施設更新事業も予定されているため、その動向に注視するとともに、各種補助金についても明確な基準を設けて、必要性の低い補助金は見直し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38</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6320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これまでの起債発行抑制政策により類似団体平均より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下回っているが、今後は令和２年７月豪雨災害に係る起債の償還や公共施設の老朽化による大規模修繕における新規起債発行など将来的な財政負担に十分留意しながら、過度に起債に依存することのない財政運営を行い、低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85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55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83820</xdr:rowOff>
    </xdr:from>
    <xdr:to>
      <xdr:col>24</xdr:col>
      <xdr:colOff>76200</xdr:colOff>
      <xdr:row>76</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100347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ポイント上回っている。主に繰出金、人件費がその要因となっている。第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次行政改革大綱及び中期財政計画に基づく財政運営に努めるとともに、定員管理による人件費の抑制など、各費目の歳出削減を図る。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78</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59130"/>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157480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90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77</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60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111761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6007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171289</xdr:rowOff>
    </xdr:from>
    <xdr:to>
      <xdr:col>29</xdr:col>
      <xdr:colOff>127000</xdr:colOff>
      <xdr:row>19</xdr:row>
      <xdr:rowOff>1768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05014"/>
          <a:ext cx="647700" cy="1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1768</xdr:rowOff>
    </xdr:from>
    <xdr:to>
      <xdr:col>26</xdr:col>
      <xdr:colOff>50800</xdr:colOff>
      <xdr:row>19</xdr:row>
      <xdr:rowOff>11128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06943"/>
          <a:ext cx="698500" cy="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11128</xdr:rowOff>
    </xdr:from>
    <xdr:to>
      <xdr:col>22</xdr:col>
      <xdr:colOff>114300</xdr:colOff>
      <xdr:row>19</xdr:row>
      <xdr:rowOff>23776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6303"/>
          <a:ext cx="698500" cy="1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23776</xdr:rowOff>
    </xdr:from>
    <xdr:to>
      <xdr:col>18</xdr:col>
      <xdr:colOff>177800</xdr:colOff>
      <xdr:row>19</xdr:row>
      <xdr:rowOff>32236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28951"/>
          <a:ext cx="698500" cy="8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120489</xdr:rowOff>
    </xdr:from>
    <xdr:to>
      <xdr:col>29</xdr:col>
      <xdr:colOff>177800</xdr:colOff>
      <xdr:row>19</xdr:row>
      <xdr:rowOff>50639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5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29066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6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122418</xdr:rowOff>
    </xdr:from>
    <xdr:to>
      <xdr:col>26</xdr:col>
      <xdr:colOff>101600</xdr:colOff>
      <xdr:row>19</xdr:row>
      <xdr:rowOff>52568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5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37345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4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131778</xdr:rowOff>
    </xdr:from>
    <xdr:to>
      <xdr:col>22</xdr:col>
      <xdr:colOff>165100</xdr:colOff>
      <xdr:row>19</xdr:row>
      <xdr:rowOff>61928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46705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5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144426</xdr:rowOff>
    </xdr:from>
    <xdr:to>
      <xdr:col>19</xdr:col>
      <xdr:colOff>38100</xdr:colOff>
      <xdr:row>19</xdr:row>
      <xdr:rowOff>74576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78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59353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6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152886</xdr:rowOff>
    </xdr:from>
    <xdr:to>
      <xdr:col>15</xdr:col>
      <xdr:colOff>101600</xdr:colOff>
      <xdr:row>19</xdr:row>
      <xdr:rowOff>83036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8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67813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146317</xdr:rowOff>
    </xdr:from>
    <xdr:to>
      <xdr:col>29</xdr:col>
      <xdr:colOff>127000</xdr:colOff>
      <xdr:row>36</xdr:row>
      <xdr:rowOff>156585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99567"/>
          <a:ext cx="647700" cy="1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156585</xdr:rowOff>
    </xdr:from>
    <xdr:to>
      <xdr:col>26</xdr:col>
      <xdr:colOff>50800</xdr:colOff>
      <xdr:row>36</xdr:row>
      <xdr:rowOff>163389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09835"/>
          <a:ext cx="698500" cy="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158428</xdr:rowOff>
    </xdr:from>
    <xdr:to>
      <xdr:col>22</xdr:col>
      <xdr:colOff>114300</xdr:colOff>
      <xdr:row>36</xdr:row>
      <xdr:rowOff>163389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11678"/>
          <a:ext cx="698500" cy="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158428</xdr:rowOff>
    </xdr:from>
    <xdr:to>
      <xdr:col>18</xdr:col>
      <xdr:colOff>177800</xdr:colOff>
      <xdr:row>37</xdr:row>
      <xdr:rowOff>19859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11678"/>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95517</xdr:rowOff>
    </xdr:from>
    <xdr:to>
      <xdr:col>29</xdr:col>
      <xdr:colOff>177800</xdr:colOff>
      <xdr:row>37</xdr:row>
      <xdr:rowOff>25667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67594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105785</xdr:rowOff>
    </xdr:from>
    <xdr:to>
      <xdr:col>26</xdr:col>
      <xdr:colOff>101600</xdr:colOff>
      <xdr:row>37</xdr:row>
      <xdr:rowOff>35935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59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20712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45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112589</xdr:rowOff>
    </xdr:from>
    <xdr:to>
      <xdr:col>22</xdr:col>
      <xdr:colOff>165100</xdr:colOff>
      <xdr:row>37</xdr:row>
      <xdr:rowOff>42739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6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5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107628</xdr:rowOff>
    </xdr:from>
    <xdr:to>
      <xdr:col>19</xdr:col>
      <xdr:colOff>38100</xdr:colOff>
      <xdr:row>37</xdr:row>
      <xdr:rowOff>37778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4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140509</xdr:rowOff>
    </xdr:from>
    <xdr:to>
      <xdr:col>15</xdr:col>
      <xdr:colOff>101600</xdr:colOff>
      <xdr:row>37</xdr:row>
      <xdr:rowOff>70659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9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55436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8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4,107
4,093
34.08
4,662,304
4,460,762
124,402
2,227,879
2,992,546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171245</xdr:rowOff>
    </xdr:from>
    <xdr:to>
      <xdr:col>24</xdr:col>
      <xdr:colOff>63500</xdr:colOff>
      <xdr:row>38</xdr:row>
      <xdr:rowOff>14699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4895"/>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11892</xdr:rowOff>
    </xdr:from>
    <xdr:to>
      <xdr:col>19</xdr:col>
      <xdr:colOff>177800</xdr:colOff>
      <xdr:row>38</xdr:row>
      <xdr:rowOff>14699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26992"/>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11892</xdr:rowOff>
    </xdr:from>
    <xdr:to>
      <xdr:col>15</xdr:col>
      <xdr:colOff>50800</xdr:colOff>
      <xdr:row>38</xdr:row>
      <xdr:rowOff>16969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26992"/>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16969</xdr:rowOff>
    </xdr:from>
    <xdr:to>
      <xdr:col>10</xdr:col>
      <xdr:colOff>114300</xdr:colOff>
      <xdr:row>38</xdr:row>
      <xdr:rowOff>21644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2069"/>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120444</xdr:rowOff>
    </xdr:from>
    <xdr:to>
      <xdr:col>24</xdr:col>
      <xdr:colOff>114300</xdr:colOff>
      <xdr:row>38</xdr:row>
      <xdr:rowOff>50594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35371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135349</xdr:rowOff>
    </xdr:from>
    <xdr:to>
      <xdr:col>20</xdr:col>
      <xdr:colOff>38100</xdr:colOff>
      <xdr:row>38</xdr:row>
      <xdr:rowOff>65499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56626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7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132542</xdr:rowOff>
    </xdr:from>
    <xdr:to>
      <xdr:col>15</xdr:col>
      <xdr:colOff>101600</xdr:colOff>
      <xdr:row>38</xdr:row>
      <xdr:rowOff>62692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53819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137618</xdr:rowOff>
    </xdr:from>
    <xdr:to>
      <xdr:col>10</xdr:col>
      <xdr:colOff>165100</xdr:colOff>
      <xdr:row>38</xdr:row>
      <xdr:rowOff>67768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58896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142295</xdr:rowOff>
    </xdr:from>
    <xdr:to>
      <xdr:col>6</xdr:col>
      <xdr:colOff>38100</xdr:colOff>
      <xdr:row>38</xdr:row>
      <xdr:rowOff>72445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63571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7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73029</xdr:rowOff>
    </xdr:from>
    <xdr:to>
      <xdr:col>24</xdr:col>
      <xdr:colOff>63500</xdr:colOff>
      <xdr:row>58</xdr:row>
      <xdr:rowOff>82255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7129"/>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74916</xdr:rowOff>
    </xdr:from>
    <xdr:to>
      <xdr:col>19</xdr:col>
      <xdr:colOff>177800</xdr:colOff>
      <xdr:row>58</xdr:row>
      <xdr:rowOff>82255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19016"/>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74916</xdr:rowOff>
    </xdr:from>
    <xdr:to>
      <xdr:col>15</xdr:col>
      <xdr:colOff>50800</xdr:colOff>
      <xdr:row>58</xdr:row>
      <xdr:rowOff>86800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9016"/>
          <a:ext cx="889000" cy="1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86800</xdr:rowOff>
    </xdr:from>
    <xdr:to>
      <xdr:col>10</xdr:col>
      <xdr:colOff>114300</xdr:colOff>
      <xdr:row>58</xdr:row>
      <xdr:rowOff>90781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0900"/>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22229</xdr:rowOff>
    </xdr:from>
    <xdr:to>
      <xdr:col>24</xdr:col>
      <xdr:colOff>114300</xdr:colOff>
      <xdr:row>58</xdr:row>
      <xdr:rowOff>123829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108606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8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31455</xdr:rowOff>
    </xdr:from>
    <xdr:to>
      <xdr:col>20</xdr:col>
      <xdr:colOff>38100</xdr:colOff>
      <xdr:row>58</xdr:row>
      <xdr:rowOff>133055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124182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24116</xdr:rowOff>
    </xdr:from>
    <xdr:to>
      <xdr:col>15</xdr:col>
      <xdr:colOff>101600</xdr:colOff>
      <xdr:row>58</xdr:row>
      <xdr:rowOff>125716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116843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36000</xdr:rowOff>
    </xdr:from>
    <xdr:to>
      <xdr:col>10</xdr:col>
      <xdr:colOff>165100</xdr:colOff>
      <xdr:row>58</xdr:row>
      <xdr:rowOff>137600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7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39981</xdr:rowOff>
    </xdr:from>
    <xdr:to>
      <xdr:col>6</xdr:col>
      <xdr:colOff>38100</xdr:colOff>
      <xdr:row>58</xdr:row>
      <xdr:rowOff>141581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7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3656</xdr:rowOff>
    </xdr:from>
    <xdr:to>
      <xdr:col>24</xdr:col>
      <xdr:colOff>63500</xdr:colOff>
      <xdr:row>79</xdr:row>
      <xdr:rowOff>4400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48206"/>
          <a:ext cx="8382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3759</xdr:rowOff>
    </xdr:from>
    <xdr:to>
      <xdr:col>19</xdr:col>
      <xdr:colOff>177800</xdr:colOff>
      <xdr:row>79</xdr:row>
      <xdr:rowOff>4400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8309"/>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3759</xdr:rowOff>
    </xdr:from>
    <xdr:to>
      <xdr:col>15</xdr:col>
      <xdr:colOff>50800</xdr:colOff>
      <xdr:row>79</xdr:row>
      <xdr:rowOff>7246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8309"/>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7246</xdr:rowOff>
    </xdr:from>
    <xdr:to>
      <xdr:col>10</xdr:col>
      <xdr:colOff>114300</xdr:colOff>
      <xdr:row>79</xdr:row>
      <xdr:rowOff>9353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1796"/>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124306</xdr:rowOff>
    </xdr:from>
    <xdr:to>
      <xdr:col>24</xdr:col>
      <xdr:colOff>114300</xdr:colOff>
      <xdr:row>79</xdr:row>
      <xdr:rowOff>54456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39233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125050</xdr:rowOff>
    </xdr:from>
    <xdr:to>
      <xdr:col>20</xdr:col>
      <xdr:colOff>38100</xdr:colOff>
      <xdr:row>79</xdr:row>
      <xdr:rowOff>55200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46327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124409</xdr:rowOff>
    </xdr:from>
    <xdr:to>
      <xdr:col>15</xdr:col>
      <xdr:colOff>101600</xdr:colOff>
      <xdr:row>79</xdr:row>
      <xdr:rowOff>54559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45686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127896</xdr:rowOff>
    </xdr:from>
    <xdr:to>
      <xdr:col>10</xdr:col>
      <xdr:colOff>165100</xdr:colOff>
      <xdr:row>79</xdr:row>
      <xdr:rowOff>58046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49173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130003</xdr:rowOff>
    </xdr:from>
    <xdr:to>
      <xdr:col>6</xdr:col>
      <xdr:colOff>38100</xdr:colOff>
      <xdr:row>79</xdr:row>
      <xdr:rowOff>60153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128277</xdr:rowOff>
    </xdr:from>
    <xdr:to>
      <xdr:col>24</xdr:col>
      <xdr:colOff>63500</xdr:colOff>
      <xdr:row>94</xdr:row>
      <xdr:rowOff>136950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01677"/>
          <a:ext cx="838200" cy="35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136950</xdr:rowOff>
    </xdr:from>
    <xdr:to>
      <xdr:col>19</xdr:col>
      <xdr:colOff>177800</xdr:colOff>
      <xdr:row>94</xdr:row>
      <xdr:rowOff>159040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5325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150566</xdr:rowOff>
    </xdr:from>
    <xdr:to>
      <xdr:col>15</xdr:col>
      <xdr:colOff>50800</xdr:colOff>
      <xdr:row>94</xdr:row>
      <xdr:rowOff>159040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095416"/>
          <a:ext cx="889000" cy="17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150566</xdr:rowOff>
    </xdr:from>
    <xdr:to>
      <xdr:col>10</xdr:col>
      <xdr:colOff>114300</xdr:colOff>
      <xdr:row>95</xdr:row>
      <xdr:rowOff>59675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95416"/>
          <a:ext cx="889000" cy="2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77477</xdr:rowOff>
    </xdr:from>
    <xdr:to>
      <xdr:col>24</xdr:col>
      <xdr:colOff>114300</xdr:colOff>
      <xdr:row>93</xdr:row>
      <xdr:rowOff>7627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100354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0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86150</xdr:rowOff>
    </xdr:from>
    <xdr:to>
      <xdr:col>20</xdr:col>
      <xdr:colOff>38100</xdr:colOff>
      <xdr:row>95</xdr:row>
      <xdr:rowOff>16300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32827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108240</xdr:rowOff>
    </xdr:from>
    <xdr:to>
      <xdr:col>15</xdr:col>
      <xdr:colOff>101600</xdr:colOff>
      <xdr:row>95</xdr:row>
      <xdr:rowOff>38390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54917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99766</xdr:rowOff>
    </xdr:from>
    <xdr:to>
      <xdr:col>10</xdr:col>
      <xdr:colOff>165100</xdr:colOff>
      <xdr:row>94</xdr:row>
      <xdr:rowOff>29916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46443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1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8875</xdr:rowOff>
    </xdr:from>
    <xdr:to>
      <xdr:col>6</xdr:col>
      <xdr:colOff>38100</xdr:colOff>
      <xdr:row>95</xdr:row>
      <xdr:rowOff>110475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127002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83312</xdr:rowOff>
    </xdr:from>
    <xdr:to>
      <xdr:col>55</xdr:col>
      <xdr:colOff>0</xdr:colOff>
      <xdr:row>38</xdr:row>
      <xdr:rowOff>99213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98412"/>
          <a:ext cx="8382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83312</xdr:rowOff>
    </xdr:from>
    <xdr:to>
      <xdr:col>50</xdr:col>
      <xdr:colOff>114300</xdr:colOff>
      <xdr:row>38</xdr:row>
      <xdr:rowOff>100819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98412"/>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100819</xdr:rowOff>
    </xdr:from>
    <xdr:to>
      <xdr:col>45</xdr:col>
      <xdr:colOff>177800</xdr:colOff>
      <xdr:row>38</xdr:row>
      <xdr:rowOff>149966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15919"/>
          <a:ext cx="889000" cy="4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44270</xdr:rowOff>
    </xdr:from>
    <xdr:to>
      <xdr:col>41</xdr:col>
      <xdr:colOff>50800</xdr:colOff>
      <xdr:row>38</xdr:row>
      <xdr:rowOff>149966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59370"/>
          <a:ext cx="889000" cy="10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48413</xdr:rowOff>
    </xdr:from>
    <xdr:to>
      <xdr:col>55</xdr:col>
      <xdr:colOff>50800</xdr:colOff>
      <xdr:row>38</xdr:row>
      <xdr:rowOff>150013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134790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32512</xdr:rowOff>
    </xdr:from>
    <xdr:to>
      <xdr:col>50</xdr:col>
      <xdr:colOff>165100</xdr:colOff>
      <xdr:row>38</xdr:row>
      <xdr:rowOff>134112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125239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4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50019</xdr:rowOff>
    </xdr:from>
    <xdr:to>
      <xdr:col>46</xdr:col>
      <xdr:colOff>38100</xdr:colOff>
      <xdr:row>38</xdr:row>
      <xdr:rowOff>151619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142746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99166</xdr:rowOff>
    </xdr:from>
    <xdr:to>
      <xdr:col>41</xdr:col>
      <xdr:colOff>101600</xdr:colOff>
      <xdr:row>39</xdr:row>
      <xdr:rowOff>29316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1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20443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0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164920</xdr:rowOff>
    </xdr:from>
    <xdr:to>
      <xdr:col>36</xdr:col>
      <xdr:colOff>165100</xdr:colOff>
      <xdr:row>38</xdr:row>
      <xdr:rowOff>95070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86197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0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16939</xdr:rowOff>
    </xdr:from>
    <xdr:to>
      <xdr:col>55</xdr:col>
      <xdr:colOff>0</xdr:colOff>
      <xdr:row>59</xdr:row>
      <xdr:rowOff>43713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2489"/>
          <a:ext cx="838200" cy="2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43713</xdr:rowOff>
    </xdr:from>
    <xdr:to>
      <xdr:col>50</xdr:col>
      <xdr:colOff>114300</xdr:colOff>
      <xdr:row>59</xdr:row>
      <xdr:rowOff>67855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59263"/>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51762</xdr:rowOff>
    </xdr:from>
    <xdr:to>
      <xdr:col>45</xdr:col>
      <xdr:colOff>177800</xdr:colOff>
      <xdr:row>59</xdr:row>
      <xdr:rowOff>67855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67312"/>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51762</xdr:rowOff>
    </xdr:from>
    <xdr:to>
      <xdr:col>41</xdr:col>
      <xdr:colOff>50800</xdr:colOff>
      <xdr:row>59</xdr:row>
      <xdr:rowOff>65165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67312"/>
          <a:ext cx="8890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137589</xdr:rowOff>
    </xdr:from>
    <xdr:to>
      <xdr:col>55</xdr:col>
      <xdr:colOff>50800</xdr:colOff>
      <xdr:row>59</xdr:row>
      <xdr:rowOff>67739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164363</xdr:rowOff>
    </xdr:from>
    <xdr:to>
      <xdr:col>50</xdr:col>
      <xdr:colOff>165100</xdr:colOff>
      <xdr:row>59</xdr:row>
      <xdr:rowOff>94513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85640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0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17055</xdr:rowOff>
    </xdr:from>
    <xdr:to>
      <xdr:col>46</xdr:col>
      <xdr:colOff>38100</xdr:colOff>
      <xdr:row>59</xdr:row>
      <xdr:rowOff>118655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109782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962</xdr:rowOff>
    </xdr:from>
    <xdr:to>
      <xdr:col>41</xdr:col>
      <xdr:colOff>101600</xdr:colOff>
      <xdr:row>59</xdr:row>
      <xdr:rowOff>102562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93689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0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14365</xdr:rowOff>
    </xdr:from>
    <xdr:to>
      <xdr:col>36</xdr:col>
      <xdr:colOff>165100</xdr:colOff>
      <xdr:row>59</xdr:row>
      <xdr:rowOff>115965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107092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2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166446</xdr:rowOff>
    </xdr:from>
    <xdr:to>
      <xdr:col>55</xdr:col>
      <xdr:colOff>0</xdr:colOff>
      <xdr:row>79</xdr:row>
      <xdr:rowOff>12035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9546"/>
          <a:ext cx="8382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12035</xdr:rowOff>
    </xdr:from>
    <xdr:to>
      <xdr:col>50</xdr:col>
      <xdr:colOff>114300</xdr:colOff>
      <xdr:row>79</xdr:row>
      <xdr:rowOff>37664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6585"/>
          <a:ext cx="889000" cy="2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37664</xdr:rowOff>
    </xdr:from>
    <xdr:to>
      <xdr:col>45</xdr:col>
      <xdr:colOff>177800</xdr:colOff>
      <xdr:row>79</xdr:row>
      <xdr:rowOff>40968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2214"/>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30128</xdr:rowOff>
    </xdr:from>
    <xdr:to>
      <xdr:col>41</xdr:col>
      <xdr:colOff>50800</xdr:colOff>
      <xdr:row>79</xdr:row>
      <xdr:rowOff>40968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4678"/>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115646</xdr:rowOff>
    </xdr:from>
    <xdr:to>
      <xdr:col>55</xdr:col>
      <xdr:colOff>50800</xdr:colOff>
      <xdr:row>79</xdr:row>
      <xdr:rowOff>45796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30573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132685</xdr:rowOff>
    </xdr:from>
    <xdr:to>
      <xdr:col>50</xdr:col>
      <xdr:colOff>165100</xdr:colOff>
      <xdr:row>79</xdr:row>
      <xdr:rowOff>62835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53962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158314</xdr:rowOff>
    </xdr:from>
    <xdr:to>
      <xdr:col>46</xdr:col>
      <xdr:colOff>38100</xdr:colOff>
      <xdr:row>79</xdr:row>
      <xdr:rowOff>88464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79591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161618</xdr:rowOff>
    </xdr:from>
    <xdr:to>
      <xdr:col>41</xdr:col>
      <xdr:colOff>101600</xdr:colOff>
      <xdr:row>79</xdr:row>
      <xdr:rowOff>91768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82895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150778</xdr:rowOff>
    </xdr:from>
    <xdr:to>
      <xdr:col>36</xdr:col>
      <xdr:colOff>165100</xdr:colOff>
      <xdr:row>79</xdr:row>
      <xdr:rowOff>80928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72055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45963</xdr:rowOff>
    </xdr:from>
    <xdr:to>
      <xdr:col>55</xdr:col>
      <xdr:colOff>0</xdr:colOff>
      <xdr:row>98</xdr:row>
      <xdr:rowOff>76907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8063"/>
          <a:ext cx="8382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76907</xdr:rowOff>
    </xdr:from>
    <xdr:to>
      <xdr:col>50</xdr:col>
      <xdr:colOff>114300</xdr:colOff>
      <xdr:row>98</xdr:row>
      <xdr:rowOff>103008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9007"/>
          <a:ext cx="889000" cy="2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78677</xdr:rowOff>
    </xdr:from>
    <xdr:to>
      <xdr:col>45</xdr:col>
      <xdr:colOff>177800</xdr:colOff>
      <xdr:row>98</xdr:row>
      <xdr:rowOff>103008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0777"/>
          <a:ext cx="8890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78677</xdr:rowOff>
    </xdr:from>
    <xdr:to>
      <xdr:col>41</xdr:col>
      <xdr:colOff>50800</xdr:colOff>
      <xdr:row>98</xdr:row>
      <xdr:rowOff>104759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0777"/>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166613</xdr:rowOff>
    </xdr:from>
    <xdr:to>
      <xdr:col>55</xdr:col>
      <xdr:colOff>50800</xdr:colOff>
      <xdr:row>98</xdr:row>
      <xdr:rowOff>96763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125990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26107</xdr:rowOff>
    </xdr:from>
    <xdr:to>
      <xdr:col>50</xdr:col>
      <xdr:colOff>165100</xdr:colOff>
      <xdr:row>98</xdr:row>
      <xdr:rowOff>127707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118834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52208</xdr:rowOff>
    </xdr:from>
    <xdr:to>
      <xdr:col>46</xdr:col>
      <xdr:colOff>38100</xdr:colOff>
      <xdr:row>98</xdr:row>
      <xdr:rowOff>153808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144935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27877</xdr:rowOff>
    </xdr:from>
    <xdr:to>
      <xdr:col>41</xdr:col>
      <xdr:colOff>101600</xdr:colOff>
      <xdr:row>98</xdr:row>
      <xdr:rowOff>129477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120604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53959</xdr:rowOff>
    </xdr:from>
    <xdr:to>
      <xdr:col>36</xdr:col>
      <xdr:colOff>165100</xdr:colOff>
      <xdr:row>98</xdr:row>
      <xdr:rowOff>155559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146686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142295</xdr:rowOff>
    </xdr:from>
    <xdr:to>
      <xdr:col>85</xdr:col>
      <xdr:colOff>127000</xdr:colOff>
      <xdr:row>38</xdr:row>
      <xdr:rowOff>130049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85945"/>
          <a:ext cx="838200" cy="15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137147</xdr:rowOff>
    </xdr:from>
    <xdr:to>
      <xdr:col>81</xdr:col>
      <xdr:colOff>50800</xdr:colOff>
      <xdr:row>37</xdr:row>
      <xdr:rowOff>142295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37897"/>
          <a:ext cx="889000" cy="3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137147</xdr:rowOff>
    </xdr:from>
    <xdr:to>
      <xdr:col>76</xdr:col>
      <xdr:colOff>114300</xdr:colOff>
      <xdr:row>35</xdr:row>
      <xdr:rowOff>145209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37897"/>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145209</xdr:rowOff>
    </xdr:from>
    <xdr:to>
      <xdr:col>71</xdr:col>
      <xdr:colOff>177800</xdr:colOff>
      <xdr:row>37</xdr:row>
      <xdr:rowOff>47151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145959"/>
          <a:ext cx="889000" cy="2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79249</xdr:rowOff>
    </xdr:from>
    <xdr:to>
      <xdr:col>85</xdr:col>
      <xdr:colOff>177800</xdr:colOff>
      <xdr:row>39</xdr:row>
      <xdr:rowOff>9399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38626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91495</xdr:rowOff>
    </xdr:from>
    <xdr:to>
      <xdr:col>81</xdr:col>
      <xdr:colOff>101600</xdr:colOff>
      <xdr:row>38</xdr:row>
      <xdr:rowOff>21645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38172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86347</xdr:rowOff>
    </xdr:from>
    <xdr:to>
      <xdr:col>76</xdr:col>
      <xdr:colOff>165100</xdr:colOff>
      <xdr:row>36</xdr:row>
      <xdr:rowOff>16497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33024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86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94409</xdr:rowOff>
    </xdr:from>
    <xdr:to>
      <xdr:col>72</xdr:col>
      <xdr:colOff>38100</xdr:colOff>
      <xdr:row>36</xdr:row>
      <xdr:rowOff>24559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41086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87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167801</xdr:rowOff>
    </xdr:from>
    <xdr:to>
      <xdr:col>67</xdr:col>
      <xdr:colOff>101600</xdr:colOff>
      <xdr:row>37</xdr:row>
      <xdr:rowOff>97951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114478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83434</xdr:rowOff>
    </xdr:from>
    <xdr:to>
      <xdr:col>85</xdr:col>
      <xdr:colOff>127000</xdr:colOff>
      <xdr:row>78</xdr:row>
      <xdr:rowOff>89616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56534"/>
          <a:ext cx="8382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89616</xdr:rowOff>
    </xdr:from>
    <xdr:to>
      <xdr:col>81</xdr:col>
      <xdr:colOff>50800</xdr:colOff>
      <xdr:row>78</xdr:row>
      <xdr:rowOff>99960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62716"/>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95583</xdr:rowOff>
    </xdr:from>
    <xdr:to>
      <xdr:col>76</xdr:col>
      <xdr:colOff>114300</xdr:colOff>
      <xdr:row>78</xdr:row>
      <xdr:rowOff>99960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6868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95583</xdr:rowOff>
    </xdr:from>
    <xdr:to>
      <xdr:col>71</xdr:col>
      <xdr:colOff>177800</xdr:colOff>
      <xdr:row>78</xdr:row>
      <xdr:rowOff>113742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68683"/>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32634</xdr:rowOff>
    </xdr:from>
    <xdr:to>
      <xdr:col>85</xdr:col>
      <xdr:colOff>177800</xdr:colOff>
      <xdr:row>78</xdr:row>
      <xdr:rowOff>134234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38816</xdr:rowOff>
    </xdr:from>
    <xdr:to>
      <xdr:col>81</xdr:col>
      <xdr:colOff>101600</xdr:colOff>
      <xdr:row>78</xdr:row>
      <xdr:rowOff>140416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131543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49160</xdr:rowOff>
    </xdr:from>
    <xdr:to>
      <xdr:col>76</xdr:col>
      <xdr:colOff>165100</xdr:colOff>
      <xdr:row>78</xdr:row>
      <xdr:rowOff>150760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141887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1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44783</xdr:rowOff>
    </xdr:from>
    <xdr:to>
      <xdr:col>72</xdr:col>
      <xdr:colOff>38100</xdr:colOff>
      <xdr:row>78</xdr:row>
      <xdr:rowOff>146383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137510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62942</xdr:rowOff>
    </xdr:from>
    <xdr:to>
      <xdr:col>67</xdr:col>
      <xdr:colOff>101600</xdr:colOff>
      <xdr:row>78</xdr:row>
      <xdr:rowOff>164542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155669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88593</xdr:rowOff>
    </xdr:from>
    <xdr:to>
      <xdr:col>85</xdr:col>
      <xdr:colOff>127000</xdr:colOff>
      <xdr:row>98</xdr:row>
      <xdr:rowOff>116925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0693"/>
          <a:ext cx="838200" cy="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88593</xdr:rowOff>
    </xdr:from>
    <xdr:to>
      <xdr:col>81</xdr:col>
      <xdr:colOff>50800</xdr:colOff>
      <xdr:row>98</xdr:row>
      <xdr:rowOff>98450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0693"/>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71599</xdr:rowOff>
    </xdr:from>
    <xdr:to>
      <xdr:col>76</xdr:col>
      <xdr:colOff>114300</xdr:colOff>
      <xdr:row>98</xdr:row>
      <xdr:rowOff>98450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3699"/>
          <a:ext cx="8890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71599</xdr:rowOff>
    </xdr:from>
    <xdr:to>
      <xdr:col>71</xdr:col>
      <xdr:colOff>177800</xdr:colOff>
      <xdr:row>98</xdr:row>
      <xdr:rowOff>132933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3699"/>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66125</xdr:rowOff>
    </xdr:from>
    <xdr:to>
      <xdr:col>85</xdr:col>
      <xdr:colOff>177800</xdr:colOff>
      <xdr:row>98</xdr:row>
      <xdr:rowOff>167725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152502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37793</xdr:rowOff>
    </xdr:from>
    <xdr:to>
      <xdr:col>81</xdr:col>
      <xdr:colOff>101600</xdr:colOff>
      <xdr:row>98</xdr:row>
      <xdr:rowOff>139393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130520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47650</xdr:rowOff>
    </xdr:from>
    <xdr:to>
      <xdr:col>76</xdr:col>
      <xdr:colOff>165100</xdr:colOff>
      <xdr:row>98</xdr:row>
      <xdr:rowOff>149250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140377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20799</xdr:rowOff>
    </xdr:from>
    <xdr:to>
      <xdr:col>72</xdr:col>
      <xdr:colOff>38100</xdr:colOff>
      <xdr:row>98</xdr:row>
      <xdr:rowOff>122399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113526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82133</xdr:rowOff>
    </xdr:from>
    <xdr:to>
      <xdr:col>67</xdr:col>
      <xdr:colOff>101600</xdr:colOff>
      <xdr:row>99</xdr:row>
      <xdr:rowOff>12283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3410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117435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2535"/>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66635</xdr:rowOff>
    </xdr:from>
    <xdr:to>
      <xdr:col>116</xdr:col>
      <xdr:colOff>114300</xdr:colOff>
      <xdr:row>38</xdr:row>
      <xdr:rowOff>168235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61861</xdr:rowOff>
    </xdr:from>
    <xdr:to>
      <xdr:col>116</xdr:col>
      <xdr:colOff>63500</xdr:colOff>
      <xdr:row>77</xdr:row>
      <xdr:rowOff>66064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63511"/>
          <a:ext cx="8382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66064</xdr:rowOff>
    </xdr:from>
    <xdr:to>
      <xdr:col>111</xdr:col>
      <xdr:colOff>177800</xdr:colOff>
      <xdr:row>77</xdr:row>
      <xdr:rowOff>84630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67714"/>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84630</xdr:rowOff>
    </xdr:from>
    <xdr:to>
      <xdr:col>107</xdr:col>
      <xdr:colOff>50800</xdr:colOff>
      <xdr:row>77</xdr:row>
      <xdr:rowOff>85404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6280"/>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83122</xdr:rowOff>
    </xdr:from>
    <xdr:to>
      <xdr:col>102</xdr:col>
      <xdr:colOff>114300</xdr:colOff>
      <xdr:row>77</xdr:row>
      <xdr:rowOff>85404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84772"/>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11061</xdr:rowOff>
    </xdr:from>
    <xdr:to>
      <xdr:col>116</xdr:col>
      <xdr:colOff>114300</xdr:colOff>
      <xdr:row>77</xdr:row>
      <xdr:rowOff>112661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160938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15264</xdr:rowOff>
    </xdr:from>
    <xdr:to>
      <xdr:col>112</xdr:col>
      <xdr:colOff>38100</xdr:colOff>
      <xdr:row>77</xdr:row>
      <xdr:rowOff>116864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107991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33830</xdr:rowOff>
    </xdr:from>
    <xdr:to>
      <xdr:col>107</xdr:col>
      <xdr:colOff>101600</xdr:colOff>
      <xdr:row>77</xdr:row>
      <xdr:rowOff>135430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2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34604</xdr:rowOff>
    </xdr:from>
    <xdr:to>
      <xdr:col>102</xdr:col>
      <xdr:colOff>165100</xdr:colOff>
      <xdr:row>77</xdr:row>
      <xdr:rowOff>136204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3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127331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32322</xdr:rowOff>
    </xdr:from>
    <xdr:to>
      <xdr:col>98</xdr:col>
      <xdr:colOff>38100</xdr:colOff>
      <xdr:row>77</xdr:row>
      <xdr:rowOff>133922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125049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歳出決算総額から見た住民一人当たりのコストは、昨年から</a:t>
          </a:r>
          <a:r>
            <a:rPr kumimoji="1" lang="en-US" altLang="ja-JP" sz="1100">
              <a:solidFill>
                <a:schemeClr val="dk1"/>
              </a:solidFill>
              <a:effectLst/>
              <a:latin typeface="+mn-lt"/>
              <a:ea typeface="+mn-ea"/>
              <a:cs typeface="+mn-cs"/>
            </a:rPr>
            <a:t>79,638</a:t>
          </a:r>
          <a:r>
            <a:rPr kumimoji="1" lang="ja-JP" altLang="ja-JP" sz="1100">
              <a:solidFill>
                <a:schemeClr val="dk1"/>
              </a:solidFill>
              <a:effectLst/>
              <a:latin typeface="+mn-lt"/>
              <a:ea typeface="+mn-ea"/>
              <a:cs typeface="+mn-cs"/>
            </a:rPr>
            <a:t>円増加し、</a:t>
          </a:r>
          <a:r>
            <a:rPr kumimoji="1" lang="en-US" altLang="ja-JP" sz="1100">
              <a:solidFill>
                <a:schemeClr val="dk1"/>
              </a:solidFill>
              <a:effectLst/>
              <a:latin typeface="+mn-lt"/>
              <a:ea typeface="+mn-ea"/>
              <a:cs typeface="+mn-cs"/>
            </a:rPr>
            <a:t>1,086,136</a:t>
          </a:r>
          <a:r>
            <a:rPr kumimoji="1" lang="ja-JP" altLang="ja-JP" sz="1100">
              <a:solidFill>
                <a:schemeClr val="dk1"/>
              </a:solidFill>
              <a:effectLst/>
              <a:latin typeface="+mn-lt"/>
              <a:ea typeface="+mn-ea"/>
              <a:cs typeface="+mn-cs"/>
            </a:rPr>
            <a:t>円となった。性質別歳出の各経費は、扶助費に加え、普通建設事業費が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主な構成項目である人件費は、住民一人当たりのコストが</a:t>
          </a:r>
          <a:r>
            <a:rPr kumimoji="1" lang="en-US" altLang="ja-JP" sz="1100">
              <a:solidFill>
                <a:schemeClr val="dk1"/>
              </a:solidFill>
              <a:effectLst/>
              <a:latin typeface="+mn-lt"/>
              <a:ea typeface="+mn-ea"/>
              <a:cs typeface="+mn-cs"/>
            </a:rPr>
            <a:t>170,162</a:t>
          </a:r>
          <a:r>
            <a:rPr kumimoji="1" lang="ja-JP" altLang="ja-JP" sz="1100">
              <a:solidFill>
                <a:schemeClr val="dk1"/>
              </a:solidFill>
              <a:effectLst/>
              <a:latin typeface="+mn-lt"/>
              <a:ea typeface="+mn-ea"/>
              <a:cs typeface="+mn-cs"/>
            </a:rPr>
            <a:t>円となり、平成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年から微増で推移しているが、類似団体平均と比較してもなお低い水準にある。</a:t>
          </a:r>
          <a:endParaRPr lang="ja-JP" altLang="ja-JP" sz="1400">
            <a:effectLst/>
          </a:endParaRPr>
        </a:p>
        <a:p>
          <a:r>
            <a:rPr kumimoji="1" lang="ja-JP" altLang="ja-JP" sz="1100">
              <a:solidFill>
                <a:schemeClr val="dk1"/>
              </a:solidFill>
              <a:effectLst/>
              <a:latin typeface="+mn-lt"/>
              <a:ea typeface="+mn-ea"/>
              <a:cs typeface="+mn-cs"/>
            </a:rPr>
            <a:t>扶助費は、住民一人当たりのコストが</a:t>
          </a:r>
          <a:r>
            <a:rPr kumimoji="1" lang="en-US" altLang="ja-JP" sz="1100">
              <a:solidFill>
                <a:schemeClr val="dk1"/>
              </a:solidFill>
              <a:effectLst/>
              <a:latin typeface="+mn-lt"/>
              <a:ea typeface="+mn-ea"/>
              <a:cs typeface="+mn-cs"/>
            </a:rPr>
            <a:t>146,499</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46,138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しており、類似団体平均を上回っている。主な要因は、</a:t>
          </a:r>
          <a:r>
            <a:rPr kumimoji="1" lang="ja-JP" altLang="en-US" sz="1100">
              <a:solidFill>
                <a:schemeClr val="dk1"/>
              </a:solidFill>
              <a:effectLst/>
              <a:latin typeface="+mn-lt"/>
              <a:ea typeface="+mn-ea"/>
              <a:cs typeface="+mn-cs"/>
            </a:rPr>
            <a:t>公立保育園の民営化によるものである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普通建設事業費は、住民一人当たりコストが</a:t>
          </a:r>
          <a:r>
            <a:rPr kumimoji="1" lang="en-US" altLang="ja-JP" sz="1100">
              <a:solidFill>
                <a:schemeClr val="dk1"/>
              </a:solidFill>
              <a:effectLst/>
              <a:latin typeface="+mn-lt"/>
              <a:ea typeface="+mn-ea"/>
              <a:cs typeface="+mn-cs"/>
            </a:rPr>
            <a:t>250,910</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81,985</a:t>
          </a:r>
          <a:r>
            <a:rPr kumimoji="1" lang="ja-JP" altLang="ja-JP" sz="1100">
              <a:solidFill>
                <a:schemeClr val="dk1"/>
              </a:solidFill>
              <a:effectLst/>
              <a:latin typeface="+mn-lt"/>
              <a:ea typeface="+mn-ea"/>
              <a:cs typeface="+mn-cs"/>
            </a:rPr>
            <a:t>円増加している。要因は、</a:t>
          </a:r>
          <a:r>
            <a:rPr kumimoji="1" lang="ja-JP" altLang="en-US" sz="1100">
              <a:solidFill>
                <a:sysClr val="windowText" lastClr="000000"/>
              </a:solidFill>
              <a:effectLst/>
              <a:latin typeface="+mn-lt"/>
              <a:ea typeface="+mn-ea"/>
              <a:cs typeface="+mn-cs"/>
            </a:rPr>
            <a:t>四季彩の改修工事</a:t>
          </a:r>
          <a:r>
            <a:rPr kumimoji="1" lang="ja-JP" altLang="ja-JP" sz="1100">
              <a:solidFill>
                <a:sysClr val="windowText" lastClr="000000"/>
              </a:solidFill>
              <a:effectLst/>
              <a:latin typeface="+mn-lt"/>
              <a:ea typeface="+mn-ea"/>
              <a:cs typeface="+mn-cs"/>
            </a:rPr>
            <a:t>や防災行政無線整備工事など</a:t>
          </a:r>
          <a:r>
            <a:rPr kumimoji="1" lang="ja-JP" altLang="ja-JP" sz="1100">
              <a:solidFill>
                <a:schemeClr val="dk1"/>
              </a:solidFill>
              <a:effectLst/>
              <a:latin typeface="+mn-lt"/>
              <a:ea typeface="+mn-ea"/>
              <a:cs typeface="+mn-cs"/>
            </a:rPr>
            <a:t>大きな建設事業が実施されたためである。</a:t>
          </a:r>
          <a:endParaRPr lang="ja-JP" altLang="ja-JP" sz="1400">
            <a:effectLst/>
          </a:endParaRPr>
        </a:p>
        <a:p>
          <a:r>
            <a:rPr kumimoji="1" lang="ja-JP" altLang="ja-JP" sz="1100">
              <a:solidFill>
                <a:schemeClr val="dk1"/>
              </a:solidFill>
              <a:effectLst/>
              <a:latin typeface="+mn-lt"/>
              <a:ea typeface="+mn-ea"/>
              <a:cs typeface="+mn-cs"/>
            </a:rPr>
            <a:t>積立金は、住民一人当たりコストが</a:t>
          </a:r>
          <a:r>
            <a:rPr kumimoji="1" lang="en-US" altLang="ja-JP" sz="1100">
              <a:solidFill>
                <a:schemeClr val="dk1"/>
              </a:solidFill>
              <a:effectLst/>
              <a:latin typeface="+mn-lt"/>
              <a:ea typeface="+mn-ea"/>
              <a:cs typeface="+mn-cs"/>
            </a:rPr>
            <a:t>24,907</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30,985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している。類似団体平均と比較しても大きく下回っており、これは大きな基金積立を行わなかったためである。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4,107
4,093
34.08
4,662,304
4,460,762
124,402
2,227,879
2,992,546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80878</xdr:rowOff>
    </xdr:from>
    <xdr:to>
      <xdr:col>24</xdr:col>
      <xdr:colOff>63500</xdr:colOff>
      <xdr:row>38</xdr:row>
      <xdr:rowOff>90922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95978"/>
          <a:ext cx="8382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90922</xdr:rowOff>
    </xdr:from>
    <xdr:to>
      <xdr:col>19</xdr:col>
      <xdr:colOff>177800</xdr:colOff>
      <xdr:row>38</xdr:row>
      <xdr:rowOff>101481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06022"/>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101481</xdr:rowOff>
    </xdr:from>
    <xdr:to>
      <xdr:col>15</xdr:col>
      <xdr:colOff>50800</xdr:colOff>
      <xdr:row>38</xdr:row>
      <xdr:rowOff>114182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16581"/>
          <a:ext cx="8890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114182</xdr:rowOff>
    </xdr:from>
    <xdr:to>
      <xdr:col>10</xdr:col>
      <xdr:colOff>114300</xdr:colOff>
      <xdr:row>38</xdr:row>
      <xdr:rowOff>131556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292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30078</xdr:rowOff>
    </xdr:from>
    <xdr:to>
      <xdr:col>24</xdr:col>
      <xdr:colOff>114300</xdr:colOff>
      <xdr:row>38</xdr:row>
      <xdr:rowOff>131678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116455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40122</xdr:rowOff>
    </xdr:from>
    <xdr:to>
      <xdr:col>20</xdr:col>
      <xdr:colOff>38100</xdr:colOff>
      <xdr:row>38</xdr:row>
      <xdr:rowOff>141722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132849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50681</xdr:rowOff>
    </xdr:from>
    <xdr:to>
      <xdr:col>15</xdr:col>
      <xdr:colOff>101600</xdr:colOff>
      <xdr:row>38</xdr:row>
      <xdr:rowOff>152281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143408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63382</xdr:rowOff>
    </xdr:from>
    <xdr:to>
      <xdr:col>10</xdr:col>
      <xdr:colOff>165100</xdr:colOff>
      <xdr:row>38</xdr:row>
      <xdr:rowOff>164982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156109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80756</xdr:rowOff>
    </xdr:from>
    <xdr:to>
      <xdr:col>6</xdr:col>
      <xdr:colOff>38100</xdr:colOff>
      <xdr:row>39</xdr:row>
      <xdr:rowOff>10906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2033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8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13329</xdr:rowOff>
    </xdr:from>
    <xdr:to>
      <xdr:col>24</xdr:col>
      <xdr:colOff>63500</xdr:colOff>
      <xdr:row>58</xdr:row>
      <xdr:rowOff>41448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57429"/>
          <a:ext cx="8382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13329</xdr:rowOff>
    </xdr:from>
    <xdr:to>
      <xdr:col>19</xdr:col>
      <xdr:colOff>177800</xdr:colOff>
      <xdr:row>58</xdr:row>
      <xdr:rowOff>26218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7429"/>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26218</xdr:rowOff>
    </xdr:from>
    <xdr:to>
      <xdr:col>15</xdr:col>
      <xdr:colOff>50800</xdr:colOff>
      <xdr:row>58</xdr:row>
      <xdr:rowOff>27325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0318"/>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27079</xdr:rowOff>
    </xdr:from>
    <xdr:to>
      <xdr:col>10</xdr:col>
      <xdr:colOff>114300</xdr:colOff>
      <xdr:row>58</xdr:row>
      <xdr:rowOff>27325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71179"/>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162098</xdr:rowOff>
    </xdr:from>
    <xdr:to>
      <xdr:col>24</xdr:col>
      <xdr:colOff>114300</xdr:colOff>
      <xdr:row>58</xdr:row>
      <xdr:rowOff>92248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77025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133979</xdr:rowOff>
    </xdr:from>
    <xdr:to>
      <xdr:col>20</xdr:col>
      <xdr:colOff>38100</xdr:colOff>
      <xdr:row>58</xdr:row>
      <xdr:rowOff>64129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55256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146868</xdr:rowOff>
    </xdr:from>
    <xdr:to>
      <xdr:col>15</xdr:col>
      <xdr:colOff>101600</xdr:colOff>
      <xdr:row>58</xdr:row>
      <xdr:rowOff>77018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68145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1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147975</xdr:rowOff>
    </xdr:from>
    <xdr:to>
      <xdr:col>10</xdr:col>
      <xdr:colOff>165100</xdr:colOff>
      <xdr:row>58</xdr:row>
      <xdr:rowOff>78125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69252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147729</xdr:rowOff>
    </xdr:from>
    <xdr:to>
      <xdr:col>6</xdr:col>
      <xdr:colOff>38100</xdr:colOff>
      <xdr:row>58</xdr:row>
      <xdr:rowOff>77879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69006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1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12269</xdr:rowOff>
    </xdr:from>
    <xdr:to>
      <xdr:col>24</xdr:col>
      <xdr:colOff>63500</xdr:colOff>
      <xdr:row>78</xdr:row>
      <xdr:rowOff>102296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85369"/>
          <a:ext cx="838200" cy="9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101876</xdr:rowOff>
    </xdr:from>
    <xdr:to>
      <xdr:col>19</xdr:col>
      <xdr:colOff>177800</xdr:colOff>
      <xdr:row>78</xdr:row>
      <xdr:rowOff>102296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74976"/>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78415</xdr:rowOff>
    </xdr:from>
    <xdr:to>
      <xdr:col>15</xdr:col>
      <xdr:colOff>50800</xdr:colOff>
      <xdr:row>78</xdr:row>
      <xdr:rowOff>101876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51515"/>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78415</xdr:rowOff>
    </xdr:from>
    <xdr:to>
      <xdr:col>10</xdr:col>
      <xdr:colOff>114300</xdr:colOff>
      <xdr:row>78</xdr:row>
      <xdr:rowOff>128977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51515"/>
          <a:ext cx="889000" cy="5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132919</xdr:rowOff>
    </xdr:from>
    <xdr:to>
      <xdr:col>24</xdr:col>
      <xdr:colOff>114300</xdr:colOff>
      <xdr:row>78</xdr:row>
      <xdr:rowOff>63069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111346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51496</xdr:rowOff>
    </xdr:from>
    <xdr:to>
      <xdr:col>20</xdr:col>
      <xdr:colOff>38100</xdr:colOff>
      <xdr:row>78</xdr:row>
      <xdr:rowOff>153096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2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144223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51076</xdr:rowOff>
    </xdr:from>
    <xdr:to>
      <xdr:col>15</xdr:col>
      <xdr:colOff>101600</xdr:colOff>
      <xdr:row>78</xdr:row>
      <xdr:rowOff>152676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143803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1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27615</xdr:rowOff>
    </xdr:from>
    <xdr:to>
      <xdr:col>10</xdr:col>
      <xdr:colOff>165100</xdr:colOff>
      <xdr:row>78</xdr:row>
      <xdr:rowOff>129215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120342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9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78177</xdr:rowOff>
    </xdr:from>
    <xdr:to>
      <xdr:col>6</xdr:col>
      <xdr:colOff>38100</xdr:colOff>
      <xdr:row>79</xdr:row>
      <xdr:rowOff>8327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170904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4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95929</xdr:rowOff>
    </xdr:from>
    <xdr:to>
      <xdr:col>24</xdr:col>
      <xdr:colOff>63500</xdr:colOff>
      <xdr:row>98</xdr:row>
      <xdr:rowOff>96327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8029"/>
          <a:ext cx="8382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96327</xdr:rowOff>
    </xdr:from>
    <xdr:to>
      <xdr:col>19</xdr:col>
      <xdr:colOff>177800</xdr:colOff>
      <xdr:row>98</xdr:row>
      <xdr:rowOff>101326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8427"/>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97272</xdr:rowOff>
    </xdr:from>
    <xdr:to>
      <xdr:col>15</xdr:col>
      <xdr:colOff>50800</xdr:colOff>
      <xdr:row>98</xdr:row>
      <xdr:rowOff>101326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9372"/>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97272</xdr:rowOff>
    </xdr:from>
    <xdr:to>
      <xdr:col>10</xdr:col>
      <xdr:colOff>114300</xdr:colOff>
      <xdr:row>98</xdr:row>
      <xdr:rowOff>116923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9372"/>
          <a:ext cx="889000" cy="1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45129</xdr:rowOff>
    </xdr:from>
    <xdr:to>
      <xdr:col>24</xdr:col>
      <xdr:colOff>114300</xdr:colOff>
      <xdr:row>98</xdr:row>
      <xdr:rowOff>146729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45527</xdr:rowOff>
    </xdr:from>
    <xdr:to>
      <xdr:col>20</xdr:col>
      <xdr:colOff>38100</xdr:colOff>
      <xdr:row>98</xdr:row>
      <xdr:rowOff>147127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138254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50526</xdr:rowOff>
    </xdr:from>
    <xdr:to>
      <xdr:col>15</xdr:col>
      <xdr:colOff>101600</xdr:colOff>
      <xdr:row>98</xdr:row>
      <xdr:rowOff>152126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143253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46472</xdr:rowOff>
    </xdr:from>
    <xdr:to>
      <xdr:col>10</xdr:col>
      <xdr:colOff>165100</xdr:colOff>
      <xdr:row>98</xdr:row>
      <xdr:rowOff>148072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139199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66123</xdr:rowOff>
    </xdr:from>
    <xdr:to>
      <xdr:col>6</xdr:col>
      <xdr:colOff>38100</xdr:colOff>
      <xdr:row>98</xdr:row>
      <xdr:rowOff>167723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158850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113802</xdr:rowOff>
    </xdr:from>
    <xdr:to>
      <xdr:col>55</xdr:col>
      <xdr:colOff>0</xdr:colOff>
      <xdr:row>58</xdr:row>
      <xdr:rowOff>118589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7902"/>
          <a:ext cx="8382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118589</xdr:rowOff>
    </xdr:from>
    <xdr:to>
      <xdr:col>50</xdr:col>
      <xdr:colOff>114300</xdr:colOff>
      <xdr:row>58</xdr:row>
      <xdr:rowOff>129722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2689"/>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100492</xdr:rowOff>
    </xdr:from>
    <xdr:to>
      <xdr:col>45</xdr:col>
      <xdr:colOff>177800</xdr:colOff>
      <xdr:row>58</xdr:row>
      <xdr:rowOff>129722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44592"/>
          <a:ext cx="889000" cy="2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100492</xdr:rowOff>
    </xdr:from>
    <xdr:to>
      <xdr:col>41</xdr:col>
      <xdr:colOff>50800</xdr:colOff>
      <xdr:row>58</xdr:row>
      <xdr:rowOff>117960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4592"/>
          <a:ext cx="8890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63002</xdr:rowOff>
    </xdr:from>
    <xdr:to>
      <xdr:col>55</xdr:col>
      <xdr:colOff>50800</xdr:colOff>
      <xdr:row>58</xdr:row>
      <xdr:rowOff>164602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149379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67789</xdr:rowOff>
    </xdr:from>
    <xdr:to>
      <xdr:col>50</xdr:col>
      <xdr:colOff>165100</xdr:colOff>
      <xdr:row>58</xdr:row>
      <xdr:rowOff>169389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160516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78922</xdr:rowOff>
    </xdr:from>
    <xdr:to>
      <xdr:col>46</xdr:col>
      <xdr:colOff>38100</xdr:colOff>
      <xdr:row>59</xdr:row>
      <xdr:rowOff>9072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49692</xdr:rowOff>
    </xdr:from>
    <xdr:to>
      <xdr:col>41</xdr:col>
      <xdr:colOff>101600</xdr:colOff>
      <xdr:row>58</xdr:row>
      <xdr:rowOff>151292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142419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67160</xdr:rowOff>
    </xdr:from>
    <xdr:to>
      <xdr:col>36</xdr:col>
      <xdr:colOff>165100</xdr:colOff>
      <xdr:row>58</xdr:row>
      <xdr:rowOff>168760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159887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15238</xdr:rowOff>
    </xdr:from>
    <xdr:to>
      <xdr:col>55</xdr:col>
      <xdr:colOff>0</xdr:colOff>
      <xdr:row>79</xdr:row>
      <xdr:rowOff>55606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9788"/>
          <a:ext cx="8382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55606</xdr:rowOff>
    </xdr:from>
    <xdr:to>
      <xdr:col>50</xdr:col>
      <xdr:colOff>114300</xdr:colOff>
      <xdr:row>79</xdr:row>
      <xdr:rowOff>57699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00156"/>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57699</xdr:rowOff>
    </xdr:from>
    <xdr:to>
      <xdr:col>45</xdr:col>
      <xdr:colOff>177800</xdr:colOff>
      <xdr:row>79</xdr:row>
      <xdr:rowOff>69214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02249"/>
          <a:ext cx="8890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64857</xdr:rowOff>
    </xdr:from>
    <xdr:to>
      <xdr:col>41</xdr:col>
      <xdr:colOff>50800</xdr:colOff>
      <xdr:row>79</xdr:row>
      <xdr:rowOff>69214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09407"/>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135888</xdr:rowOff>
    </xdr:from>
    <xdr:to>
      <xdr:col>55</xdr:col>
      <xdr:colOff>50800</xdr:colOff>
      <xdr:row>79</xdr:row>
      <xdr:rowOff>66038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4806</xdr:rowOff>
    </xdr:from>
    <xdr:to>
      <xdr:col>50</xdr:col>
      <xdr:colOff>165100</xdr:colOff>
      <xdr:row>79</xdr:row>
      <xdr:rowOff>106406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97533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6899</xdr:rowOff>
    </xdr:from>
    <xdr:to>
      <xdr:col>46</xdr:col>
      <xdr:colOff>38100</xdr:colOff>
      <xdr:row>79</xdr:row>
      <xdr:rowOff>108499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99626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18414</xdr:rowOff>
    </xdr:from>
    <xdr:to>
      <xdr:col>41</xdr:col>
      <xdr:colOff>101600</xdr:colOff>
      <xdr:row>79</xdr:row>
      <xdr:rowOff>120014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6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111141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14057</xdr:rowOff>
    </xdr:from>
    <xdr:to>
      <xdr:col>36</xdr:col>
      <xdr:colOff>165100</xdr:colOff>
      <xdr:row>79</xdr:row>
      <xdr:rowOff>115657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106784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82831</xdr:rowOff>
    </xdr:from>
    <xdr:to>
      <xdr:col>55</xdr:col>
      <xdr:colOff>0</xdr:colOff>
      <xdr:row>98</xdr:row>
      <xdr:rowOff>107814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84931"/>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107814</xdr:rowOff>
    </xdr:from>
    <xdr:to>
      <xdr:col>50</xdr:col>
      <xdr:colOff>114300</xdr:colOff>
      <xdr:row>98</xdr:row>
      <xdr:rowOff>113655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9914"/>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102518</xdr:rowOff>
    </xdr:from>
    <xdr:to>
      <xdr:col>45</xdr:col>
      <xdr:colOff>177800</xdr:colOff>
      <xdr:row>98</xdr:row>
      <xdr:rowOff>113655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4618"/>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102518</xdr:rowOff>
    </xdr:from>
    <xdr:to>
      <xdr:col>41</xdr:col>
      <xdr:colOff>50800</xdr:colOff>
      <xdr:row>98</xdr:row>
      <xdr:rowOff>115150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04618"/>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32031</xdr:rowOff>
    </xdr:from>
    <xdr:to>
      <xdr:col>55</xdr:col>
      <xdr:colOff>50800</xdr:colOff>
      <xdr:row>98</xdr:row>
      <xdr:rowOff>133631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57014</xdr:rowOff>
    </xdr:from>
    <xdr:to>
      <xdr:col>50</xdr:col>
      <xdr:colOff>165100</xdr:colOff>
      <xdr:row>98</xdr:row>
      <xdr:rowOff>158614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149741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62855</xdr:rowOff>
    </xdr:from>
    <xdr:to>
      <xdr:col>46</xdr:col>
      <xdr:colOff>38100</xdr:colOff>
      <xdr:row>98</xdr:row>
      <xdr:rowOff>164455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155582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51718</xdr:rowOff>
    </xdr:from>
    <xdr:to>
      <xdr:col>41</xdr:col>
      <xdr:colOff>101600</xdr:colOff>
      <xdr:row>98</xdr:row>
      <xdr:rowOff>153318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144445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64350</xdr:rowOff>
    </xdr:from>
    <xdr:to>
      <xdr:col>36</xdr:col>
      <xdr:colOff>165100</xdr:colOff>
      <xdr:row>98</xdr:row>
      <xdr:rowOff>165950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157077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138119</xdr:rowOff>
    </xdr:from>
    <xdr:to>
      <xdr:col>85</xdr:col>
      <xdr:colOff>127000</xdr:colOff>
      <xdr:row>37</xdr:row>
      <xdr:rowOff>119930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10319"/>
          <a:ext cx="838200" cy="15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119930</xdr:rowOff>
    </xdr:from>
    <xdr:to>
      <xdr:col>81</xdr:col>
      <xdr:colOff>50800</xdr:colOff>
      <xdr:row>38</xdr:row>
      <xdr:rowOff>82626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3580"/>
          <a:ext cx="889000" cy="1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82626</xdr:rowOff>
    </xdr:from>
    <xdr:to>
      <xdr:col>76</xdr:col>
      <xdr:colOff>114300</xdr:colOff>
      <xdr:row>38</xdr:row>
      <xdr:rowOff>106458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7726"/>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92574</xdr:rowOff>
    </xdr:from>
    <xdr:to>
      <xdr:col>71</xdr:col>
      <xdr:colOff>177800</xdr:colOff>
      <xdr:row>38</xdr:row>
      <xdr:rowOff>106458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07674"/>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87319</xdr:rowOff>
    </xdr:from>
    <xdr:to>
      <xdr:col>85</xdr:col>
      <xdr:colOff>177800</xdr:colOff>
      <xdr:row>37</xdr:row>
      <xdr:rowOff>17469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110196</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1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69130</xdr:rowOff>
    </xdr:from>
    <xdr:to>
      <xdr:col>81</xdr:col>
      <xdr:colOff>101600</xdr:colOff>
      <xdr:row>37</xdr:row>
      <xdr:rowOff>170730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15807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31826</xdr:rowOff>
    </xdr:from>
    <xdr:to>
      <xdr:col>76</xdr:col>
      <xdr:colOff>165100</xdr:colOff>
      <xdr:row>38</xdr:row>
      <xdr:rowOff>133426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124553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55658</xdr:rowOff>
    </xdr:from>
    <xdr:to>
      <xdr:col>72</xdr:col>
      <xdr:colOff>38100</xdr:colOff>
      <xdr:row>38</xdr:row>
      <xdr:rowOff>157258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148385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41774</xdr:rowOff>
    </xdr:from>
    <xdr:to>
      <xdr:col>67</xdr:col>
      <xdr:colOff>101600</xdr:colOff>
      <xdr:row>38</xdr:row>
      <xdr:rowOff>143374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134501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4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65218</xdr:rowOff>
    </xdr:from>
    <xdr:to>
      <xdr:col>85</xdr:col>
      <xdr:colOff>127000</xdr:colOff>
      <xdr:row>58</xdr:row>
      <xdr:rowOff>74593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09318"/>
          <a:ext cx="838200" cy="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74593</xdr:rowOff>
    </xdr:from>
    <xdr:to>
      <xdr:col>81</xdr:col>
      <xdr:colOff>50800</xdr:colOff>
      <xdr:row>58</xdr:row>
      <xdr:rowOff>80332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18693"/>
          <a:ext cx="889000" cy="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80332</xdr:rowOff>
    </xdr:from>
    <xdr:to>
      <xdr:col>76</xdr:col>
      <xdr:colOff>114300</xdr:colOff>
      <xdr:row>58</xdr:row>
      <xdr:rowOff>91671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4432"/>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80567</xdr:rowOff>
    </xdr:from>
    <xdr:to>
      <xdr:col>71</xdr:col>
      <xdr:colOff>177800</xdr:colOff>
      <xdr:row>58</xdr:row>
      <xdr:rowOff>91671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4667"/>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14418</xdr:rowOff>
    </xdr:from>
    <xdr:to>
      <xdr:col>85</xdr:col>
      <xdr:colOff>177800</xdr:colOff>
      <xdr:row>58</xdr:row>
      <xdr:rowOff>116018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100795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23793</xdr:rowOff>
    </xdr:from>
    <xdr:to>
      <xdr:col>81</xdr:col>
      <xdr:colOff>101600</xdr:colOff>
      <xdr:row>58</xdr:row>
      <xdr:rowOff>125393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116520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29532</xdr:rowOff>
    </xdr:from>
    <xdr:to>
      <xdr:col>76</xdr:col>
      <xdr:colOff>165100</xdr:colOff>
      <xdr:row>58</xdr:row>
      <xdr:rowOff>131132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122259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40871</xdr:rowOff>
    </xdr:from>
    <xdr:to>
      <xdr:col>72</xdr:col>
      <xdr:colOff>38100</xdr:colOff>
      <xdr:row>58</xdr:row>
      <xdr:rowOff>142471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133598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7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29767</xdr:rowOff>
    </xdr:from>
    <xdr:to>
      <xdr:col>67</xdr:col>
      <xdr:colOff>101600</xdr:colOff>
      <xdr:row>58</xdr:row>
      <xdr:rowOff>131367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122494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142295</xdr:rowOff>
    </xdr:from>
    <xdr:to>
      <xdr:col>85</xdr:col>
      <xdr:colOff>127000</xdr:colOff>
      <xdr:row>78</xdr:row>
      <xdr:rowOff>130049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343945"/>
          <a:ext cx="838200" cy="15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137147</xdr:rowOff>
    </xdr:from>
    <xdr:to>
      <xdr:col>81</xdr:col>
      <xdr:colOff>50800</xdr:colOff>
      <xdr:row>77</xdr:row>
      <xdr:rowOff>142295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995897"/>
          <a:ext cx="889000" cy="3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137147</xdr:rowOff>
    </xdr:from>
    <xdr:to>
      <xdr:col>76</xdr:col>
      <xdr:colOff>114300</xdr:colOff>
      <xdr:row>75</xdr:row>
      <xdr:rowOff>145209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995897"/>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145209</xdr:rowOff>
    </xdr:from>
    <xdr:to>
      <xdr:col>71</xdr:col>
      <xdr:colOff>177800</xdr:colOff>
      <xdr:row>77</xdr:row>
      <xdr:rowOff>47151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003959"/>
          <a:ext cx="889000" cy="2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79249</xdr:rowOff>
    </xdr:from>
    <xdr:to>
      <xdr:col>85</xdr:col>
      <xdr:colOff>177800</xdr:colOff>
      <xdr:row>79</xdr:row>
      <xdr:rowOff>9399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38626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91495</xdr:rowOff>
    </xdr:from>
    <xdr:to>
      <xdr:col>81</xdr:col>
      <xdr:colOff>101600</xdr:colOff>
      <xdr:row>78</xdr:row>
      <xdr:rowOff>21645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38172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0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86347</xdr:rowOff>
    </xdr:from>
    <xdr:to>
      <xdr:col>76</xdr:col>
      <xdr:colOff>165100</xdr:colOff>
      <xdr:row>76</xdr:row>
      <xdr:rowOff>16498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45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33024</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94409</xdr:rowOff>
    </xdr:from>
    <xdr:to>
      <xdr:col>72</xdr:col>
      <xdr:colOff>38100</xdr:colOff>
      <xdr:row>76</xdr:row>
      <xdr:rowOff>24560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531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41086</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72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167801</xdr:rowOff>
    </xdr:from>
    <xdr:to>
      <xdr:col>67</xdr:col>
      <xdr:colOff>101600</xdr:colOff>
      <xdr:row>77</xdr:row>
      <xdr:rowOff>97951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114478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83434</xdr:rowOff>
    </xdr:from>
    <xdr:to>
      <xdr:col>85</xdr:col>
      <xdr:colOff>127000</xdr:colOff>
      <xdr:row>98</xdr:row>
      <xdr:rowOff>89616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85534"/>
          <a:ext cx="8382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89616</xdr:rowOff>
    </xdr:from>
    <xdr:to>
      <xdr:col>81</xdr:col>
      <xdr:colOff>50800</xdr:colOff>
      <xdr:row>98</xdr:row>
      <xdr:rowOff>99960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91716"/>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95583</xdr:rowOff>
    </xdr:from>
    <xdr:to>
      <xdr:col>76</xdr:col>
      <xdr:colOff>114300</xdr:colOff>
      <xdr:row>98</xdr:row>
      <xdr:rowOff>99960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9768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95583</xdr:rowOff>
    </xdr:from>
    <xdr:to>
      <xdr:col>71</xdr:col>
      <xdr:colOff>177800</xdr:colOff>
      <xdr:row>98</xdr:row>
      <xdr:rowOff>113742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97683"/>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32634</xdr:rowOff>
    </xdr:from>
    <xdr:to>
      <xdr:col>85</xdr:col>
      <xdr:colOff>177800</xdr:colOff>
      <xdr:row>98</xdr:row>
      <xdr:rowOff>134234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11061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38816</xdr:rowOff>
    </xdr:from>
    <xdr:to>
      <xdr:col>81</xdr:col>
      <xdr:colOff>101600</xdr:colOff>
      <xdr:row>98</xdr:row>
      <xdr:rowOff>140416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131543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49160</xdr:rowOff>
    </xdr:from>
    <xdr:to>
      <xdr:col>76</xdr:col>
      <xdr:colOff>165100</xdr:colOff>
      <xdr:row>98</xdr:row>
      <xdr:rowOff>150760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141887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44783</xdr:rowOff>
    </xdr:from>
    <xdr:to>
      <xdr:col>72</xdr:col>
      <xdr:colOff>38100</xdr:colOff>
      <xdr:row>98</xdr:row>
      <xdr:rowOff>146383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137510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62942</xdr:rowOff>
    </xdr:from>
    <xdr:to>
      <xdr:col>67</xdr:col>
      <xdr:colOff>101600</xdr:colOff>
      <xdr:row>98</xdr:row>
      <xdr:rowOff>164542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155669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目的別歳出の各経費は、令和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年度まで全費目で類似団体を下回っていたが、令和４年度から災害復旧費及び消防費が類似団体を上回っている。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総務費は、住民一人当たりコストが</a:t>
          </a:r>
          <a:r>
            <a:rPr kumimoji="1" lang="en-US" altLang="ja-JP" sz="1100">
              <a:solidFill>
                <a:schemeClr val="dk1"/>
              </a:solidFill>
              <a:effectLst/>
              <a:latin typeface="+mn-lt"/>
              <a:ea typeface="+mn-ea"/>
              <a:cs typeface="+mn-cs"/>
            </a:rPr>
            <a:t>61,504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している。これは、旧平国小学校屋内改修事業や熊本地震復興基金交付金</a:t>
          </a:r>
          <a:r>
            <a:rPr kumimoji="1" lang="ja-JP" altLang="en-US" sz="1100">
              <a:solidFill>
                <a:schemeClr val="dk1"/>
              </a:solidFill>
              <a:effectLst/>
              <a:latin typeface="+mn-lt"/>
              <a:ea typeface="+mn-ea"/>
              <a:cs typeface="+mn-cs"/>
            </a:rPr>
            <a:t>の減によるもの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土木費は、住民一人当たりコストが</a:t>
          </a:r>
          <a:r>
            <a:rPr kumimoji="1" lang="en-US" altLang="ja-JP" sz="1100">
              <a:solidFill>
                <a:schemeClr val="dk1"/>
              </a:solidFill>
              <a:effectLst/>
              <a:latin typeface="+mn-lt"/>
              <a:ea typeface="+mn-ea"/>
              <a:cs typeface="+mn-cs"/>
            </a:rPr>
            <a:t>54,645</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公営住宅上原団地建設</a:t>
          </a:r>
          <a:r>
            <a:rPr kumimoji="1" lang="ja-JP" altLang="ja-JP" sz="1100">
              <a:solidFill>
                <a:schemeClr val="dk1"/>
              </a:solidFill>
              <a:effectLst/>
              <a:latin typeface="+mn-lt"/>
              <a:ea typeface="+mn-ea"/>
              <a:cs typeface="+mn-cs"/>
            </a:rPr>
            <a:t>工事や</a:t>
          </a:r>
          <a:r>
            <a:rPr kumimoji="1" lang="ja-JP" altLang="en-US" sz="1100">
              <a:solidFill>
                <a:schemeClr val="dk1"/>
              </a:solidFill>
              <a:effectLst/>
              <a:latin typeface="+mn-lt"/>
              <a:ea typeface="+mn-ea"/>
              <a:cs typeface="+mn-cs"/>
            </a:rPr>
            <a:t>町道干拓堤防線舗装補修工事</a:t>
          </a:r>
          <a:r>
            <a:rPr kumimoji="1" lang="ja-JP" altLang="ja-JP" sz="1100">
              <a:solidFill>
                <a:schemeClr val="dk1"/>
              </a:solidFill>
              <a:effectLst/>
              <a:latin typeface="+mn-lt"/>
              <a:ea typeface="+mn-ea"/>
              <a:cs typeface="+mn-cs"/>
            </a:rPr>
            <a:t>の増によるものである。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消防費は、住民一人当たりコストが</a:t>
          </a:r>
          <a:r>
            <a:rPr kumimoji="1" lang="en-US" altLang="ja-JP" sz="1100">
              <a:solidFill>
                <a:schemeClr val="dk1"/>
              </a:solidFill>
              <a:effectLst/>
              <a:latin typeface="+mn-lt"/>
              <a:ea typeface="+mn-ea"/>
              <a:cs typeface="+mn-cs"/>
            </a:rPr>
            <a:t>40,226</a:t>
          </a:r>
          <a:r>
            <a:rPr kumimoji="1" lang="ja-JP" altLang="ja-JP" sz="1100">
              <a:solidFill>
                <a:schemeClr val="dk1"/>
              </a:solidFill>
              <a:effectLst/>
              <a:latin typeface="+mn-lt"/>
              <a:ea typeface="+mn-ea"/>
              <a:cs typeface="+mn-cs"/>
            </a:rPr>
            <a:t>円増加している。これは、防災行政無線設置工事の増によるものである。</a:t>
          </a:r>
          <a:endParaRPr lang="ja-JP" altLang="ja-JP" sz="1400">
            <a:effectLst/>
          </a:endParaRPr>
        </a:p>
        <a:p>
          <a:r>
            <a:rPr kumimoji="1" lang="ja-JP" altLang="ja-JP" sz="1100">
              <a:solidFill>
                <a:schemeClr val="dk1"/>
              </a:solidFill>
              <a:effectLst/>
              <a:latin typeface="+mn-lt"/>
              <a:ea typeface="+mn-ea"/>
              <a:cs typeface="+mn-cs"/>
            </a:rPr>
            <a:t>災害復旧費は、住民一人当たりコストが</a:t>
          </a:r>
          <a:r>
            <a:rPr kumimoji="1" lang="en-US" altLang="ja-JP" sz="1100">
              <a:solidFill>
                <a:schemeClr val="dk1"/>
              </a:solidFill>
              <a:effectLst/>
              <a:latin typeface="+mn-lt"/>
              <a:ea typeface="+mn-ea"/>
              <a:cs typeface="+mn-cs"/>
            </a:rPr>
            <a:t>41,786</a:t>
          </a:r>
          <a:r>
            <a:rPr kumimoji="1" lang="ja-JP" altLang="ja-JP" sz="1100">
              <a:solidFill>
                <a:schemeClr val="dk1"/>
              </a:solidFill>
              <a:effectLst/>
              <a:latin typeface="+mn-lt"/>
              <a:ea typeface="+mn-ea"/>
              <a:cs typeface="+mn-cs"/>
            </a:rPr>
            <a:t>円減少している。これは、令和２年７月豪雨災害により被害を受けた道路橋りょう、河川、農業施設等に係る復旧事業の減によるものである。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公共施設の</a:t>
          </a:r>
          <a:r>
            <a:rPr kumimoji="1" lang="ja-JP" altLang="en-US" sz="1100">
              <a:solidFill>
                <a:sysClr val="windowText" lastClr="000000"/>
              </a:solidFill>
              <a:effectLst/>
              <a:latin typeface="+mn-lt"/>
              <a:ea typeface="+mn-ea"/>
              <a:cs typeface="+mn-cs"/>
            </a:rPr>
            <a:t>大規模</a:t>
          </a:r>
          <a:r>
            <a:rPr kumimoji="1" lang="ja-JP" altLang="ja-JP" sz="1100">
              <a:solidFill>
                <a:sysClr val="windowText" lastClr="000000"/>
              </a:solidFill>
              <a:effectLst/>
              <a:latin typeface="+mn-lt"/>
              <a:ea typeface="+mn-ea"/>
              <a:cs typeface="+mn-cs"/>
            </a:rPr>
            <a:t>改修事業の工事費等の影響により歳出総額が増加し、実質収支額は</a:t>
          </a:r>
          <a:r>
            <a:rPr kumimoji="1" lang="en-US" altLang="ja-JP" sz="1100">
              <a:solidFill>
                <a:sysClr val="windowText" lastClr="000000"/>
              </a:solidFill>
              <a:effectLst/>
              <a:latin typeface="+mn-lt"/>
              <a:ea typeface="+mn-ea"/>
              <a:cs typeface="+mn-cs"/>
            </a:rPr>
            <a:t>34,735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し、標準財政規模比は</a:t>
          </a:r>
          <a:r>
            <a:rPr kumimoji="1" lang="en-US" altLang="ja-JP" sz="1100">
              <a:solidFill>
                <a:sysClr val="windowText" lastClr="000000"/>
              </a:solidFill>
              <a:effectLst/>
              <a:latin typeface="+mn-lt"/>
              <a:ea typeface="+mn-ea"/>
              <a:cs typeface="+mn-cs"/>
            </a:rPr>
            <a:t>1.52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実質収支比率の調整と単年度収支の黒字化を基本として財政運営を図っていくものの、財政調整基金は緊急の災害対応や公共施設等の維持補修費の財源補填として取崩し、基金取り崩しの抑制にも努めていくため、実質単年度収支はマイナスで推移する見込み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連結実質赤字比率については、全会計において黒字であり赤字比率はない。簡易水道事業においては今後は元利償還金の増加等が見込まれるため水道料金の改定を行い、健全な財政運営を行う必要がある。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おいても実質収支比率同様に、今後は町税や各種交付金を含めた一般財源の確保が難しい状況であり、財政調整基金を始めとする各種基金の運用による財政運営が求められるため注視していく必要がある。</a:t>
          </a:r>
          <a:r>
            <a:rPr kumimoji="1" lang="ja-JP" altLang="en-US" sz="1100">
              <a:solidFill>
                <a:sysClr val="windowText" lastClr="000000"/>
              </a:solidFill>
              <a:effectLst/>
              <a:latin typeface="+mn-lt"/>
              <a:ea typeface="+mn-ea"/>
              <a:cs typeface="+mn-cs"/>
            </a:rPr>
            <a:t>財政調整基金については標準財政規模の</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％を下限として運用を図ることとしている。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4662304</v>
      </c>
      <c r="BO4" s="436"/>
      <c r="BP4" s="436"/>
      <c r="BQ4" s="436"/>
      <c r="BR4" s="436"/>
      <c r="BS4" s="436"/>
      <c r="BT4" s="436"/>
      <c r="BU4" s="437"/>
      <c r="BV4" s="435">
        <v>4474822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7.1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4460762</v>
      </c>
      <c r="BO5" s="407"/>
      <c r="BP5" s="407"/>
      <c r="BQ5" s="407"/>
      <c r="BR5" s="407"/>
      <c r="BS5" s="407"/>
      <c r="BT5" s="407"/>
      <c r="BU5" s="408"/>
      <c r="BV5" s="406">
        <v>4243394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89.3</v>
      </c>
      <c r="CU5" s="404"/>
      <c r="CV5" s="404"/>
      <c r="CW5" s="404"/>
      <c r="CX5" s="404"/>
      <c r="CY5" s="404"/>
      <c r="CZ5" s="404"/>
      <c r="DA5" s="405"/>
      <c r="DB5" s="403">
        <v>84.8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201542</v>
      </c>
      <c r="BO6" s="407"/>
      <c r="BP6" s="407"/>
      <c r="BQ6" s="407"/>
      <c r="BR6" s="407"/>
      <c r="BS6" s="407"/>
      <c r="BT6" s="407"/>
      <c r="BU6" s="408"/>
      <c r="BV6" s="406">
        <v>231428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89.3</v>
      </c>
      <c r="CU6" s="550"/>
      <c r="CV6" s="550"/>
      <c r="CW6" s="550"/>
      <c r="CX6" s="550"/>
      <c r="CY6" s="550"/>
      <c r="CZ6" s="550"/>
      <c r="DA6" s="551"/>
      <c r="DB6" s="549">
        <v>84.8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77140</v>
      </c>
      <c r="BO7" s="407"/>
      <c r="BP7" s="407"/>
      <c r="BQ7" s="407"/>
      <c r="BR7" s="407"/>
      <c r="BS7" s="407"/>
      <c r="BT7" s="407"/>
      <c r="BU7" s="408"/>
      <c r="BV7" s="406">
        <v>72291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2227879</v>
      </c>
      <c r="CU7" s="407"/>
      <c r="CV7" s="407"/>
      <c r="CW7" s="407"/>
      <c r="CX7" s="407"/>
      <c r="CY7" s="407"/>
      <c r="CZ7" s="407"/>
      <c r="DA7" s="408"/>
      <c r="DB7" s="406">
        <v>2241021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124402</v>
      </c>
      <c r="BO8" s="407"/>
      <c r="BP8" s="407"/>
      <c r="BQ8" s="407"/>
      <c r="BR8" s="407"/>
      <c r="BS8" s="407"/>
      <c r="BT8" s="407"/>
      <c r="BU8" s="408"/>
      <c r="BV8" s="406">
        <v>159137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0.24</v>
      </c>
      <c r="CU8" s="510"/>
      <c r="CV8" s="510"/>
      <c r="CW8" s="510"/>
      <c r="CX8" s="510"/>
      <c r="CY8" s="510"/>
      <c r="CZ8" s="510"/>
      <c r="DA8" s="511"/>
      <c r="DB8" s="509">
        <v>0.23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4254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-34735</v>
      </c>
      <c r="BO9" s="407"/>
      <c r="BP9" s="407"/>
      <c r="BQ9" s="407"/>
      <c r="BR9" s="407"/>
      <c r="BS9" s="407"/>
      <c r="BT9" s="407"/>
      <c r="BU9" s="408"/>
      <c r="BV9" s="406">
        <v>21303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10.199999999999999</v>
      </c>
      <c r="CU9" s="404"/>
      <c r="CV9" s="404"/>
      <c r="CW9" s="404"/>
      <c r="CX9" s="404"/>
      <c r="CY9" s="404"/>
      <c r="CZ9" s="404"/>
      <c r="DA9" s="405"/>
      <c r="DB9" s="403">
        <v>10</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4673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4809</v>
      </c>
      <c r="BO10" s="407"/>
      <c r="BP10" s="407"/>
      <c r="BQ10" s="407"/>
      <c r="BR10" s="407"/>
      <c r="BS10" s="407"/>
      <c r="BT10" s="407"/>
      <c r="BU10" s="408"/>
      <c r="BV10" s="406">
        <v>2244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4107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4093</v>
      </c>
      <c r="S13" s="494"/>
      <c r="T13" s="494"/>
      <c r="U13" s="494"/>
      <c r="V13" s="495"/>
      <c r="W13" s="496" t="s">
        <v>131</v>
      </c>
      <c r="X13" s="392"/>
      <c r="Y13" s="392"/>
      <c r="Z13" s="392"/>
      <c r="AA13" s="392"/>
      <c r="AB13" s="393"/>
      <c r="AC13" s="359">
        <v>323</v>
      </c>
      <c r="AD13" s="360"/>
      <c r="AE13" s="360"/>
      <c r="AF13" s="360"/>
      <c r="AG13" s="361"/>
      <c r="AH13" s="359">
        <v>395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-29926</v>
      </c>
      <c r="BO13" s="407"/>
      <c r="BP13" s="407"/>
      <c r="BQ13" s="407"/>
      <c r="BR13" s="407"/>
      <c r="BS13" s="407"/>
      <c r="BT13" s="407"/>
      <c r="BU13" s="408"/>
      <c r="BV13" s="406">
        <v>23547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3.6</v>
      </c>
      <c r="CU13" s="404"/>
      <c r="CV13" s="404"/>
      <c r="CW13" s="404"/>
      <c r="CX13" s="404"/>
      <c r="CY13" s="404"/>
      <c r="CZ13" s="404"/>
      <c r="DA13" s="405"/>
      <c r="DB13" s="403">
        <v>3.5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4216</v>
      </c>
      <c r="S14" s="494"/>
      <c r="T14" s="494"/>
      <c r="U14" s="494"/>
      <c r="V14" s="495"/>
      <c r="W14" s="497"/>
      <c r="X14" s="395"/>
      <c r="Y14" s="395"/>
      <c r="Z14" s="395"/>
      <c r="AA14" s="395"/>
      <c r="AB14" s="396"/>
      <c r="AC14" s="486">
        <v>16.399999999999999</v>
      </c>
      <c r="AD14" s="487"/>
      <c r="AE14" s="487"/>
      <c r="AF14" s="487"/>
      <c r="AG14" s="488"/>
      <c r="AH14" s="486">
        <v>18.3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4205</v>
      </c>
      <c r="S15" s="494"/>
      <c r="T15" s="494"/>
      <c r="U15" s="494"/>
      <c r="V15" s="495"/>
      <c r="W15" s="496" t="s">
        <v>137</v>
      </c>
      <c r="X15" s="392"/>
      <c r="Y15" s="392"/>
      <c r="Z15" s="392"/>
      <c r="AA15" s="392"/>
      <c r="AB15" s="393"/>
      <c r="AC15" s="359">
        <v>409</v>
      </c>
      <c r="AD15" s="360"/>
      <c r="AE15" s="360"/>
      <c r="AF15" s="360"/>
      <c r="AG15" s="361"/>
      <c r="AH15" s="359">
        <v>485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497608</v>
      </c>
      <c r="BO15" s="436"/>
      <c r="BP15" s="436"/>
      <c r="BQ15" s="436"/>
      <c r="BR15" s="436"/>
      <c r="BS15" s="436"/>
      <c r="BT15" s="436"/>
      <c r="BU15" s="437"/>
      <c r="BV15" s="435">
        <v>504623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20.8</v>
      </c>
      <c r="AD16" s="487"/>
      <c r="AE16" s="487"/>
      <c r="AF16" s="487"/>
      <c r="AG16" s="488"/>
      <c r="AH16" s="486">
        <v>22.4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2107078</v>
      </c>
      <c r="BO16" s="407"/>
      <c r="BP16" s="407"/>
      <c r="BQ16" s="407"/>
      <c r="BR16" s="407"/>
      <c r="BS16" s="407"/>
      <c r="BT16" s="407"/>
      <c r="BU16" s="408"/>
      <c r="BV16" s="406">
        <v>2107077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1234</v>
      </c>
      <c r="AD17" s="360"/>
      <c r="AE17" s="360"/>
      <c r="AF17" s="360"/>
      <c r="AG17" s="361"/>
      <c r="AH17" s="359">
        <v>1282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618912</v>
      </c>
      <c r="BO17" s="407"/>
      <c r="BP17" s="407"/>
      <c r="BQ17" s="407"/>
      <c r="BR17" s="407"/>
      <c r="BS17" s="407"/>
      <c r="BT17" s="407"/>
      <c r="BU17" s="408"/>
      <c r="BV17" s="406">
        <v>629376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34.08</v>
      </c>
      <c r="M18" s="459"/>
      <c r="N18" s="459"/>
      <c r="O18" s="459"/>
      <c r="P18" s="459"/>
      <c r="Q18" s="459"/>
      <c r="R18" s="460"/>
      <c r="S18" s="460"/>
      <c r="T18" s="460"/>
      <c r="U18" s="460"/>
      <c r="V18" s="461"/>
      <c r="W18" s="477"/>
      <c r="X18" s="478"/>
      <c r="Y18" s="478"/>
      <c r="Z18" s="478"/>
      <c r="AA18" s="478"/>
      <c r="AB18" s="502"/>
      <c r="AC18" s="376">
        <v>62.8</v>
      </c>
      <c r="AD18" s="377"/>
      <c r="AE18" s="377"/>
      <c r="AF18" s="377"/>
      <c r="AG18" s="462"/>
      <c r="AH18" s="376">
        <v>59.3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2002733</v>
      </c>
      <c r="BO18" s="407"/>
      <c r="BP18" s="407"/>
      <c r="BQ18" s="407"/>
      <c r="BR18" s="407"/>
      <c r="BS18" s="407"/>
      <c r="BT18" s="407"/>
      <c r="BU18" s="408"/>
      <c r="BV18" s="406">
        <v>1899420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2793957</v>
      </c>
      <c r="BO19" s="407"/>
      <c r="BP19" s="407"/>
      <c r="BQ19" s="407"/>
      <c r="BR19" s="407"/>
      <c r="BS19" s="407"/>
      <c r="BT19" s="407"/>
      <c r="BU19" s="408"/>
      <c r="BV19" s="406">
        <v>2805698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1687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2992546</v>
      </c>
      <c r="BO22" s="436"/>
      <c r="BP22" s="436"/>
      <c r="BQ22" s="436"/>
      <c r="BR22" s="436"/>
      <c r="BS22" s="436"/>
      <c r="BT22" s="436"/>
      <c r="BU22" s="437"/>
      <c r="BV22" s="435">
        <v>2626098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2953793</v>
      </c>
      <c r="BO23" s="407"/>
      <c r="BP23" s="407"/>
      <c r="BQ23" s="407"/>
      <c r="BR23" s="407"/>
      <c r="BS23" s="407"/>
      <c r="BT23" s="407"/>
      <c r="BU23" s="408"/>
      <c r="BV23" s="406">
        <v>2586218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7400</v>
      </c>
      <c r="R24" s="360"/>
      <c r="S24" s="360"/>
      <c r="T24" s="360"/>
      <c r="U24" s="360"/>
      <c r="V24" s="361"/>
      <c r="W24" s="449"/>
      <c r="X24" s="386"/>
      <c r="Y24" s="387"/>
      <c r="Z24" s="362" t="s">
        <v>162</v>
      </c>
      <c r="AA24" s="363"/>
      <c r="AB24" s="363"/>
      <c r="AC24" s="363"/>
      <c r="AD24" s="363"/>
      <c r="AE24" s="363"/>
      <c r="AF24" s="363"/>
      <c r="AG24" s="364"/>
      <c r="AH24" s="359">
        <v>66</v>
      </c>
      <c r="AI24" s="360"/>
      <c r="AJ24" s="360"/>
      <c r="AK24" s="360"/>
      <c r="AL24" s="361"/>
      <c r="AM24" s="359">
        <v>192654</v>
      </c>
      <c r="AN24" s="360"/>
      <c r="AO24" s="360"/>
      <c r="AP24" s="360"/>
      <c r="AQ24" s="360"/>
      <c r="AR24" s="361"/>
      <c r="AS24" s="359">
        <v>2919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2227477</v>
      </c>
      <c r="BO24" s="407"/>
      <c r="BP24" s="407"/>
      <c r="BQ24" s="407"/>
      <c r="BR24" s="407"/>
      <c r="BS24" s="407"/>
      <c r="BT24" s="407"/>
      <c r="BU24" s="408"/>
      <c r="BV24" s="406">
        <v>1751494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5610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820252</v>
      </c>
      <c r="BO25" s="436"/>
      <c r="BP25" s="436"/>
      <c r="BQ25" s="436"/>
      <c r="BR25" s="436"/>
      <c r="BS25" s="436"/>
      <c r="BT25" s="436"/>
      <c r="BU25" s="437"/>
      <c r="BV25" s="435">
        <v>341707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5180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139839</v>
      </c>
      <c r="BO27" s="441"/>
      <c r="BP27" s="441"/>
      <c r="BQ27" s="441"/>
      <c r="BR27" s="441"/>
      <c r="BS27" s="441"/>
      <c r="BT27" s="441"/>
      <c r="BU27" s="442"/>
      <c r="BV27" s="440">
        <v>139764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942277</v>
      </c>
      <c r="BO28" s="436"/>
      <c r="BP28" s="436"/>
      <c r="BQ28" s="436"/>
      <c r="BR28" s="436"/>
      <c r="BS28" s="436"/>
      <c r="BT28" s="436"/>
      <c r="BU28" s="437"/>
      <c r="BV28" s="435">
        <v>857468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2330</v>
      </c>
      <c r="R29" s="360"/>
      <c r="S29" s="360"/>
      <c r="T29" s="360"/>
      <c r="U29" s="360"/>
      <c r="V29" s="361"/>
      <c r="W29" s="450"/>
      <c r="X29" s="451"/>
      <c r="Y29" s="452"/>
      <c r="Z29" s="362" t="s">
        <v>177</v>
      </c>
      <c r="AA29" s="363"/>
      <c r="AB29" s="363"/>
      <c r="AC29" s="363"/>
      <c r="AD29" s="363"/>
      <c r="AE29" s="363"/>
      <c r="AF29" s="363"/>
      <c r="AG29" s="364"/>
      <c r="AH29" s="359">
        <v>66</v>
      </c>
      <c r="AI29" s="360"/>
      <c r="AJ29" s="360"/>
      <c r="AK29" s="360"/>
      <c r="AL29" s="361"/>
      <c r="AM29" s="359">
        <v>192654</v>
      </c>
      <c r="AN29" s="360"/>
      <c r="AO29" s="360"/>
      <c r="AP29" s="360"/>
      <c r="AQ29" s="360"/>
      <c r="AR29" s="361"/>
      <c r="AS29" s="359">
        <v>2919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636759</v>
      </c>
      <c r="BO29" s="407"/>
      <c r="BP29" s="407"/>
      <c r="BQ29" s="407"/>
      <c r="BR29" s="407"/>
      <c r="BS29" s="407"/>
      <c r="BT29" s="407"/>
      <c r="BU29" s="408"/>
      <c r="BV29" s="406">
        <v>633542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2401465</v>
      </c>
      <c r="BO30" s="441"/>
      <c r="BP30" s="441"/>
      <c r="BQ30" s="441"/>
      <c r="BR30" s="441"/>
      <c r="BS30" s="441"/>
      <c r="BT30" s="441"/>
      <c r="BU30" s="442"/>
      <c r="BV30" s="440">
        <v>2408653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IF('各会計、関係団体の財政状況及び健全化判断比率'!B32="","",'各会計、関係団体の財政状況及び健全化判断比率'!B32)</f>
        <v>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水俣芦北広域行政事務組合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一般財団法人津奈木町地域振興公社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恒久対策事業特別会計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熊本県市町村総合事務組合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（株）つなぎつくる</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熊本県後期高齢者医療広域連合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熊本県後期高齢者医療広域連合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pcCNlU20K7LVevX2+r8lNNqA9806XvxKN5MzCNU5tL0X8fkCysas4l0D4um0/D0K7Rk2ZEGo8Z303qa0uKd5uw==" saltValue="onjTJdWcYJ8zDLZMQlMy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9.99</v>
      </c>
      <c r="G34" s="33">
        <v>10.5</v>
      </c>
      <c r="H34" s="33">
        <v>9.52</v>
      </c>
      <c r="I34" s="33">
        <v>9.41</v>
      </c>
      <c r="J34" s="34">
        <v>11.18</v>
      </c>
      <c r="K34" s="22"/>
      <c r="L34" s="22"/>
      <c r="M34" s="22"/>
      <c r="N34" s="22"/>
      <c r="O34" s="22"/>
      <c r="P34" s="22"/>
    </row>
    <row r="35" spans="1:16" ht="39" customHeight="1" x14ac:dyDescent="0.15">
      <c r="A35" s="22"/>
      <c r="B35" s="35"/>
      <c r="C35" s="1132" t="s">
        <v>535</v>
      </c>
      <c r="D35" s="1132"/>
      <c r="E35" s="1133"/>
      <c r="F35" s="36">
        <v>6.59</v>
      </c>
      <c r="G35" s="37">
        <v>4.7300000000000004</v>
      </c>
      <c r="H35" s="37">
        <v>6.19</v>
      </c>
      <c r="I35" s="37">
        <v>7.1</v>
      </c>
      <c r="J35" s="38">
        <v>8.9600000000000009</v>
      </c>
      <c r="K35" s="22"/>
      <c r="L35" s="22"/>
      <c r="M35" s="22"/>
      <c r="N35" s="22"/>
      <c r="O35" s="22"/>
      <c r="P35" s="22"/>
    </row>
    <row r="36" spans="1:16" ht="39" customHeight="1" x14ac:dyDescent="0.15">
      <c r="A36" s="22"/>
      <c r="B36" s="35"/>
      <c r="C36" s="1132" t="s">
        <v>536</v>
      </c>
      <c r="D36" s="1132"/>
      <c r="E36" s="1133"/>
      <c r="F36" s="36">
        <v>8</v>
      </c>
      <c r="G36" s="37">
        <v>6.54</v>
      </c>
      <c r="H36" s="37">
        <v>5.96</v>
      </c>
      <c r="I36" s="37">
        <v>5.9</v>
      </c>
      <c r="J36" s="38">
        <v>5.0199999999999996</v>
      </c>
      <c r="K36" s="22"/>
      <c r="L36" s="22"/>
      <c r="M36" s="22"/>
      <c r="N36" s="22"/>
      <c r="O36" s="22"/>
      <c r="P36" s="22"/>
    </row>
    <row r="37" spans="1:16" ht="39" customHeight="1" x14ac:dyDescent="0.15">
      <c r="A37" s="22"/>
      <c r="B37" s="35"/>
      <c r="C37" s="1132" t="s">
        <v>537</v>
      </c>
      <c r="D37" s="1132"/>
      <c r="E37" s="1133"/>
      <c r="F37" s="36">
        <v>3.4</v>
      </c>
      <c r="G37" s="37">
        <v>3.22</v>
      </c>
      <c r="H37" s="37">
        <v>2.83</v>
      </c>
      <c r="I37" s="37">
        <v>3.84</v>
      </c>
      <c r="J37" s="38">
        <v>4.2</v>
      </c>
      <c r="K37" s="22"/>
      <c r="L37" s="22"/>
      <c r="M37" s="22"/>
      <c r="N37" s="22"/>
      <c r="O37" s="22"/>
      <c r="P37" s="22"/>
    </row>
    <row r="38" spans="1:16" ht="39" customHeight="1" x14ac:dyDescent="0.15">
      <c r="A38" s="22"/>
      <c r="B38" s="35"/>
      <c r="C38" s="1132" t="s">
        <v>538</v>
      </c>
      <c r="D38" s="1132"/>
      <c r="E38" s="1133"/>
      <c r="F38" s="36" t="s">
        <v>487</v>
      </c>
      <c r="G38" s="37" t="s">
        <v>487</v>
      </c>
      <c r="H38" s="37" t="s">
        <v>487</v>
      </c>
      <c r="I38" s="37" t="s">
        <v>487</v>
      </c>
      <c r="J38" s="38">
        <v>3.31</v>
      </c>
      <c r="K38" s="22"/>
      <c r="L38" s="22"/>
      <c r="M38" s="22"/>
      <c r="N38" s="22"/>
      <c r="O38" s="22"/>
      <c r="P38" s="22"/>
    </row>
    <row r="39" spans="1:16" ht="39" customHeight="1" x14ac:dyDescent="0.15">
      <c r="A39" s="22"/>
      <c r="B39" s="35"/>
      <c r="C39" s="1132" t="s">
        <v>539</v>
      </c>
      <c r="D39" s="1132"/>
      <c r="E39" s="1133"/>
      <c r="F39" s="36">
        <v>0.01</v>
      </c>
      <c r="G39" s="37">
        <v>0</v>
      </c>
      <c r="H39" s="37">
        <v>0.18</v>
      </c>
      <c r="I39" s="37">
        <v>0.19</v>
      </c>
      <c r="J39" s="38">
        <v>0.2</v>
      </c>
      <c r="K39" s="22"/>
      <c r="L39" s="22"/>
      <c r="M39" s="22"/>
      <c r="N39" s="22"/>
      <c r="O39" s="22"/>
      <c r="P39" s="22"/>
    </row>
    <row r="40" spans="1:16" ht="39" customHeight="1" x14ac:dyDescent="0.15">
      <c r="A40" s="22"/>
      <c r="B40" s="35"/>
      <c r="C40" s="1132" t="s">
        <v>540</v>
      </c>
      <c r="D40" s="1132"/>
      <c r="E40" s="1133"/>
      <c r="F40" s="36">
        <v>0.05</v>
      </c>
      <c r="G40" s="37">
        <v>0.01</v>
      </c>
      <c r="H40" s="37">
        <v>0.02</v>
      </c>
      <c r="I40" s="37">
        <v>7.0000000000000007E-2</v>
      </c>
      <c r="J40" s="38">
        <v>0.08</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0.46</v>
      </c>
      <c r="G43" s="42">
        <v>0.65</v>
      </c>
      <c r="H43" s="42">
        <v>0.55000000000000004</v>
      </c>
      <c r="I43" s="42">
        <v>3.64</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kA7W9SNCNU9x4ovECQyWT1/gHjdVWI/G9xAfu707Eo3Sx5TbbrBg2zc04brUPHoMTE15nn1TsRT4hczwaW1YA==" saltValue="J8SsErd4QyHfzkRNgsHr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239</v>
      </c>
      <c r="L45" s="58">
        <v>278</v>
      </c>
      <c r="M45" s="58">
        <v>263</v>
      </c>
      <c r="N45" s="58">
        <v>279</v>
      </c>
      <c r="O45" s="59">
        <v>286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19</v>
      </c>
      <c r="L48" s="62">
        <v>21</v>
      </c>
      <c r="M48" s="62">
        <v>20</v>
      </c>
      <c r="N48" s="62">
        <v>22</v>
      </c>
      <c r="O48" s="63">
        <v>22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487</v>
      </c>
      <c r="L49" s="62" t="s">
        <v>487</v>
      </c>
      <c r="M49" s="62">
        <v>1</v>
      </c>
      <c r="N49" s="62">
        <v>1</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223</v>
      </c>
      <c r="L52" s="62">
        <v>226</v>
      </c>
      <c r="M52" s="62">
        <v>217</v>
      </c>
      <c r="N52" s="62">
        <v>229</v>
      </c>
      <c r="O52" s="63">
        <v>227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35</v>
      </c>
      <c r="L53" s="67">
        <v>73</v>
      </c>
      <c r="M53" s="67">
        <v>67</v>
      </c>
      <c r="N53" s="67">
        <v>73</v>
      </c>
      <c r="O53" s="68">
        <v>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RJ0pnGikIdvOEWlaMvLvRXqPE+rplC7DK6W1CbeHqyFNoFyLNka0bS3ZLVhVAyCHGBoN2pS5cPPH27yhnru7w==" saltValue="r6ju8QCTT08MZAfifNso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2472</v>
      </c>
      <c r="J41" s="331">
        <v>2610</v>
      </c>
      <c r="K41" s="331">
        <v>2563</v>
      </c>
      <c r="L41" s="331">
        <v>2626</v>
      </c>
      <c r="M41" s="332">
        <v>2993</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294</v>
      </c>
      <c r="J43" s="334">
        <v>279</v>
      </c>
      <c r="K43" s="334">
        <v>263</v>
      </c>
      <c r="L43" s="334">
        <v>251</v>
      </c>
      <c r="M43" s="335">
        <v>239</v>
      </c>
    </row>
    <row r="44" spans="2:13" ht="27.75" customHeight="1" x14ac:dyDescent="0.15">
      <c r="B44" s="1171"/>
      <c r="C44" s="1172"/>
      <c r="D44" s="104"/>
      <c r="E44" s="1175" t="s">
        <v>34</v>
      </c>
      <c r="F44" s="1175"/>
      <c r="G44" s="1175"/>
      <c r="H44" s="1176"/>
      <c r="I44" s="333">
        <v>2</v>
      </c>
      <c r="J44" s="334">
        <v>3</v>
      </c>
      <c r="K44" s="334">
        <v>3</v>
      </c>
      <c r="L44" s="334">
        <v>1</v>
      </c>
      <c r="M44" s="335">
        <v>1</v>
      </c>
    </row>
    <row r="45" spans="2:13" ht="27.75" customHeight="1" x14ac:dyDescent="0.15">
      <c r="B45" s="1171"/>
      <c r="C45" s="1172"/>
      <c r="D45" s="104"/>
      <c r="E45" s="1175" t="s">
        <v>35</v>
      </c>
      <c r="F45" s="1175"/>
      <c r="G45" s="1175"/>
      <c r="H45" s="1176"/>
      <c r="I45" s="333">
        <v>520</v>
      </c>
      <c r="J45" s="334">
        <v>385</v>
      </c>
      <c r="K45" s="334">
        <v>358</v>
      </c>
      <c r="L45" s="334">
        <v>397</v>
      </c>
      <c r="M45" s="335">
        <v>359</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3435</v>
      </c>
      <c r="J50" s="334">
        <v>3742</v>
      </c>
      <c r="K50" s="334">
        <v>3954</v>
      </c>
      <c r="L50" s="334">
        <v>4192</v>
      </c>
      <c r="M50" s="335">
        <v>4247</v>
      </c>
    </row>
    <row r="51" spans="2:13" ht="27.75" customHeight="1" x14ac:dyDescent="0.15">
      <c r="B51" s="1171"/>
      <c r="C51" s="1172"/>
      <c r="D51" s="104"/>
      <c r="E51" s="1175" t="s">
        <v>42</v>
      </c>
      <c r="F51" s="1175"/>
      <c r="G51" s="1175"/>
      <c r="H51" s="1176"/>
      <c r="I51" s="333">
        <v>8</v>
      </c>
      <c r="J51" s="334">
        <v>4</v>
      </c>
      <c r="K51" s="334" t="s">
        <v>487</v>
      </c>
      <c r="L51" s="334" t="s">
        <v>487</v>
      </c>
      <c r="M51" s="335" t="s">
        <v>487</v>
      </c>
    </row>
    <row r="52" spans="2:13" ht="27.75" customHeight="1" x14ac:dyDescent="0.15">
      <c r="B52" s="1173"/>
      <c r="C52" s="1174"/>
      <c r="D52" s="104"/>
      <c r="E52" s="1175" t="s">
        <v>43</v>
      </c>
      <c r="F52" s="1175"/>
      <c r="G52" s="1175"/>
      <c r="H52" s="1176"/>
      <c r="I52" s="333">
        <v>2124</v>
      </c>
      <c r="J52" s="334">
        <v>2002</v>
      </c>
      <c r="K52" s="334">
        <v>2174</v>
      </c>
      <c r="L52" s="334">
        <v>2204</v>
      </c>
      <c r="M52" s="335">
        <v>2276</v>
      </c>
    </row>
    <row r="53" spans="2:13" ht="27.75" customHeight="1" thickBot="1" x14ac:dyDescent="0.2">
      <c r="B53" s="1177" t="s">
        <v>19</v>
      </c>
      <c r="C53" s="1178"/>
      <c r="D53" s="108"/>
      <c r="E53" s="1179" t="s">
        <v>44</v>
      </c>
      <c r="F53" s="1179"/>
      <c r="G53" s="1179"/>
      <c r="H53" s="1180"/>
      <c r="I53" s="336">
        <v>-2277</v>
      </c>
      <c r="J53" s="337">
        <v>-2471</v>
      </c>
      <c r="K53" s="337">
        <v>-2941</v>
      </c>
      <c r="L53" s="337">
        <v>-3121</v>
      </c>
      <c r="M53" s="338">
        <v>-2931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Kbm9ajfHwPOnxYfcTLyD4m9bL0tVUY4y1zTD8SiqXAxvJo8cJ/5OY6ufYYFKUow0+hdn0SCg0rJw26In51ChQ==" saltValue="f1EGSBRFDpQaXZ5+b+VF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62" zoomScaleNormal="62"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786</v>
      </c>
      <c r="G55" s="339">
        <v>857</v>
      </c>
      <c r="H55" s="340">
        <v>942</v>
      </c>
    </row>
    <row r="56" spans="2:8" ht="52.5" customHeight="1" x14ac:dyDescent="0.15">
      <c r="B56" s="120"/>
      <c r="C56" s="1198" t="s">
        <v>47</v>
      </c>
      <c r="D56" s="1198"/>
      <c r="E56" s="1199"/>
      <c r="F56" s="341">
        <v>632</v>
      </c>
      <c r="G56" s="341">
        <v>634</v>
      </c>
      <c r="H56" s="342">
        <v>637</v>
      </c>
    </row>
    <row r="57" spans="2:8" ht="53.25" customHeight="1" x14ac:dyDescent="0.15">
      <c r="B57" s="120"/>
      <c r="C57" s="1200" t="s">
        <v>48</v>
      </c>
      <c r="D57" s="1200"/>
      <c r="E57" s="1201"/>
      <c r="F57" s="343">
        <v>2242</v>
      </c>
      <c r="G57" s="343">
        <v>2409</v>
      </c>
      <c r="H57" s="344">
        <v>2401</v>
      </c>
    </row>
    <row r="58" spans="2:8" ht="45.75" customHeight="1" x14ac:dyDescent="0.15">
      <c r="B58" s="121"/>
      <c r="C58" s="1188" t="s">
        <v>553</v>
      </c>
      <c r="D58" s="1189"/>
      <c r="E58" s="1190"/>
      <c r="F58" s="345">
        <v>996</v>
      </c>
      <c r="G58" s="345">
        <v>1040</v>
      </c>
      <c r="H58" s="346">
        <v>1045</v>
      </c>
    </row>
    <row r="59" spans="2:8" ht="45.75" customHeight="1" x14ac:dyDescent="0.15">
      <c r="B59" s="121"/>
      <c r="C59" s="1188" t="s">
        <v>554</v>
      </c>
      <c r="D59" s="1189"/>
      <c r="E59" s="1190"/>
      <c r="F59" s="345">
        <v>270</v>
      </c>
      <c r="G59" s="345">
        <v>265</v>
      </c>
      <c r="H59" s="346">
        <v>261</v>
      </c>
    </row>
    <row r="60" spans="2:8" ht="45.75" customHeight="1" x14ac:dyDescent="0.15">
      <c r="B60" s="121"/>
      <c r="C60" s="1188" t="s">
        <v>555</v>
      </c>
      <c r="D60" s="1189"/>
      <c r="E60" s="1190"/>
      <c r="F60" s="345">
        <v>256</v>
      </c>
      <c r="G60" s="345">
        <v>253</v>
      </c>
      <c r="H60" s="346">
        <v>251</v>
      </c>
    </row>
    <row r="61" spans="2:8" ht="45.75" customHeight="1" x14ac:dyDescent="0.15">
      <c r="B61" s="121"/>
      <c r="C61" s="1188" t="s">
        <v>557</v>
      </c>
      <c r="D61" s="1189"/>
      <c r="E61" s="1190"/>
      <c r="F61" s="345">
        <v>94</v>
      </c>
      <c r="G61" s="345">
        <v>187</v>
      </c>
      <c r="H61" s="346">
        <v>198</v>
      </c>
    </row>
    <row r="62" spans="2:8" ht="45.75" customHeight="1" thickBot="1" x14ac:dyDescent="0.2">
      <c r="B62" s="122"/>
      <c r="C62" s="1191" t="s">
        <v>556</v>
      </c>
      <c r="D62" s="1192"/>
      <c r="E62" s="1193"/>
      <c r="F62" s="347">
        <v>207</v>
      </c>
      <c r="G62" s="347">
        <v>203</v>
      </c>
      <c r="H62" s="348">
        <v>197</v>
      </c>
    </row>
    <row r="63" spans="2:8" ht="52.5" customHeight="1" thickBot="1" x14ac:dyDescent="0.2">
      <c r="B63" s="123"/>
      <c r="C63" s="1194" t="s">
        <v>49</v>
      </c>
      <c r="D63" s="1194"/>
      <c r="E63" s="1195"/>
      <c r="F63" s="349">
        <v>3660</v>
      </c>
      <c r="G63" s="349">
        <v>3900</v>
      </c>
      <c r="H63" s="350">
        <v>3981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aLYx454TvFS4OYYG8UCnjsnFCWF6WoXSOOx7CNBFD91M4OzKpLGzPh5+PGijPrF0cC2GvtgcJQ+a3/Ri+GnRyg==" saltValue="VhAqHOEEiphKkpjQMpRL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103236</v>
      </c>
      <c r="E3" s="142"/>
      <c r="F3" s="143">
        <v>263613</v>
      </c>
      <c r="G3" s="144"/>
      <c r="H3" s="145"/>
    </row>
    <row r="4" spans="1:8" x14ac:dyDescent="0.15">
      <c r="A4" s="146"/>
      <c r="B4" s="147"/>
      <c r="C4" s="148"/>
      <c r="D4" s="149">
        <v>79349</v>
      </c>
      <c r="E4" s="150"/>
      <c r="F4" s="151">
        <v>128823</v>
      </c>
      <c r="G4" s="152"/>
      <c r="H4" s="153"/>
    </row>
    <row r="5" spans="1:8" x14ac:dyDescent="0.15">
      <c r="A5" s="134" t="s">
        <v>520</v>
      </c>
      <c r="B5" s="139"/>
      <c r="C5" s="140"/>
      <c r="D5" s="141">
        <v>144276</v>
      </c>
      <c r="E5" s="142"/>
      <c r="F5" s="143">
        <v>362690</v>
      </c>
      <c r="G5" s="144"/>
      <c r="H5" s="145"/>
    </row>
    <row r="6" spans="1:8" x14ac:dyDescent="0.15">
      <c r="A6" s="146"/>
      <c r="B6" s="147"/>
      <c r="C6" s="148"/>
      <c r="D6" s="149">
        <v>117427</v>
      </c>
      <c r="E6" s="150"/>
      <c r="F6" s="151">
        <v>172580</v>
      </c>
      <c r="G6" s="152"/>
      <c r="H6" s="153"/>
    </row>
    <row r="7" spans="1:8" x14ac:dyDescent="0.15">
      <c r="A7" s="134" t="s">
        <v>521</v>
      </c>
      <c r="B7" s="139"/>
      <c r="C7" s="140"/>
      <c r="D7" s="141">
        <v>94998</v>
      </c>
      <c r="E7" s="142"/>
      <c r="F7" s="143">
        <v>296093</v>
      </c>
      <c r="G7" s="144"/>
      <c r="H7" s="145"/>
    </row>
    <row r="8" spans="1:8" x14ac:dyDescent="0.15">
      <c r="A8" s="146"/>
      <c r="B8" s="147"/>
      <c r="C8" s="148"/>
      <c r="D8" s="149">
        <v>70928</v>
      </c>
      <c r="E8" s="150"/>
      <c r="F8" s="151">
        <v>140545</v>
      </c>
      <c r="G8" s="152"/>
      <c r="H8" s="153"/>
    </row>
    <row r="9" spans="1:8" x14ac:dyDescent="0.15">
      <c r="A9" s="134" t="s">
        <v>522</v>
      </c>
      <c r="B9" s="139"/>
      <c r="C9" s="140"/>
      <c r="D9" s="141">
        <v>168925</v>
      </c>
      <c r="E9" s="142"/>
      <c r="F9" s="143">
        <v>308655</v>
      </c>
      <c r="G9" s="144"/>
      <c r="H9" s="145"/>
    </row>
    <row r="10" spans="1:8" x14ac:dyDescent="0.15">
      <c r="A10" s="146"/>
      <c r="B10" s="147"/>
      <c r="C10" s="148"/>
      <c r="D10" s="149">
        <v>108657</v>
      </c>
      <c r="E10" s="150"/>
      <c r="F10" s="151">
        <v>169887</v>
      </c>
      <c r="G10" s="152"/>
      <c r="H10" s="153"/>
    </row>
    <row r="11" spans="1:8" x14ac:dyDescent="0.15">
      <c r="A11" s="134" t="s">
        <v>523</v>
      </c>
      <c r="B11" s="139"/>
      <c r="C11" s="140"/>
      <c r="D11" s="141">
        <v>250910</v>
      </c>
      <c r="E11" s="142"/>
      <c r="F11" s="143">
        <v>325476</v>
      </c>
      <c r="G11" s="144"/>
      <c r="H11" s="145"/>
    </row>
    <row r="12" spans="1:8" x14ac:dyDescent="0.15">
      <c r="A12" s="146"/>
      <c r="B12" s="147"/>
      <c r="C12" s="154"/>
      <c r="D12" s="149">
        <v>164508</v>
      </c>
      <c r="E12" s="150"/>
      <c r="F12" s="151">
        <v>190204</v>
      </c>
      <c r="G12" s="152"/>
      <c r="H12" s="153"/>
    </row>
    <row r="13" spans="1:8" x14ac:dyDescent="0.15">
      <c r="A13" s="134"/>
      <c r="B13" s="139"/>
      <c r="C13" s="140"/>
      <c r="D13" s="141">
        <v>152469</v>
      </c>
      <c r="E13" s="142"/>
      <c r="F13" s="143">
        <v>311305</v>
      </c>
      <c r="G13" s="155"/>
      <c r="H13" s="145"/>
    </row>
    <row r="14" spans="1:8" x14ac:dyDescent="0.15">
      <c r="A14" s="146"/>
      <c r="B14" s="147"/>
      <c r="C14" s="148"/>
      <c r="D14" s="149">
        <v>108174</v>
      </c>
      <c r="E14" s="150"/>
      <c r="F14" s="151">
        <v>160408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6.6</v>
      </c>
      <c r="C19" s="156">
        <f>ROUND(VALUE(SUBSTITUTE(実質収支比率等に係る経年分析!G$48,"▲","-")),2)</f>
        <v>4.7300000000000004</v>
      </c>
      <c r="D19" s="156">
        <f>ROUND(VALUE(SUBSTITUTE(実質収支比率等に係る経年分析!H$48,"▲","-")),2)</f>
        <v>6.2</v>
      </c>
      <c r="E19" s="156">
        <f>ROUND(VALUE(SUBSTITUTE(実質収支比率等に係る経年分析!I$48,"▲","-")),2)</f>
        <v>7.1</v>
      </c>
      <c r="F19" s="156">
        <f>ROUND(VALUE(SUBSTITUTE(実質収支比率等に係る経年分析!J$48,"▲","-")),2)</f>
        <v>5.58</v>
      </c>
    </row>
    <row r="20" spans="1:11" x14ac:dyDescent="0.15">
      <c r="A20" s="156" t="s">
        <v>53</v>
      </c>
      <c r="B20" s="156">
        <f>ROUND(VALUE(SUBSTITUTE(実質収支比率等に係る経年分析!F$47,"▲","-")),2)</f>
        <v>35.07</v>
      </c>
      <c r="C20" s="156">
        <f>ROUND(VALUE(SUBSTITUTE(実質収支比率等に係る経年分析!G$47,"▲","-")),2)</f>
        <v>34.659999999999997</v>
      </c>
      <c r="D20" s="156">
        <f>ROUND(VALUE(SUBSTITUTE(実質収支比率等に係る経年分析!H$47,"▲","-")),2)</f>
        <v>35.35</v>
      </c>
      <c r="E20" s="156">
        <f>ROUND(VALUE(SUBSTITUTE(実質収支比率等に係る経年分析!I$47,"▲","-")),2)</f>
        <v>38.26</v>
      </c>
      <c r="F20" s="156">
        <f>ROUND(VALUE(SUBSTITUTE(実質収支比率等に係る経年分析!J$47,"▲","-")),2)</f>
        <v>42.29</v>
      </c>
    </row>
    <row r="21" spans="1:11" x14ac:dyDescent="0.15">
      <c r="A21" s="156" t="s">
        <v>54</v>
      </c>
      <c r="B21" s="156">
        <f>IF(ISNUMBER(VALUE(SUBSTITUTE(実質収支比率等に係る経年分析!F$49,"▲","-"))),ROUND(VALUE(SUBSTITUTE(実質収支比率等に係る経年分析!F$49,"▲","-")),2),NA())</f>
        <v>-1.71</v>
      </c>
      <c r="C21" s="156">
        <f>IF(ISNUMBER(VALUE(SUBSTITUTE(実質収支比率等に係る経年分析!G$49,"▲","-"))),ROUND(VALUE(SUBSTITUTE(実質収支比率等に係る経年分析!G$49,"▲","-")),2),NA())</f>
        <v>-1.1000000000000001</v>
      </c>
      <c r="D21" s="156">
        <f>IF(ISNUMBER(VALUE(SUBSTITUTE(実質収支比率等に係る経年分析!H$49,"▲","-"))),ROUND(VALUE(SUBSTITUTE(実質収支比率等に係る経年分析!H$49,"▲","-")),2),NA())</f>
        <v>1.47</v>
      </c>
      <c r="E21" s="156">
        <f>IF(ISNUMBER(VALUE(SUBSTITUTE(実質収支比率等に係る経年分析!I$49,"▲","-"))),ROUND(VALUE(SUBSTITUTE(実質収支比率等に係る経年分析!I$49,"▲","-")),2),NA())</f>
        <v>1.05</v>
      </c>
      <c r="F21" s="156">
        <f>IF(ISNUMBER(VALUE(SUBSTITUTE(実質収支比率等に係る経年分析!J$49,"▲","-"))),ROUND(VALUE(SUBSTITUTE(実質収支比率等に係る経年分析!J$49,"▲","-")),2),NA())</f>
        <v>-1.34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0.55000000000000004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恒久対策事業特別会計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3.31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4.2</v>
      </c>
    </row>
    <row r="34" spans="1:16" x14ac:dyDescent="0.15">
      <c r="A34" s="157" t="str">
        <f>IF(連結実質赤字比率に係る赤字・黒字の構成分析!C$36="",NA(),連結実質赤字比率に係る赤字・黒字の構成分析!C$36)</f>
        <v>宅地造成事業特別会計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5.0199999999999996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6.59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4.7300000000000004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8.9600000000000009</v>
      </c>
    </row>
    <row r="36" spans="1:16" x14ac:dyDescent="0.15">
      <c r="A36" s="157" t="str">
        <f>IF(連結実質赤字比率に係る赤字・黒字の構成分析!C$34="",NA(),連結実質赤字比率に係る赤字・黒字の構成分析!C$34)</f>
        <v>国民健康保険事業特別会計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223</v>
      </c>
      <c r="E42" s="158"/>
      <c r="F42" s="158"/>
      <c r="G42" s="158">
        <f>'実質公債費比率（分子）の構造'!L$52</f>
        <v>226</v>
      </c>
      <c r="H42" s="158"/>
      <c r="I42" s="158"/>
      <c r="J42" s="158">
        <f>'実質公債費比率（分子）の構造'!M$52</f>
        <v>217</v>
      </c>
      <c r="K42" s="158"/>
      <c r="L42" s="158"/>
      <c r="M42" s="158">
        <f>'実質公債費比率（分子）の構造'!N$52</f>
        <v>229</v>
      </c>
      <c r="N42" s="158"/>
      <c r="O42" s="158"/>
      <c r="P42" s="158">
        <f>'実質公債費比率（分子）の構造'!O$52</f>
        <v>227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19</v>
      </c>
      <c r="C46" s="158"/>
      <c r="D46" s="158"/>
      <c r="E46" s="158">
        <f>'実質公債費比率（分子）の構造'!L$48</f>
        <v>21</v>
      </c>
      <c r="F46" s="158"/>
      <c r="G46" s="158"/>
      <c r="H46" s="158">
        <f>'実質公債費比率（分子）の構造'!M$48</f>
        <v>20</v>
      </c>
      <c r="I46" s="158"/>
      <c r="J46" s="158"/>
      <c r="K46" s="158">
        <f>'実質公債費比率（分子）の構造'!N$48</f>
        <v>22</v>
      </c>
      <c r="L46" s="158"/>
      <c r="M46" s="158"/>
      <c r="N46" s="158">
        <f>'実質公債費比率（分子）の構造'!O$48</f>
        <v>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239</v>
      </c>
      <c r="C49" s="158"/>
      <c r="D49" s="158"/>
      <c r="E49" s="158">
        <f>'実質公債費比率（分子）の構造'!L$45</f>
        <v>278</v>
      </c>
      <c r="F49" s="158"/>
      <c r="G49" s="158"/>
      <c r="H49" s="158">
        <f>'実質公債費比率（分子）の構造'!M$45</f>
        <v>263</v>
      </c>
      <c r="I49" s="158"/>
      <c r="J49" s="158"/>
      <c r="K49" s="158">
        <f>'実質公債費比率（分子）の構造'!N$45</f>
        <v>279</v>
      </c>
      <c r="L49" s="158"/>
      <c r="M49" s="158"/>
      <c r="N49" s="158">
        <f>'実質公債費比率（分子）の構造'!O$45</f>
        <v>286</v>
      </c>
      <c r="O49" s="158"/>
      <c r="P49" s="158"/>
    </row>
    <row r="50" spans="1:16" x14ac:dyDescent="0.15">
      <c r="A50" s="158" t="s">
        <v>67</v>
      </c>
      <c r="B50" s="158" t="e">
        <f>NA()</f>
        <v>#N/A</v>
      </c>
      <c r="C50" s="158">
        <f>IF(ISNUMBER('実質公債費比率（分子）の構造'!K$53),'実質公債費比率（分子）の構造'!K$53,NA())</f>
        <v>35</v>
      </c>
      <c r="D50" s="158" t="e">
        <f>NA()</f>
        <v>#N/A</v>
      </c>
      <c r="E50" s="158" t="e">
        <f>NA()</f>
        <v>#N/A</v>
      </c>
      <c r="F50" s="158">
        <f>IF(ISNUMBER('実質公債費比率（分子）の構造'!L$53),'実質公債費比率（分子）の構造'!L$53,NA())</f>
        <v>73</v>
      </c>
      <c r="G50" s="158" t="e">
        <f>NA()</f>
        <v>#N/A</v>
      </c>
      <c r="H50" s="158" t="e">
        <f>NA()</f>
        <v>#N/A</v>
      </c>
      <c r="I50" s="158">
        <f>IF(ISNUMBER('実質公債費比率（分子）の構造'!M$53),'実質公債費比率（分子）の構造'!M$53,NA())</f>
        <v>67</v>
      </c>
      <c r="J50" s="158" t="e">
        <f>NA()</f>
        <v>#N/A</v>
      </c>
      <c r="K50" s="158" t="e">
        <f>NA()</f>
        <v>#N/A</v>
      </c>
      <c r="L50" s="158">
        <f>IF(ISNUMBER('実質公債費比率（分子）の構造'!N$53),'実質公債費比率（分子）の構造'!N$53,NA())</f>
        <v>73</v>
      </c>
      <c r="M50" s="158" t="e">
        <f>NA()</f>
        <v>#N/A</v>
      </c>
      <c r="N50" s="158" t="e">
        <f>NA()</f>
        <v>#N/A</v>
      </c>
      <c r="O50" s="158">
        <f>IF(ISNUMBER('実質公債費比率（分子）の構造'!O$53),'実質公債費比率（分子）の構造'!O$53,NA())</f>
        <v>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2124</v>
      </c>
      <c r="E56" s="157"/>
      <c r="F56" s="157"/>
      <c r="G56" s="157">
        <f>'将来負担比率（分子）の構造'!J$52</f>
        <v>2002</v>
      </c>
      <c r="H56" s="157"/>
      <c r="I56" s="157"/>
      <c r="J56" s="157">
        <f>'将来負担比率（分子）の構造'!K$52</f>
        <v>2174</v>
      </c>
      <c r="K56" s="157"/>
      <c r="L56" s="157"/>
      <c r="M56" s="157">
        <f>'将来負担比率（分子）の構造'!L$52</f>
        <v>2204</v>
      </c>
      <c r="N56" s="157"/>
      <c r="O56" s="157"/>
      <c r="P56" s="157">
        <f>'将来負担比率（分子）の構造'!M$52</f>
        <v>2276</v>
      </c>
    </row>
    <row r="57" spans="1:16" x14ac:dyDescent="0.15">
      <c r="A57" s="157" t="s">
        <v>42</v>
      </c>
      <c r="B57" s="157"/>
      <c r="C57" s="157"/>
      <c r="D57" s="157">
        <f>'将来負担比率（分子）の構造'!I$51</f>
        <v>8</v>
      </c>
      <c r="E57" s="157"/>
      <c r="F57" s="157"/>
      <c r="G57" s="157">
        <f>'将来負担比率（分子）の構造'!J$51</f>
        <v>4</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3435</v>
      </c>
      <c r="E58" s="157"/>
      <c r="F58" s="157"/>
      <c r="G58" s="157">
        <f>'将来負担比率（分子）の構造'!J$50</f>
        <v>3742</v>
      </c>
      <c r="H58" s="157"/>
      <c r="I58" s="157"/>
      <c r="J58" s="157">
        <f>'将来負担比率（分子）の構造'!K$50</f>
        <v>3954</v>
      </c>
      <c r="K58" s="157"/>
      <c r="L58" s="157"/>
      <c r="M58" s="157">
        <f>'将来負担比率（分子）の構造'!L$50</f>
        <v>4192</v>
      </c>
      <c r="N58" s="157"/>
      <c r="O58" s="157"/>
      <c r="P58" s="157">
        <f>'将来負担比率（分子）の構造'!M$50</f>
        <v>4247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520</v>
      </c>
      <c r="C62" s="157"/>
      <c r="D62" s="157"/>
      <c r="E62" s="157">
        <f>'将来負担比率（分子）の構造'!J$45</f>
        <v>385</v>
      </c>
      <c r="F62" s="157"/>
      <c r="G62" s="157"/>
      <c r="H62" s="157">
        <f>'将来負担比率（分子）の構造'!K$45</f>
        <v>358</v>
      </c>
      <c r="I62" s="157"/>
      <c r="J62" s="157"/>
      <c r="K62" s="157">
        <f>'将来負担比率（分子）の構造'!L$45</f>
        <v>397</v>
      </c>
      <c r="L62" s="157"/>
      <c r="M62" s="157"/>
      <c r="N62" s="157">
        <f>'将来負担比率（分子）の構造'!M$45</f>
        <v>359</v>
      </c>
      <c r="O62" s="157"/>
      <c r="P62" s="157"/>
    </row>
    <row r="63" spans="1:16" x14ac:dyDescent="0.15">
      <c r="A63" s="157" t="s">
        <v>34</v>
      </c>
      <c r="B63" s="157">
        <f>'将来負担比率（分子）の構造'!I$44</f>
        <v>2</v>
      </c>
      <c r="C63" s="157"/>
      <c r="D63" s="157"/>
      <c r="E63" s="157">
        <f>'将来負担比率（分子）の構造'!J$44</f>
        <v>3</v>
      </c>
      <c r="F63" s="157"/>
      <c r="G63" s="157"/>
      <c r="H63" s="157">
        <f>'将来負担比率（分子）の構造'!K$44</f>
        <v>3</v>
      </c>
      <c r="I63" s="157"/>
      <c r="J63" s="157"/>
      <c r="K63" s="157">
        <f>'将来負担比率（分子）の構造'!L$44</f>
        <v>1</v>
      </c>
      <c r="L63" s="157"/>
      <c r="M63" s="157"/>
      <c r="N63" s="157">
        <f>'将来負担比率（分子）の構造'!M$44</f>
        <v>1</v>
      </c>
      <c r="O63" s="157"/>
      <c r="P63" s="157"/>
    </row>
    <row r="64" spans="1:16" x14ac:dyDescent="0.15">
      <c r="A64" s="157" t="s">
        <v>33</v>
      </c>
      <c r="B64" s="157">
        <f>'将来負担比率（分子）の構造'!I$43</f>
        <v>294</v>
      </c>
      <c r="C64" s="157"/>
      <c r="D64" s="157"/>
      <c r="E64" s="157">
        <f>'将来負担比率（分子）の構造'!J$43</f>
        <v>279</v>
      </c>
      <c r="F64" s="157"/>
      <c r="G64" s="157"/>
      <c r="H64" s="157">
        <f>'将来負担比率（分子）の構造'!K$43</f>
        <v>263</v>
      </c>
      <c r="I64" s="157"/>
      <c r="J64" s="157"/>
      <c r="K64" s="157">
        <f>'将来負担比率（分子）の構造'!L$43</f>
        <v>251</v>
      </c>
      <c r="L64" s="157"/>
      <c r="M64" s="157"/>
      <c r="N64" s="157">
        <f>'将来負担比率（分子）の構造'!M$43</f>
        <v>239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2472</v>
      </c>
      <c r="C66" s="157"/>
      <c r="D66" s="157"/>
      <c r="E66" s="157">
        <f>'将来負担比率（分子）の構造'!J$41</f>
        <v>2610</v>
      </c>
      <c r="F66" s="157"/>
      <c r="G66" s="157"/>
      <c r="H66" s="157">
        <f>'将来負担比率（分子）の構造'!K$41</f>
        <v>2563</v>
      </c>
      <c r="I66" s="157"/>
      <c r="J66" s="157"/>
      <c r="K66" s="157">
        <f>'将来負担比率（分子）の構造'!L$41</f>
        <v>2626</v>
      </c>
      <c r="L66" s="157"/>
      <c r="M66" s="157"/>
      <c r="N66" s="157">
        <f>'将来負担比率（分子）の構造'!M$41</f>
        <v>2993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786</v>
      </c>
      <c r="C72" s="161">
        <f>基金残高に係る経年分析!G55</f>
        <v>857</v>
      </c>
      <c r="D72" s="161">
        <f>基金残高に係る経年分析!H55</f>
        <v>942</v>
      </c>
    </row>
    <row r="73" spans="1:16" x14ac:dyDescent="0.15">
      <c r="A73" s="160" t="s">
        <v>74</v>
      </c>
      <c r="B73" s="161">
        <f>基金残高に係る経年分析!F56</f>
        <v>632</v>
      </c>
      <c r="C73" s="161">
        <f>基金残高に係る経年分析!G56</f>
        <v>634</v>
      </c>
      <c r="D73" s="161">
        <f>基金残高に係る経年分析!H56</f>
        <v>637</v>
      </c>
    </row>
    <row r="74" spans="1:16" x14ac:dyDescent="0.15">
      <c r="A74" s="160" t="s">
        <v>75</v>
      </c>
      <c r="B74" s="161">
        <f>基金残高に係る経年分析!F57</f>
        <v>2242</v>
      </c>
      <c r="C74" s="161">
        <f>基金残高に係る経年分析!G57</f>
        <v>2409</v>
      </c>
      <c r="D74" s="161">
        <f>基金残高に係る経年分析!H57</f>
        <v>2401</v>
      </c>
    </row>
  </sheetData>
  <sheetProtection algorithmName="SHA-512" hashValue="nc2mygDD67Ua846DTi2PYhiFLzv58Rd8O+NTeH50E6hL2fTWj6pWqX2sHVrRFw/Lh7YJsQmlPuejhXlYAU0imQ==" saltValue="mVmmYu9XLgmDSILAVqSa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456648</v>
      </c>
      <c r="S5" s="664"/>
      <c r="T5" s="664"/>
      <c r="U5" s="664"/>
      <c r="V5" s="664"/>
      <c r="W5" s="664"/>
      <c r="X5" s="664"/>
      <c r="Y5" s="689"/>
      <c r="Z5" s="702">
        <v>9.8000000000000007</v>
      </c>
      <c r="AA5" s="702"/>
      <c r="AB5" s="702"/>
      <c r="AC5" s="702"/>
      <c r="AD5" s="703">
        <v>456648</v>
      </c>
      <c r="AE5" s="703"/>
      <c r="AF5" s="703"/>
      <c r="AG5" s="703"/>
      <c r="AH5" s="703"/>
      <c r="AI5" s="703"/>
      <c r="AJ5" s="703"/>
      <c r="AK5" s="703"/>
      <c r="AL5" s="690">
        <v>20.399999999999999</v>
      </c>
      <c r="AM5" s="672"/>
      <c r="AN5" s="672"/>
      <c r="AO5" s="691"/>
      <c r="AP5" s="666" t="s">
        <v>216</v>
      </c>
      <c r="AQ5" s="667"/>
      <c r="AR5" s="667"/>
      <c r="AS5" s="667"/>
      <c r="AT5" s="667"/>
      <c r="AU5" s="667"/>
      <c r="AV5" s="667"/>
      <c r="AW5" s="667"/>
      <c r="AX5" s="667"/>
      <c r="AY5" s="667"/>
      <c r="AZ5" s="667"/>
      <c r="BA5" s="667"/>
      <c r="BB5" s="667"/>
      <c r="BC5" s="667"/>
      <c r="BD5" s="667"/>
      <c r="BE5" s="667"/>
      <c r="BF5" s="668"/>
      <c r="BG5" s="608">
        <v>456480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37623</v>
      </c>
      <c r="S6" s="609"/>
      <c r="T6" s="609"/>
      <c r="U6" s="609"/>
      <c r="V6" s="609"/>
      <c r="W6" s="609"/>
      <c r="X6" s="609"/>
      <c r="Y6" s="610"/>
      <c r="Z6" s="646">
        <v>0.8</v>
      </c>
      <c r="AA6" s="646"/>
      <c r="AB6" s="646"/>
      <c r="AC6" s="646"/>
      <c r="AD6" s="647">
        <v>37623</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456480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66191</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66191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103</v>
      </c>
      <c r="S7" s="609"/>
      <c r="T7" s="609"/>
      <c r="U7" s="609"/>
      <c r="V7" s="609"/>
      <c r="W7" s="609"/>
      <c r="X7" s="609"/>
      <c r="Y7" s="610"/>
      <c r="Z7" s="646">
        <v>0</v>
      </c>
      <c r="AA7" s="646"/>
      <c r="AB7" s="646"/>
      <c r="AC7" s="646"/>
      <c r="AD7" s="647">
        <v>103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114889</v>
      </c>
      <c r="BH7" s="609"/>
      <c r="BI7" s="609"/>
      <c r="BJ7" s="609"/>
      <c r="BK7" s="609"/>
      <c r="BL7" s="609"/>
      <c r="BM7" s="609"/>
      <c r="BN7" s="610"/>
      <c r="BO7" s="646">
        <v>25.2</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882592</v>
      </c>
      <c r="CS7" s="609"/>
      <c r="CT7" s="609"/>
      <c r="CU7" s="609"/>
      <c r="CV7" s="609"/>
      <c r="CW7" s="609"/>
      <c r="CX7" s="609"/>
      <c r="CY7" s="610"/>
      <c r="CZ7" s="646">
        <v>19.8</v>
      </c>
      <c r="DA7" s="646"/>
      <c r="DB7" s="646"/>
      <c r="DC7" s="646"/>
      <c r="DD7" s="614">
        <v>36952</v>
      </c>
      <c r="DE7" s="609"/>
      <c r="DF7" s="609"/>
      <c r="DG7" s="609"/>
      <c r="DH7" s="609"/>
      <c r="DI7" s="609"/>
      <c r="DJ7" s="609"/>
      <c r="DK7" s="609"/>
      <c r="DL7" s="609"/>
      <c r="DM7" s="609"/>
      <c r="DN7" s="609"/>
      <c r="DO7" s="609"/>
      <c r="DP7" s="610"/>
      <c r="DQ7" s="614">
        <v>592293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1247</v>
      </c>
      <c r="S8" s="609"/>
      <c r="T8" s="609"/>
      <c r="U8" s="609"/>
      <c r="V8" s="609"/>
      <c r="W8" s="609"/>
      <c r="X8" s="609"/>
      <c r="Y8" s="610"/>
      <c r="Z8" s="646">
        <v>0</v>
      </c>
      <c r="AA8" s="646"/>
      <c r="AB8" s="646"/>
      <c r="AC8" s="646"/>
      <c r="AD8" s="647">
        <v>1247</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5469</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1050339</v>
      </c>
      <c r="CS8" s="609"/>
      <c r="CT8" s="609"/>
      <c r="CU8" s="609"/>
      <c r="CV8" s="609"/>
      <c r="CW8" s="609"/>
      <c r="CX8" s="609"/>
      <c r="CY8" s="610"/>
      <c r="CZ8" s="646">
        <v>23.5</v>
      </c>
      <c r="DA8" s="646"/>
      <c r="DB8" s="646"/>
      <c r="DC8" s="646"/>
      <c r="DD8" s="614">
        <v>5597</v>
      </c>
      <c r="DE8" s="609"/>
      <c r="DF8" s="609"/>
      <c r="DG8" s="609"/>
      <c r="DH8" s="609"/>
      <c r="DI8" s="609"/>
      <c r="DJ8" s="609"/>
      <c r="DK8" s="609"/>
      <c r="DL8" s="609"/>
      <c r="DM8" s="609"/>
      <c r="DN8" s="609"/>
      <c r="DO8" s="609"/>
      <c r="DP8" s="610"/>
      <c r="DQ8" s="614">
        <v>578854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2102</v>
      </c>
      <c r="S9" s="609"/>
      <c r="T9" s="609"/>
      <c r="U9" s="609"/>
      <c r="V9" s="609"/>
      <c r="W9" s="609"/>
      <c r="X9" s="609"/>
      <c r="Y9" s="610"/>
      <c r="Z9" s="646">
        <v>0</v>
      </c>
      <c r="AA9" s="646"/>
      <c r="AB9" s="646"/>
      <c r="AC9" s="646"/>
      <c r="AD9" s="647">
        <v>2102</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98952</v>
      </c>
      <c r="BH9" s="609"/>
      <c r="BI9" s="609"/>
      <c r="BJ9" s="609"/>
      <c r="BK9" s="609"/>
      <c r="BL9" s="609"/>
      <c r="BM9" s="609"/>
      <c r="BN9" s="610"/>
      <c r="BO9" s="646">
        <v>21.7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258646</v>
      </c>
      <c r="CS9" s="609"/>
      <c r="CT9" s="609"/>
      <c r="CU9" s="609"/>
      <c r="CV9" s="609"/>
      <c r="CW9" s="609"/>
      <c r="CX9" s="609"/>
      <c r="CY9" s="610"/>
      <c r="CZ9" s="646">
        <v>5.8</v>
      </c>
      <c r="DA9" s="646"/>
      <c r="DB9" s="646"/>
      <c r="DC9" s="646"/>
      <c r="DD9" s="614">
        <v>2650</v>
      </c>
      <c r="DE9" s="609"/>
      <c r="DF9" s="609"/>
      <c r="DG9" s="609"/>
      <c r="DH9" s="609"/>
      <c r="DI9" s="609"/>
      <c r="DJ9" s="609"/>
      <c r="DK9" s="609"/>
      <c r="DL9" s="609"/>
      <c r="DM9" s="609"/>
      <c r="DN9" s="609"/>
      <c r="DO9" s="609"/>
      <c r="DP9" s="610"/>
      <c r="DQ9" s="614">
        <v>209266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7221</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103693</v>
      </c>
      <c r="S11" s="609"/>
      <c r="T11" s="609"/>
      <c r="U11" s="609"/>
      <c r="V11" s="609"/>
      <c r="W11" s="609"/>
      <c r="X11" s="609"/>
      <c r="Y11" s="610"/>
      <c r="Z11" s="611">
        <v>2.2000000000000002</v>
      </c>
      <c r="AA11" s="612"/>
      <c r="AB11" s="612"/>
      <c r="AC11" s="613"/>
      <c r="AD11" s="614">
        <v>103693</v>
      </c>
      <c r="AE11" s="609"/>
      <c r="AF11" s="609"/>
      <c r="AG11" s="609"/>
      <c r="AH11" s="609"/>
      <c r="AI11" s="609"/>
      <c r="AJ11" s="609"/>
      <c r="AK11" s="610"/>
      <c r="AL11" s="611">
        <v>4.5999999999999996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3247</v>
      </c>
      <c r="BH11" s="609"/>
      <c r="BI11" s="609"/>
      <c r="BJ11" s="609"/>
      <c r="BK11" s="609"/>
      <c r="BL11" s="609"/>
      <c r="BM11" s="609"/>
      <c r="BN11" s="610"/>
      <c r="BO11" s="646">
        <v>0.7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220115</v>
      </c>
      <c r="CS11" s="609"/>
      <c r="CT11" s="609"/>
      <c r="CU11" s="609"/>
      <c r="CV11" s="609"/>
      <c r="CW11" s="609"/>
      <c r="CX11" s="609"/>
      <c r="CY11" s="610"/>
      <c r="CZ11" s="646">
        <v>4.9000000000000004</v>
      </c>
      <c r="DA11" s="646"/>
      <c r="DB11" s="646"/>
      <c r="DC11" s="646"/>
      <c r="DD11" s="614">
        <v>45308</v>
      </c>
      <c r="DE11" s="609"/>
      <c r="DF11" s="609"/>
      <c r="DG11" s="609"/>
      <c r="DH11" s="609"/>
      <c r="DI11" s="609"/>
      <c r="DJ11" s="609"/>
      <c r="DK11" s="609"/>
      <c r="DL11" s="609"/>
      <c r="DM11" s="609"/>
      <c r="DN11" s="609"/>
      <c r="DO11" s="609"/>
      <c r="DP11" s="610"/>
      <c r="DQ11" s="614">
        <v>125690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297902</v>
      </c>
      <c r="BH12" s="609"/>
      <c r="BI12" s="609"/>
      <c r="BJ12" s="609"/>
      <c r="BK12" s="609"/>
      <c r="BL12" s="609"/>
      <c r="BM12" s="609"/>
      <c r="BN12" s="610"/>
      <c r="BO12" s="646">
        <v>65.2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315567</v>
      </c>
      <c r="CS12" s="609"/>
      <c r="CT12" s="609"/>
      <c r="CU12" s="609"/>
      <c r="CV12" s="609"/>
      <c r="CW12" s="609"/>
      <c r="CX12" s="609"/>
      <c r="CY12" s="610"/>
      <c r="CZ12" s="646">
        <v>7.1</v>
      </c>
      <c r="DA12" s="646"/>
      <c r="DB12" s="646"/>
      <c r="DC12" s="646"/>
      <c r="DD12" s="614">
        <v>229727</v>
      </c>
      <c r="DE12" s="609"/>
      <c r="DF12" s="609"/>
      <c r="DG12" s="609"/>
      <c r="DH12" s="609"/>
      <c r="DI12" s="609"/>
      <c r="DJ12" s="609"/>
      <c r="DK12" s="609"/>
      <c r="DL12" s="609"/>
      <c r="DM12" s="609"/>
      <c r="DN12" s="609"/>
      <c r="DO12" s="609"/>
      <c r="DP12" s="610"/>
      <c r="DQ12" s="614">
        <v>74422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297802</v>
      </c>
      <c r="BH13" s="609"/>
      <c r="BI13" s="609"/>
      <c r="BJ13" s="609"/>
      <c r="BK13" s="609"/>
      <c r="BL13" s="609"/>
      <c r="BM13" s="609"/>
      <c r="BN13" s="610"/>
      <c r="BO13" s="646">
        <v>65.2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510857</v>
      </c>
      <c r="CS13" s="609"/>
      <c r="CT13" s="609"/>
      <c r="CU13" s="609"/>
      <c r="CV13" s="609"/>
      <c r="CW13" s="609"/>
      <c r="CX13" s="609"/>
      <c r="CY13" s="610"/>
      <c r="CZ13" s="646">
        <v>11.5</v>
      </c>
      <c r="DA13" s="646"/>
      <c r="DB13" s="646"/>
      <c r="DC13" s="646"/>
      <c r="DD13" s="614">
        <v>406908</v>
      </c>
      <c r="DE13" s="609"/>
      <c r="DF13" s="609"/>
      <c r="DG13" s="609"/>
      <c r="DH13" s="609"/>
      <c r="DI13" s="609"/>
      <c r="DJ13" s="609"/>
      <c r="DK13" s="609"/>
      <c r="DL13" s="609"/>
      <c r="DM13" s="609"/>
      <c r="DN13" s="609"/>
      <c r="DO13" s="609"/>
      <c r="DP13" s="610"/>
      <c r="DQ13" s="614">
        <v>168539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19533</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453473</v>
      </c>
      <c r="CS14" s="609"/>
      <c r="CT14" s="609"/>
      <c r="CU14" s="609"/>
      <c r="CV14" s="609"/>
      <c r="CW14" s="609"/>
      <c r="CX14" s="609"/>
      <c r="CY14" s="610"/>
      <c r="CZ14" s="646">
        <v>10.199999999999999</v>
      </c>
      <c r="DA14" s="646"/>
      <c r="DB14" s="646"/>
      <c r="DC14" s="646"/>
      <c r="DD14" s="614">
        <v>227341</v>
      </c>
      <c r="DE14" s="609"/>
      <c r="DF14" s="609"/>
      <c r="DG14" s="609"/>
      <c r="DH14" s="609"/>
      <c r="DI14" s="609"/>
      <c r="DJ14" s="609"/>
      <c r="DK14" s="609"/>
      <c r="DL14" s="609"/>
      <c r="DM14" s="609"/>
      <c r="DN14" s="609"/>
      <c r="DO14" s="609"/>
      <c r="DP14" s="610"/>
      <c r="DQ14" s="614">
        <v>227776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3288</v>
      </c>
      <c r="S15" s="609"/>
      <c r="T15" s="609"/>
      <c r="U15" s="609"/>
      <c r="V15" s="609"/>
      <c r="W15" s="609"/>
      <c r="X15" s="609"/>
      <c r="Y15" s="610"/>
      <c r="Z15" s="646">
        <v>0.1</v>
      </c>
      <c r="AA15" s="646"/>
      <c r="AB15" s="646"/>
      <c r="AC15" s="646"/>
      <c r="AD15" s="647">
        <v>3288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24156</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324854</v>
      </c>
      <c r="CS15" s="609"/>
      <c r="CT15" s="609"/>
      <c r="CU15" s="609"/>
      <c r="CV15" s="609"/>
      <c r="CW15" s="609"/>
      <c r="CX15" s="609"/>
      <c r="CY15" s="610"/>
      <c r="CZ15" s="646">
        <v>7.3</v>
      </c>
      <c r="DA15" s="646"/>
      <c r="DB15" s="646"/>
      <c r="DC15" s="646"/>
      <c r="DD15" s="614">
        <v>76003</v>
      </c>
      <c r="DE15" s="609"/>
      <c r="DF15" s="609"/>
      <c r="DG15" s="609"/>
      <c r="DH15" s="609"/>
      <c r="DI15" s="609"/>
      <c r="DJ15" s="609"/>
      <c r="DK15" s="609"/>
      <c r="DL15" s="609"/>
      <c r="DM15" s="609"/>
      <c r="DN15" s="609"/>
      <c r="DO15" s="609"/>
      <c r="DP15" s="610"/>
      <c r="DQ15" s="614">
        <v>249405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5636</v>
      </c>
      <c r="S16" s="609"/>
      <c r="T16" s="609"/>
      <c r="U16" s="609"/>
      <c r="V16" s="609"/>
      <c r="W16" s="609"/>
      <c r="X16" s="609"/>
      <c r="Y16" s="610"/>
      <c r="Z16" s="646">
        <v>0.1</v>
      </c>
      <c r="AA16" s="646"/>
      <c r="AB16" s="646"/>
      <c r="AC16" s="646"/>
      <c r="AD16" s="647">
        <v>5636</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92544</v>
      </c>
      <c r="CS16" s="609"/>
      <c r="CT16" s="609"/>
      <c r="CU16" s="609"/>
      <c r="CV16" s="609"/>
      <c r="CW16" s="609"/>
      <c r="CX16" s="609"/>
      <c r="CY16" s="610"/>
      <c r="CZ16" s="646">
        <v>2.1</v>
      </c>
      <c r="DA16" s="646"/>
      <c r="DB16" s="646"/>
      <c r="DC16" s="646"/>
      <c r="DD16" s="614" t="s">
        <v>122</v>
      </c>
      <c r="DE16" s="609"/>
      <c r="DF16" s="609"/>
      <c r="DG16" s="609"/>
      <c r="DH16" s="609"/>
      <c r="DI16" s="609"/>
      <c r="DJ16" s="609"/>
      <c r="DK16" s="609"/>
      <c r="DL16" s="609"/>
      <c r="DM16" s="609"/>
      <c r="DN16" s="609"/>
      <c r="DO16" s="609"/>
      <c r="DP16" s="610"/>
      <c r="DQ16" s="614">
        <v>14395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18298</v>
      </c>
      <c r="S17" s="609"/>
      <c r="T17" s="609"/>
      <c r="U17" s="609"/>
      <c r="V17" s="609"/>
      <c r="W17" s="609"/>
      <c r="X17" s="609"/>
      <c r="Y17" s="610"/>
      <c r="Z17" s="646">
        <v>0.4</v>
      </c>
      <c r="AA17" s="646"/>
      <c r="AB17" s="646"/>
      <c r="AC17" s="646"/>
      <c r="AD17" s="647">
        <v>18298</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285584</v>
      </c>
      <c r="CS17" s="609"/>
      <c r="CT17" s="609"/>
      <c r="CU17" s="609"/>
      <c r="CV17" s="609"/>
      <c r="CW17" s="609"/>
      <c r="CX17" s="609"/>
      <c r="CY17" s="610"/>
      <c r="CZ17" s="646">
        <v>6.4</v>
      </c>
      <c r="DA17" s="646"/>
      <c r="DB17" s="646"/>
      <c r="DC17" s="646"/>
      <c r="DD17" s="614" t="s">
        <v>122</v>
      </c>
      <c r="DE17" s="609"/>
      <c r="DF17" s="609"/>
      <c r="DG17" s="609"/>
      <c r="DH17" s="609"/>
      <c r="DI17" s="609"/>
      <c r="DJ17" s="609"/>
      <c r="DK17" s="609"/>
      <c r="DL17" s="609"/>
      <c r="DM17" s="609"/>
      <c r="DN17" s="609"/>
      <c r="DO17" s="609"/>
      <c r="DP17" s="610"/>
      <c r="DQ17" s="614">
        <v>285584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2825</v>
      </c>
      <c r="S18" s="609"/>
      <c r="T18" s="609"/>
      <c r="U18" s="609"/>
      <c r="V18" s="609"/>
      <c r="W18" s="609"/>
      <c r="X18" s="609"/>
      <c r="Y18" s="610"/>
      <c r="Z18" s="646">
        <v>0.1</v>
      </c>
      <c r="AA18" s="646"/>
      <c r="AB18" s="646"/>
      <c r="AC18" s="646"/>
      <c r="AD18" s="647">
        <v>2825</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14637</v>
      </c>
      <c r="S19" s="609"/>
      <c r="T19" s="609"/>
      <c r="U19" s="609"/>
      <c r="V19" s="609"/>
      <c r="W19" s="609"/>
      <c r="X19" s="609"/>
      <c r="Y19" s="610"/>
      <c r="Z19" s="646">
        <v>0.3</v>
      </c>
      <c r="AA19" s="646"/>
      <c r="AB19" s="646"/>
      <c r="AC19" s="646"/>
      <c r="AD19" s="647">
        <v>14637</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168</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836</v>
      </c>
      <c r="S20" s="609"/>
      <c r="T20" s="609"/>
      <c r="U20" s="609"/>
      <c r="V20" s="609"/>
      <c r="W20" s="609"/>
      <c r="X20" s="609"/>
      <c r="Y20" s="610"/>
      <c r="Z20" s="646">
        <v>0</v>
      </c>
      <c r="AA20" s="646"/>
      <c r="AB20" s="646"/>
      <c r="AC20" s="646"/>
      <c r="AD20" s="647">
        <v>836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168</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4460762</v>
      </c>
      <c r="CS20" s="609"/>
      <c r="CT20" s="609"/>
      <c r="CU20" s="609"/>
      <c r="CV20" s="609"/>
      <c r="CW20" s="609"/>
      <c r="CX20" s="609"/>
      <c r="CY20" s="610"/>
      <c r="CZ20" s="646">
        <v>100</v>
      </c>
      <c r="DA20" s="646"/>
      <c r="DB20" s="646"/>
      <c r="DC20" s="646"/>
      <c r="DD20" s="614">
        <v>1030486</v>
      </c>
      <c r="DE20" s="609"/>
      <c r="DF20" s="609"/>
      <c r="DG20" s="609"/>
      <c r="DH20" s="609"/>
      <c r="DI20" s="609"/>
      <c r="DJ20" s="609"/>
      <c r="DK20" s="609"/>
      <c r="DL20" s="609"/>
      <c r="DM20" s="609"/>
      <c r="DN20" s="609"/>
      <c r="DO20" s="609"/>
      <c r="DP20" s="610"/>
      <c r="DQ20" s="614">
        <v>2592415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1763166</v>
      </c>
      <c r="S21" s="609"/>
      <c r="T21" s="609"/>
      <c r="U21" s="609"/>
      <c r="V21" s="609"/>
      <c r="W21" s="609"/>
      <c r="X21" s="609"/>
      <c r="Y21" s="610"/>
      <c r="Z21" s="646">
        <v>37.799999999999997</v>
      </c>
      <c r="AA21" s="646"/>
      <c r="AB21" s="646"/>
      <c r="AC21" s="646"/>
      <c r="AD21" s="647">
        <v>1604655</v>
      </c>
      <c r="AE21" s="647"/>
      <c r="AF21" s="647"/>
      <c r="AG21" s="647"/>
      <c r="AH21" s="647"/>
      <c r="AI21" s="647"/>
      <c r="AJ21" s="647"/>
      <c r="AK21" s="647"/>
      <c r="AL21" s="611">
        <v>71.599999999999994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168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1604655</v>
      </c>
      <c r="S22" s="609"/>
      <c r="T22" s="609"/>
      <c r="U22" s="609"/>
      <c r="V22" s="609"/>
      <c r="W22" s="609"/>
      <c r="X22" s="609"/>
      <c r="Y22" s="610"/>
      <c r="Z22" s="646">
        <v>34.4</v>
      </c>
      <c r="AA22" s="646"/>
      <c r="AB22" s="646"/>
      <c r="AC22" s="646"/>
      <c r="AD22" s="647">
        <v>1604655</v>
      </c>
      <c r="AE22" s="647"/>
      <c r="AF22" s="647"/>
      <c r="AG22" s="647"/>
      <c r="AH22" s="647"/>
      <c r="AI22" s="647"/>
      <c r="AJ22" s="647"/>
      <c r="AK22" s="647"/>
      <c r="AL22" s="611">
        <v>71.599999999999994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158511</v>
      </c>
      <c r="S23" s="609"/>
      <c r="T23" s="609"/>
      <c r="U23" s="609"/>
      <c r="V23" s="609"/>
      <c r="W23" s="609"/>
      <c r="X23" s="609"/>
      <c r="Y23" s="610"/>
      <c r="Z23" s="646">
        <v>3.4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1586112</v>
      </c>
      <c r="CS24" s="664"/>
      <c r="CT24" s="664"/>
      <c r="CU24" s="664"/>
      <c r="CV24" s="664"/>
      <c r="CW24" s="664"/>
      <c r="CX24" s="664"/>
      <c r="CY24" s="689"/>
      <c r="CZ24" s="690">
        <v>35.6</v>
      </c>
      <c r="DA24" s="672"/>
      <c r="DB24" s="672"/>
      <c r="DC24" s="692"/>
      <c r="DD24" s="688">
        <v>1102582</v>
      </c>
      <c r="DE24" s="664"/>
      <c r="DF24" s="664"/>
      <c r="DG24" s="664"/>
      <c r="DH24" s="664"/>
      <c r="DI24" s="664"/>
      <c r="DJ24" s="664"/>
      <c r="DK24" s="689"/>
      <c r="DL24" s="688">
        <v>1033841</v>
      </c>
      <c r="DM24" s="664"/>
      <c r="DN24" s="664"/>
      <c r="DO24" s="664"/>
      <c r="DP24" s="664"/>
      <c r="DQ24" s="664"/>
      <c r="DR24" s="664"/>
      <c r="DS24" s="664"/>
      <c r="DT24" s="664"/>
      <c r="DU24" s="664"/>
      <c r="DV24" s="689"/>
      <c r="DW24" s="690">
        <v>46.1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2391804</v>
      </c>
      <c r="S25" s="609"/>
      <c r="T25" s="609"/>
      <c r="U25" s="609"/>
      <c r="V25" s="609"/>
      <c r="W25" s="609"/>
      <c r="X25" s="609"/>
      <c r="Y25" s="610"/>
      <c r="Z25" s="646">
        <v>51.3</v>
      </c>
      <c r="AA25" s="646"/>
      <c r="AB25" s="646"/>
      <c r="AC25" s="646"/>
      <c r="AD25" s="647">
        <v>2233293</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698855</v>
      </c>
      <c r="CS25" s="621"/>
      <c r="CT25" s="621"/>
      <c r="CU25" s="621"/>
      <c r="CV25" s="621"/>
      <c r="CW25" s="621"/>
      <c r="CX25" s="621"/>
      <c r="CY25" s="622"/>
      <c r="CZ25" s="611">
        <v>15.7</v>
      </c>
      <c r="DA25" s="623"/>
      <c r="DB25" s="623"/>
      <c r="DC25" s="624"/>
      <c r="DD25" s="614">
        <v>612370</v>
      </c>
      <c r="DE25" s="621"/>
      <c r="DF25" s="621"/>
      <c r="DG25" s="621"/>
      <c r="DH25" s="621"/>
      <c r="DI25" s="621"/>
      <c r="DJ25" s="621"/>
      <c r="DK25" s="622"/>
      <c r="DL25" s="614">
        <v>607879</v>
      </c>
      <c r="DM25" s="621"/>
      <c r="DN25" s="621"/>
      <c r="DO25" s="621"/>
      <c r="DP25" s="621"/>
      <c r="DQ25" s="621"/>
      <c r="DR25" s="621"/>
      <c r="DS25" s="621"/>
      <c r="DT25" s="621"/>
      <c r="DU25" s="621"/>
      <c r="DV25" s="622"/>
      <c r="DW25" s="611">
        <v>27.1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354557</v>
      </c>
      <c r="CS26" s="609"/>
      <c r="CT26" s="609"/>
      <c r="CU26" s="609"/>
      <c r="CV26" s="609"/>
      <c r="CW26" s="609"/>
      <c r="CX26" s="609"/>
      <c r="CY26" s="610"/>
      <c r="CZ26" s="611">
        <v>7.9</v>
      </c>
      <c r="DA26" s="623"/>
      <c r="DB26" s="623"/>
      <c r="DC26" s="624"/>
      <c r="DD26" s="614">
        <v>305509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18424</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456648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601673</v>
      </c>
      <c r="CS27" s="621"/>
      <c r="CT27" s="621"/>
      <c r="CU27" s="621"/>
      <c r="CV27" s="621"/>
      <c r="CW27" s="621"/>
      <c r="CX27" s="621"/>
      <c r="CY27" s="622"/>
      <c r="CZ27" s="611">
        <v>13.5</v>
      </c>
      <c r="DA27" s="623"/>
      <c r="DB27" s="623"/>
      <c r="DC27" s="624"/>
      <c r="DD27" s="614">
        <v>204628</v>
      </c>
      <c r="DE27" s="621"/>
      <c r="DF27" s="621"/>
      <c r="DG27" s="621"/>
      <c r="DH27" s="621"/>
      <c r="DI27" s="621"/>
      <c r="DJ27" s="621"/>
      <c r="DK27" s="622"/>
      <c r="DL27" s="614">
        <v>140378</v>
      </c>
      <c r="DM27" s="621"/>
      <c r="DN27" s="621"/>
      <c r="DO27" s="621"/>
      <c r="DP27" s="621"/>
      <c r="DQ27" s="621"/>
      <c r="DR27" s="621"/>
      <c r="DS27" s="621"/>
      <c r="DT27" s="621"/>
      <c r="DU27" s="621"/>
      <c r="DV27" s="622"/>
      <c r="DW27" s="611">
        <v>6.3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67744</v>
      </c>
      <c r="S28" s="609"/>
      <c r="T28" s="609"/>
      <c r="U28" s="609"/>
      <c r="V28" s="609"/>
      <c r="W28" s="609"/>
      <c r="X28" s="609"/>
      <c r="Y28" s="610"/>
      <c r="Z28" s="646">
        <v>1.5</v>
      </c>
      <c r="AA28" s="646"/>
      <c r="AB28" s="646"/>
      <c r="AC28" s="646"/>
      <c r="AD28" s="647">
        <v>975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285584</v>
      </c>
      <c r="CS28" s="609"/>
      <c r="CT28" s="609"/>
      <c r="CU28" s="609"/>
      <c r="CV28" s="609"/>
      <c r="CW28" s="609"/>
      <c r="CX28" s="609"/>
      <c r="CY28" s="610"/>
      <c r="CZ28" s="611">
        <v>6.4</v>
      </c>
      <c r="DA28" s="623"/>
      <c r="DB28" s="623"/>
      <c r="DC28" s="624"/>
      <c r="DD28" s="614">
        <v>285584</v>
      </c>
      <c r="DE28" s="609"/>
      <c r="DF28" s="609"/>
      <c r="DG28" s="609"/>
      <c r="DH28" s="609"/>
      <c r="DI28" s="609"/>
      <c r="DJ28" s="609"/>
      <c r="DK28" s="610"/>
      <c r="DL28" s="614">
        <v>285584</v>
      </c>
      <c r="DM28" s="609"/>
      <c r="DN28" s="609"/>
      <c r="DO28" s="609"/>
      <c r="DP28" s="609"/>
      <c r="DQ28" s="609"/>
      <c r="DR28" s="609"/>
      <c r="DS28" s="609"/>
      <c r="DT28" s="609"/>
      <c r="DU28" s="609"/>
      <c r="DV28" s="610"/>
      <c r="DW28" s="611">
        <v>12.7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2728</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285584</v>
      </c>
      <c r="CS29" s="621"/>
      <c r="CT29" s="621"/>
      <c r="CU29" s="621"/>
      <c r="CV29" s="621"/>
      <c r="CW29" s="621"/>
      <c r="CX29" s="621"/>
      <c r="CY29" s="622"/>
      <c r="CZ29" s="611">
        <v>6.4</v>
      </c>
      <c r="DA29" s="623"/>
      <c r="DB29" s="623"/>
      <c r="DC29" s="624"/>
      <c r="DD29" s="614">
        <v>285584</v>
      </c>
      <c r="DE29" s="621"/>
      <c r="DF29" s="621"/>
      <c r="DG29" s="621"/>
      <c r="DH29" s="621"/>
      <c r="DI29" s="621"/>
      <c r="DJ29" s="621"/>
      <c r="DK29" s="622"/>
      <c r="DL29" s="614">
        <v>285584</v>
      </c>
      <c r="DM29" s="621"/>
      <c r="DN29" s="621"/>
      <c r="DO29" s="621"/>
      <c r="DP29" s="621"/>
      <c r="DQ29" s="621"/>
      <c r="DR29" s="621"/>
      <c r="DS29" s="621"/>
      <c r="DT29" s="621"/>
      <c r="DU29" s="621"/>
      <c r="DV29" s="622"/>
      <c r="DW29" s="611">
        <v>12.7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591594</v>
      </c>
      <c r="S30" s="609"/>
      <c r="T30" s="609"/>
      <c r="U30" s="609"/>
      <c r="V30" s="609"/>
      <c r="W30" s="609"/>
      <c r="X30" s="609"/>
      <c r="Y30" s="610"/>
      <c r="Z30" s="646">
        <v>12.7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276452</v>
      </c>
      <c r="CS30" s="609"/>
      <c r="CT30" s="609"/>
      <c r="CU30" s="609"/>
      <c r="CV30" s="609"/>
      <c r="CW30" s="609"/>
      <c r="CX30" s="609"/>
      <c r="CY30" s="610"/>
      <c r="CZ30" s="611">
        <v>6.2</v>
      </c>
      <c r="DA30" s="623"/>
      <c r="DB30" s="623"/>
      <c r="DC30" s="624"/>
      <c r="DD30" s="614">
        <v>276452</v>
      </c>
      <c r="DE30" s="609"/>
      <c r="DF30" s="609"/>
      <c r="DG30" s="609"/>
      <c r="DH30" s="609"/>
      <c r="DI30" s="609"/>
      <c r="DJ30" s="609"/>
      <c r="DK30" s="610"/>
      <c r="DL30" s="614">
        <v>276452</v>
      </c>
      <c r="DM30" s="609"/>
      <c r="DN30" s="609"/>
      <c r="DO30" s="609"/>
      <c r="DP30" s="609"/>
      <c r="DQ30" s="609"/>
      <c r="DR30" s="609"/>
      <c r="DS30" s="609"/>
      <c r="DT30" s="609"/>
      <c r="DU30" s="609"/>
      <c r="DV30" s="610"/>
      <c r="DW30" s="611">
        <v>12.3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96.4</v>
      </c>
      <c r="BN31" s="671"/>
      <c r="BO31" s="671"/>
      <c r="BP31" s="671"/>
      <c r="BQ31" s="673"/>
      <c r="BR31" s="670">
        <v>99.6</v>
      </c>
      <c r="BS31" s="671"/>
      <c r="BT31" s="671"/>
      <c r="BU31" s="671"/>
      <c r="BV31" s="671"/>
      <c r="BW31" s="671"/>
      <c r="BX31" s="672">
        <v>96.7</v>
      </c>
      <c r="BY31" s="671"/>
      <c r="BZ31" s="671"/>
      <c r="CA31" s="671"/>
      <c r="CB31" s="673"/>
      <c r="CD31" s="629"/>
      <c r="CE31" s="630"/>
      <c r="CF31" s="605" t="s">
        <v>300</v>
      </c>
      <c r="CG31" s="606"/>
      <c r="CH31" s="606"/>
      <c r="CI31" s="606"/>
      <c r="CJ31" s="606"/>
      <c r="CK31" s="606"/>
      <c r="CL31" s="606"/>
      <c r="CM31" s="606"/>
      <c r="CN31" s="606"/>
      <c r="CO31" s="606"/>
      <c r="CP31" s="606"/>
      <c r="CQ31" s="607"/>
      <c r="CR31" s="608">
        <v>9132</v>
      </c>
      <c r="CS31" s="621"/>
      <c r="CT31" s="621"/>
      <c r="CU31" s="621"/>
      <c r="CV31" s="621"/>
      <c r="CW31" s="621"/>
      <c r="CX31" s="621"/>
      <c r="CY31" s="622"/>
      <c r="CZ31" s="611">
        <v>0.2</v>
      </c>
      <c r="DA31" s="623"/>
      <c r="DB31" s="623"/>
      <c r="DC31" s="624"/>
      <c r="DD31" s="614">
        <v>9132</v>
      </c>
      <c r="DE31" s="621"/>
      <c r="DF31" s="621"/>
      <c r="DG31" s="621"/>
      <c r="DH31" s="621"/>
      <c r="DI31" s="621"/>
      <c r="DJ31" s="621"/>
      <c r="DK31" s="622"/>
      <c r="DL31" s="614">
        <v>9132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372286</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98.5</v>
      </c>
      <c r="BN32" s="621"/>
      <c r="BO32" s="621"/>
      <c r="BP32" s="621"/>
      <c r="BQ32" s="644"/>
      <c r="BR32" s="674">
        <v>99.8</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58513</v>
      </c>
      <c r="S33" s="609"/>
      <c r="T33" s="609"/>
      <c r="U33" s="609"/>
      <c r="V33" s="609"/>
      <c r="W33" s="609"/>
      <c r="X33" s="609"/>
      <c r="Y33" s="610"/>
      <c r="Z33" s="646">
        <v>1.3</v>
      </c>
      <c r="AA33" s="646"/>
      <c r="AB33" s="646"/>
      <c r="AC33" s="646"/>
      <c r="AD33" s="647">
        <v>7546</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99.2</v>
      </c>
      <c r="BH33" s="593"/>
      <c r="BI33" s="593"/>
      <c r="BJ33" s="593"/>
      <c r="BK33" s="593"/>
      <c r="BL33" s="593"/>
      <c r="BM33" s="639">
        <v>95.4</v>
      </c>
      <c r="BN33" s="593"/>
      <c r="BO33" s="593"/>
      <c r="BP33" s="593"/>
      <c r="BQ33" s="656"/>
      <c r="BR33" s="669">
        <v>99.5</v>
      </c>
      <c r="BS33" s="593"/>
      <c r="BT33" s="593"/>
      <c r="BU33" s="593"/>
      <c r="BV33" s="593"/>
      <c r="BW33" s="593"/>
      <c r="BX33" s="639">
        <v>95.8</v>
      </c>
      <c r="BY33" s="593"/>
      <c r="BZ33" s="593"/>
      <c r="CA33" s="593"/>
      <c r="CB33" s="656"/>
      <c r="CD33" s="605" t="s">
        <v>307</v>
      </c>
      <c r="CE33" s="606"/>
      <c r="CF33" s="606"/>
      <c r="CG33" s="606"/>
      <c r="CH33" s="606"/>
      <c r="CI33" s="606"/>
      <c r="CJ33" s="606"/>
      <c r="CK33" s="606"/>
      <c r="CL33" s="606"/>
      <c r="CM33" s="606"/>
      <c r="CN33" s="606"/>
      <c r="CO33" s="606"/>
      <c r="CP33" s="606"/>
      <c r="CQ33" s="607"/>
      <c r="CR33" s="608">
        <v>1751620</v>
      </c>
      <c r="CS33" s="621"/>
      <c r="CT33" s="621"/>
      <c r="CU33" s="621"/>
      <c r="CV33" s="621"/>
      <c r="CW33" s="621"/>
      <c r="CX33" s="621"/>
      <c r="CY33" s="622"/>
      <c r="CZ33" s="611">
        <v>39.299999999999997</v>
      </c>
      <c r="DA33" s="623"/>
      <c r="DB33" s="623"/>
      <c r="DC33" s="624"/>
      <c r="DD33" s="614">
        <v>1273767</v>
      </c>
      <c r="DE33" s="621"/>
      <c r="DF33" s="621"/>
      <c r="DG33" s="621"/>
      <c r="DH33" s="621"/>
      <c r="DI33" s="621"/>
      <c r="DJ33" s="621"/>
      <c r="DK33" s="622"/>
      <c r="DL33" s="614">
        <v>968892</v>
      </c>
      <c r="DM33" s="621"/>
      <c r="DN33" s="621"/>
      <c r="DO33" s="621"/>
      <c r="DP33" s="621"/>
      <c r="DQ33" s="621"/>
      <c r="DR33" s="621"/>
      <c r="DS33" s="621"/>
      <c r="DT33" s="621"/>
      <c r="DU33" s="621"/>
      <c r="DV33" s="622"/>
      <c r="DW33" s="611">
        <v>43.2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199809</v>
      </c>
      <c r="S34" s="609"/>
      <c r="T34" s="609"/>
      <c r="U34" s="609"/>
      <c r="V34" s="609"/>
      <c r="W34" s="609"/>
      <c r="X34" s="609"/>
      <c r="Y34" s="610"/>
      <c r="Z34" s="646">
        <v>4.3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598902</v>
      </c>
      <c r="CS34" s="609"/>
      <c r="CT34" s="609"/>
      <c r="CU34" s="609"/>
      <c r="CV34" s="609"/>
      <c r="CW34" s="609"/>
      <c r="CX34" s="609"/>
      <c r="CY34" s="610"/>
      <c r="CZ34" s="611">
        <v>13.4</v>
      </c>
      <c r="DA34" s="623"/>
      <c r="DB34" s="623"/>
      <c r="DC34" s="624"/>
      <c r="DD34" s="614">
        <v>457566</v>
      </c>
      <c r="DE34" s="609"/>
      <c r="DF34" s="609"/>
      <c r="DG34" s="609"/>
      <c r="DH34" s="609"/>
      <c r="DI34" s="609"/>
      <c r="DJ34" s="609"/>
      <c r="DK34" s="610"/>
      <c r="DL34" s="614">
        <v>280425</v>
      </c>
      <c r="DM34" s="609"/>
      <c r="DN34" s="609"/>
      <c r="DO34" s="609"/>
      <c r="DP34" s="609"/>
      <c r="DQ34" s="609"/>
      <c r="DR34" s="609"/>
      <c r="DS34" s="609"/>
      <c r="DT34" s="609"/>
      <c r="DU34" s="609"/>
      <c r="DV34" s="610"/>
      <c r="DW34" s="611">
        <v>12.5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121133</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43972</v>
      </c>
      <c r="CS35" s="621"/>
      <c r="CT35" s="621"/>
      <c r="CU35" s="621"/>
      <c r="CV35" s="621"/>
      <c r="CW35" s="621"/>
      <c r="CX35" s="621"/>
      <c r="CY35" s="622"/>
      <c r="CZ35" s="611">
        <v>1</v>
      </c>
      <c r="DA35" s="623"/>
      <c r="DB35" s="623"/>
      <c r="DC35" s="624"/>
      <c r="DD35" s="614">
        <v>31915</v>
      </c>
      <c r="DE35" s="621"/>
      <c r="DF35" s="621"/>
      <c r="DG35" s="621"/>
      <c r="DH35" s="621"/>
      <c r="DI35" s="621"/>
      <c r="DJ35" s="621"/>
      <c r="DK35" s="622"/>
      <c r="DL35" s="614">
        <v>30486</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151428</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381101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249102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645590</v>
      </c>
      <c r="CS36" s="609"/>
      <c r="CT36" s="609"/>
      <c r="CU36" s="609"/>
      <c r="CV36" s="609"/>
      <c r="CW36" s="609"/>
      <c r="CX36" s="609"/>
      <c r="CY36" s="610"/>
      <c r="CZ36" s="611">
        <v>14.5</v>
      </c>
      <c r="DA36" s="623"/>
      <c r="DB36" s="623"/>
      <c r="DC36" s="624"/>
      <c r="DD36" s="614">
        <v>487276</v>
      </c>
      <c r="DE36" s="609"/>
      <c r="DF36" s="609"/>
      <c r="DG36" s="609"/>
      <c r="DH36" s="609"/>
      <c r="DI36" s="609"/>
      <c r="DJ36" s="609"/>
      <c r="DK36" s="610"/>
      <c r="DL36" s="614">
        <v>392773</v>
      </c>
      <c r="DM36" s="609"/>
      <c r="DN36" s="609"/>
      <c r="DO36" s="609"/>
      <c r="DP36" s="609"/>
      <c r="DQ36" s="609"/>
      <c r="DR36" s="609"/>
      <c r="DS36" s="609"/>
      <c r="DT36" s="609"/>
      <c r="DU36" s="609"/>
      <c r="DV36" s="610"/>
      <c r="DW36" s="611">
        <v>17.5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43941</v>
      </c>
      <c r="S37" s="609"/>
      <c r="T37" s="609"/>
      <c r="U37" s="609"/>
      <c r="V37" s="609"/>
      <c r="W37" s="609"/>
      <c r="X37" s="609"/>
      <c r="Y37" s="610"/>
      <c r="Z37" s="646">
        <v>0.9</v>
      </c>
      <c r="AA37" s="646"/>
      <c r="AB37" s="646"/>
      <c r="AC37" s="646"/>
      <c r="AD37" s="647">
        <v>112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30238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238617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292287</v>
      </c>
      <c r="CS37" s="621"/>
      <c r="CT37" s="621"/>
      <c r="CU37" s="621"/>
      <c r="CV37" s="621"/>
      <c r="CW37" s="621"/>
      <c r="CX37" s="621"/>
      <c r="CY37" s="622"/>
      <c r="CZ37" s="611">
        <v>6.6</v>
      </c>
      <c r="DA37" s="623"/>
      <c r="DB37" s="623"/>
      <c r="DC37" s="624"/>
      <c r="DD37" s="614">
        <v>292225</v>
      </c>
      <c r="DE37" s="621"/>
      <c r="DF37" s="621"/>
      <c r="DG37" s="621"/>
      <c r="DH37" s="621"/>
      <c r="DI37" s="621"/>
      <c r="DJ37" s="621"/>
      <c r="DK37" s="622"/>
      <c r="DL37" s="614">
        <v>292225</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642900</v>
      </c>
      <c r="S38" s="609"/>
      <c r="T38" s="609"/>
      <c r="U38" s="609"/>
      <c r="V38" s="609"/>
      <c r="W38" s="609"/>
      <c r="X38" s="609"/>
      <c r="Y38" s="610"/>
      <c r="Z38" s="646">
        <v>13.8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678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350863</v>
      </c>
      <c r="CS38" s="609"/>
      <c r="CT38" s="609"/>
      <c r="CU38" s="609"/>
      <c r="CV38" s="609"/>
      <c r="CW38" s="609"/>
      <c r="CX38" s="609"/>
      <c r="CY38" s="610"/>
      <c r="CZ38" s="611">
        <v>7.9</v>
      </c>
      <c r="DA38" s="623"/>
      <c r="DB38" s="623"/>
      <c r="DC38" s="624"/>
      <c r="DD38" s="614">
        <v>296913</v>
      </c>
      <c r="DE38" s="609"/>
      <c r="DF38" s="609"/>
      <c r="DG38" s="609"/>
      <c r="DH38" s="609"/>
      <c r="DI38" s="609"/>
      <c r="DJ38" s="609"/>
      <c r="DK38" s="610"/>
      <c r="DL38" s="614">
        <v>265208</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995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102293</v>
      </c>
      <c r="CS39" s="621"/>
      <c r="CT39" s="621"/>
      <c r="CU39" s="621"/>
      <c r="CV39" s="621"/>
      <c r="CW39" s="621"/>
      <c r="CX39" s="621"/>
      <c r="CY39" s="622"/>
      <c r="CZ39" s="611">
        <v>2.2999999999999998</v>
      </c>
      <c r="DA39" s="623"/>
      <c r="DB39" s="623"/>
      <c r="DC39" s="624"/>
      <c r="DD39" s="614">
        <v>97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67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10000</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4662304</v>
      </c>
      <c r="S41" s="633"/>
      <c r="T41" s="633"/>
      <c r="U41" s="633"/>
      <c r="V41" s="633"/>
      <c r="W41" s="633"/>
      <c r="X41" s="633"/>
      <c r="Y41" s="636"/>
      <c r="Z41" s="637">
        <v>100</v>
      </c>
      <c r="AA41" s="637"/>
      <c r="AB41" s="637"/>
      <c r="AC41" s="637"/>
      <c r="AD41" s="638">
        <v>2241926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58361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292502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512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1123030</v>
      </c>
      <c r="CS42" s="621"/>
      <c r="CT42" s="621"/>
      <c r="CU42" s="621"/>
      <c r="CV42" s="621"/>
      <c r="CW42" s="621"/>
      <c r="CX42" s="621"/>
      <c r="CY42" s="622"/>
      <c r="CZ42" s="611">
        <v>25.2</v>
      </c>
      <c r="DA42" s="623"/>
      <c r="DB42" s="623"/>
      <c r="DC42" s="624"/>
      <c r="DD42" s="614">
        <v>216066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14857</v>
      </c>
      <c r="CS43" s="621"/>
      <c r="CT43" s="621"/>
      <c r="CU43" s="621"/>
      <c r="CV43" s="621"/>
      <c r="CW43" s="621"/>
      <c r="CX43" s="621"/>
      <c r="CY43" s="622"/>
      <c r="CZ43" s="611">
        <v>0.3</v>
      </c>
      <c r="DA43" s="623"/>
      <c r="DB43" s="623"/>
      <c r="DC43" s="624"/>
      <c r="DD43" s="614">
        <v>14857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1030486</v>
      </c>
      <c r="CS44" s="609"/>
      <c r="CT44" s="609"/>
      <c r="CU44" s="609"/>
      <c r="CV44" s="609"/>
      <c r="CW44" s="609"/>
      <c r="CX44" s="609"/>
      <c r="CY44" s="610"/>
      <c r="CZ44" s="611">
        <v>23.1</v>
      </c>
      <c r="DA44" s="612"/>
      <c r="DB44" s="612"/>
      <c r="DC44" s="613"/>
      <c r="DD44" s="614">
        <v>201671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351701</v>
      </c>
      <c r="CS45" s="621"/>
      <c r="CT45" s="621"/>
      <c r="CU45" s="621"/>
      <c r="CV45" s="621"/>
      <c r="CW45" s="621"/>
      <c r="CX45" s="621"/>
      <c r="CY45" s="622"/>
      <c r="CZ45" s="611">
        <v>7.9</v>
      </c>
      <c r="DA45" s="623"/>
      <c r="DB45" s="623"/>
      <c r="DC45" s="624"/>
      <c r="DD45" s="614">
        <v>28263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675635</v>
      </c>
      <c r="CS46" s="609"/>
      <c r="CT46" s="609"/>
      <c r="CU46" s="609"/>
      <c r="CV46" s="609"/>
      <c r="CW46" s="609"/>
      <c r="CX46" s="609"/>
      <c r="CY46" s="610"/>
      <c r="CZ46" s="611">
        <v>15.1</v>
      </c>
      <c r="DA46" s="612"/>
      <c r="DB46" s="612"/>
      <c r="DC46" s="613"/>
      <c r="DD46" s="614">
        <v>170258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92544</v>
      </c>
      <c r="CS47" s="621"/>
      <c r="CT47" s="621"/>
      <c r="CU47" s="621"/>
      <c r="CV47" s="621"/>
      <c r="CW47" s="621"/>
      <c r="CX47" s="621"/>
      <c r="CY47" s="622"/>
      <c r="CZ47" s="611">
        <v>2.1</v>
      </c>
      <c r="DA47" s="623"/>
      <c r="DB47" s="623"/>
      <c r="DC47" s="624"/>
      <c r="DD47" s="614">
        <v>14395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4460762</v>
      </c>
      <c r="CS49" s="593"/>
      <c r="CT49" s="593"/>
      <c r="CU49" s="593"/>
      <c r="CV49" s="593"/>
      <c r="CW49" s="593"/>
      <c r="CX49" s="593"/>
      <c r="CY49" s="594"/>
      <c r="CZ49" s="595">
        <v>100</v>
      </c>
      <c r="DA49" s="596"/>
      <c r="DB49" s="596"/>
      <c r="DC49" s="597"/>
      <c r="DD49" s="598">
        <v>2592415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5FSbKD3kEk4EAKYgAvZsHk7z/PrdfYfCIiE+7FcblNsO8bfi+6PGMlArRpGO7zm2qfQaosUO1rA6IRKYgqboQ==" saltValue="lohrsVBX8jaViZk+Ai4U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4643</v>
      </c>
      <c r="R7" s="1090"/>
      <c r="S7" s="1090"/>
      <c r="T7" s="1090"/>
      <c r="U7" s="1090"/>
      <c r="V7" s="1090">
        <v>4443</v>
      </c>
      <c r="W7" s="1090"/>
      <c r="X7" s="1090"/>
      <c r="Y7" s="1090"/>
      <c r="Z7" s="1090"/>
      <c r="AA7" s="1090">
        <v>200</v>
      </c>
      <c r="AB7" s="1090"/>
      <c r="AC7" s="1090"/>
      <c r="AD7" s="1090"/>
      <c r="AE7" s="1091"/>
      <c r="AF7" s="1092">
        <v>200</v>
      </c>
      <c r="AG7" s="1093"/>
      <c r="AH7" s="1093"/>
      <c r="AI7" s="1093"/>
      <c r="AJ7" s="1094"/>
      <c r="AK7" s="1095">
        <v>109</v>
      </c>
      <c r="AL7" s="1096"/>
      <c r="AM7" s="1096"/>
      <c r="AN7" s="1096"/>
      <c r="AO7" s="1096"/>
      <c r="AP7" s="1096">
        <v>2993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550</v>
      </c>
      <c r="BT7" s="1087"/>
      <c r="BU7" s="1087"/>
      <c r="BV7" s="1087"/>
      <c r="BW7" s="1087"/>
      <c r="BX7" s="1087"/>
      <c r="BY7" s="1087"/>
      <c r="BZ7" s="1087"/>
      <c r="CA7" s="1087"/>
      <c r="CB7" s="1087"/>
      <c r="CC7" s="1087"/>
      <c r="CD7" s="1087"/>
      <c r="CE7" s="1087"/>
      <c r="CF7" s="1087"/>
      <c r="CG7" s="1099"/>
      <c r="CH7" s="1083">
        <v>-54</v>
      </c>
      <c r="CI7" s="1084"/>
      <c r="CJ7" s="1084"/>
      <c r="CK7" s="1084"/>
      <c r="CL7" s="1085"/>
      <c r="CM7" s="1083">
        <v>122</v>
      </c>
      <c r="CN7" s="1084"/>
      <c r="CO7" s="1084"/>
      <c r="CP7" s="1084"/>
      <c r="CQ7" s="1085"/>
      <c r="CR7" s="1083">
        <v>30</v>
      </c>
      <c r="CS7" s="1084"/>
      <c r="CT7" s="1084"/>
      <c r="CU7" s="1084"/>
      <c r="CV7" s="1085"/>
      <c r="CW7" s="1083">
        <v>34</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20</v>
      </c>
      <c r="R8" s="1026"/>
      <c r="S8" s="1026"/>
      <c r="T8" s="1026"/>
      <c r="U8" s="1026"/>
      <c r="V8" s="1026">
        <v>18</v>
      </c>
      <c r="W8" s="1026"/>
      <c r="X8" s="1026"/>
      <c r="Y8" s="1026"/>
      <c r="Z8" s="1026"/>
      <c r="AA8" s="1026">
        <v>2</v>
      </c>
      <c r="AB8" s="1026"/>
      <c r="AC8" s="1026"/>
      <c r="AD8" s="1026"/>
      <c r="AE8" s="1027"/>
      <c r="AF8" s="1022">
        <v>2</v>
      </c>
      <c r="AG8" s="1023"/>
      <c r="AH8" s="1023"/>
      <c r="AI8" s="1023"/>
      <c r="AJ8" s="1024"/>
      <c r="AK8" s="1067">
        <v>12</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552</v>
      </c>
      <c r="BT8" s="980"/>
      <c r="BU8" s="980"/>
      <c r="BV8" s="980"/>
      <c r="BW8" s="980"/>
      <c r="BX8" s="980"/>
      <c r="BY8" s="980"/>
      <c r="BZ8" s="980"/>
      <c r="CA8" s="980"/>
      <c r="CB8" s="980"/>
      <c r="CC8" s="980"/>
      <c r="CD8" s="980"/>
      <c r="CE8" s="980"/>
      <c r="CF8" s="980"/>
      <c r="CG8" s="1001"/>
      <c r="CH8" s="976">
        <v>0</v>
      </c>
      <c r="CI8" s="977"/>
      <c r="CJ8" s="977"/>
      <c r="CK8" s="977"/>
      <c r="CL8" s="978"/>
      <c r="CM8" s="976">
        <v>11</v>
      </c>
      <c r="CN8" s="977"/>
      <c r="CO8" s="977"/>
      <c r="CP8" s="977"/>
      <c r="CQ8" s="978"/>
      <c r="CR8" s="976">
        <v>7</v>
      </c>
      <c r="CS8" s="977"/>
      <c r="CT8" s="977"/>
      <c r="CU8" s="977"/>
      <c r="CV8" s="978"/>
      <c r="CW8" s="976" t="s">
        <v>562</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202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968</v>
      </c>
      <c r="R28" s="1038"/>
      <c r="S28" s="1038"/>
      <c r="T28" s="1038"/>
      <c r="U28" s="1038"/>
      <c r="V28" s="1038">
        <v>719</v>
      </c>
      <c r="W28" s="1038"/>
      <c r="X28" s="1038"/>
      <c r="Y28" s="1038"/>
      <c r="Z28" s="1038"/>
      <c r="AA28" s="1038">
        <v>249</v>
      </c>
      <c r="AB28" s="1038"/>
      <c r="AC28" s="1038"/>
      <c r="AD28" s="1038"/>
      <c r="AE28" s="1039"/>
      <c r="AF28" s="1040">
        <v>249</v>
      </c>
      <c r="AG28" s="1038"/>
      <c r="AH28" s="1038"/>
      <c r="AI28" s="1038"/>
      <c r="AJ28" s="1041"/>
      <c r="AK28" s="1029">
        <v>72</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104</v>
      </c>
      <c r="R29" s="1026"/>
      <c r="S29" s="1026"/>
      <c r="T29" s="1026"/>
      <c r="U29" s="1026"/>
      <c r="V29" s="1026">
        <v>99</v>
      </c>
      <c r="W29" s="1026"/>
      <c r="X29" s="1026"/>
      <c r="Y29" s="1026"/>
      <c r="Z29" s="1026"/>
      <c r="AA29" s="1026">
        <v>5</v>
      </c>
      <c r="AB29" s="1026"/>
      <c r="AC29" s="1026"/>
      <c r="AD29" s="1026"/>
      <c r="AE29" s="1027"/>
      <c r="AF29" s="1022">
        <v>5</v>
      </c>
      <c r="AG29" s="1023"/>
      <c r="AH29" s="1023"/>
      <c r="AI29" s="1023"/>
      <c r="AJ29" s="1024"/>
      <c r="AK29" s="967">
        <v>43</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894</v>
      </c>
      <c r="R30" s="1026"/>
      <c r="S30" s="1026"/>
      <c r="T30" s="1026"/>
      <c r="U30" s="1026"/>
      <c r="V30" s="1026">
        <v>800</v>
      </c>
      <c r="W30" s="1026"/>
      <c r="X30" s="1026"/>
      <c r="Y30" s="1026"/>
      <c r="Z30" s="1026"/>
      <c r="AA30" s="1026">
        <v>94</v>
      </c>
      <c r="AB30" s="1026"/>
      <c r="AC30" s="1026"/>
      <c r="AD30" s="1026"/>
      <c r="AE30" s="1027"/>
      <c r="AF30" s="1022">
        <v>94</v>
      </c>
      <c r="AG30" s="1023"/>
      <c r="AH30" s="1023"/>
      <c r="AI30" s="1023"/>
      <c r="AJ30" s="1024"/>
      <c r="AK30" s="967">
        <v>132</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79</v>
      </c>
      <c r="R31" s="1026"/>
      <c r="S31" s="1026"/>
      <c r="T31" s="1026"/>
      <c r="U31" s="1026"/>
      <c r="V31" s="1026">
        <v>119</v>
      </c>
      <c r="W31" s="1026"/>
      <c r="X31" s="1026"/>
      <c r="Y31" s="1026"/>
      <c r="Z31" s="1026"/>
      <c r="AA31" s="1026">
        <v>-39</v>
      </c>
      <c r="AB31" s="1026"/>
      <c r="AC31" s="1026"/>
      <c r="AD31" s="1026"/>
      <c r="AE31" s="1027"/>
      <c r="AF31" s="1022">
        <v>74</v>
      </c>
      <c r="AG31" s="1023"/>
      <c r="AH31" s="1023"/>
      <c r="AI31" s="1023"/>
      <c r="AJ31" s="1024"/>
      <c r="AK31" s="967">
        <v>27</v>
      </c>
      <c r="AL31" s="958"/>
      <c r="AM31" s="958"/>
      <c r="AN31" s="958"/>
      <c r="AO31" s="958"/>
      <c r="AP31" s="958">
        <v>479</v>
      </c>
      <c r="AQ31" s="958"/>
      <c r="AR31" s="958"/>
      <c r="AS31" s="958"/>
      <c r="AT31" s="958"/>
      <c r="AU31" s="958">
        <v>239</v>
      </c>
      <c r="AV31" s="958"/>
      <c r="AW31" s="958"/>
      <c r="AX31" s="958"/>
      <c r="AY31" s="958"/>
      <c r="AZ31" s="1028" t="s">
        <v>549</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23</v>
      </c>
      <c r="R32" s="1026"/>
      <c r="S32" s="1026"/>
      <c r="T32" s="1026"/>
      <c r="U32" s="1026"/>
      <c r="V32" s="1026">
        <v>15</v>
      </c>
      <c r="W32" s="1026"/>
      <c r="X32" s="1026"/>
      <c r="Y32" s="1026"/>
      <c r="Z32" s="1026"/>
      <c r="AA32" s="1026">
        <v>8</v>
      </c>
      <c r="AB32" s="1026"/>
      <c r="AC32" s="1026"/>
      <c r="AD32" s="1026"/>
      <c r="AE32" s="1027"/>
      <c r="AF32" s="1022">
        <v>112</v>
      </c>
      <c r="AG32" s="1023"/>
      <c r="AH32" s="1023"/>
      <c r="AI32" s="1023"/>
      <c r="AJ32" s="1024"/>
      <c r="AK32" s="967" t="s">
        <v>549</v>
      </c>
      <c r="AL32" s="958"/>
      <c r="AM32" s="958"/>
      <c r="AN32" s="958"/>
      <c r="AO32" s="958"/>
      <c r="AP32" s="958" t="s">
        <v>549</v>
      </c>
      <c r="AQ32" s="958"/>
      <c r="AR32" s="958"/>
      <c r="AS32" s="958"/>
      <c r="AT32" s="958"/>
      <c r="AU32" s="958" t="s">
        <v>549</v>
      </c>
      <c r="AV32" s="958"/>
      <c r="AW32" s="958"/>
      <c r="AX32" s="958"/>
      <c r="AY32" s="958"/>
      <c r="AZ32" s="1028" t="s">
        <v>549</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533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558</v>
      </c>
      <c r="C68" s="973"/>
      <c r="D68" s="973"/>
      <c r="E68" s="973"/>
      <c r="F68" s="973"/>
      <c r="G68" s="973"/>
      <c r="H68" s="973"/>
      <c r="I68" s="973"/>
      <c r="J68" s="973"/>
      <c r="K68" s="973"/>
      <c r="L68" s="973"/>
      <c r="M68" s="973"/>
      <c r="N68" s="973"/>
      <c r="O68" s="973"/>
      <c r="P68" s="974"/>
      <c r="Q68" s="975">
        <v>2594</v>
      </c>
      <c r="R68" s="969"/>
      <c r="S68" s="969"/>
      <c r="T68" s="969"/>
      <c r="U68" s="969"/>
      <c r="V68" s="969">
        <v>2464</v>
      </c>
      <c r="W68" s="969"/>
      <c r="X68" s="969"/>
      <c r="Y68" s="969"/>
      <c r="Z68" s="969"/>
      <c r="AA68" s="969">
        <v>130</v>
      </c>
      <c r="AB68" s="969"/>
      <c r="AC68" s="969"/>
      <c r="AD68" s="969"/>
      <c r="AE68" s="969"/>
      <c r="AF68" s="969">
        <v>130</v>
      </c>
      <c r="AG68" s="969"/>
      <c r="AH68" s="969"/>
      <c r="AI68" s="969"/>
      <c r="AJ68" s="969"/>
      <c r="AK68" s="969" t="s">
        <v>562</v>
      </c>
      <c r="AL68" s="969"/>
      <c r="AM68" s="969"/>
      <c r="AN68" s="969"/>
      <c r="AO68" s="969"/>
      <c r="AP68" s="969">
        <v>6</v>
      </c>
      <c r="AQ68" s="969"/>
      <c r="AR68" s="969"/>
      <c r="AS68" s="969"/>
      <c r="AT68" s="969"/>
      <c r="AU68" s="969" t="s">
        <v>562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559</v>
      </c>
      <c r="C69" s="962"/>
      <c r="D69" s="962"/>
      <c r="E69" s="962"/>
      <c r="F69" s="962"/>
      <c r="G69" s="962"/>
      <c r="H69" s="962"/>
      <c r="I69" s="962"/>
      <c r="J69" s="962"/>
      <c r="K69" s="962"/>
      <c r="L69" s="962"/>
      <c r="M69" s="962"/>
      <c r="N69" s="962"/>
      <c r="O69" s="962"/>
      <c r="P69" s="963"/>
      <c r="Q69" s="964">
        <v>7064</v>
      </c>
      <c r="R69" s="958"/>
      <c r="S69" s="958"/>
      <c r="T69" s="958"/>
      <c r="U69" s="958"/>
      <c r="V69" s="958">
        <v>5999</v>
      </c>
      <c r="W69" s="958"/>
      <c r="X69" s="958"/>
      <c r="Y69" s="958"/>
      <c r="Z69" s="958"/>
      <c r="AA69" s="958">
        <v>1065</v>
      </c>
      <c r="AB69" s="958"/>
      <c r="AC69" s="958"/>
      <c r="AD69" s="958"/>
      <c r="AE69" s="958"/>
      <c r="AF69" s="958">
        <v>1065</v>
      </c>
      <c r="AG69" s="958"/>
      <c r="AH69" s="958"/>
      <c r="AI69" s="958"/>
      <c r="AJ69" s="958"/>
      <c r="AK69" s="958">
        <v>208</v>
      </c>
      <c r="AL69" s="958"/>
      <c r="AM69" s="958"/>
      <c r="AN69" s="958"/>
      <c r="AO69" s="958"/>
      <c r="AP69" s="958" t="s">
        <v>562</v>
      </c>
      <c r="AQ69" s="958"/>
      <c r="AR69" s="958"/>
      <c r="AS69" s="958"/>
      <c r="AT69" s="958"/>
      <c r="AU69" s="958" t="s">
        <v>562</v>
      </c>
      <c r="AV69" s="958"/>
      <c r="AW69" s="958"/>
      <c r="AX69" s="958"/>
      <c r="AY69" s="958"/>
      <c r="AZ69" s="959" t="s">
        <v>563</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560</v>
      </c>
      <c r="C70" s="962"/>
      <c r="D70" s="962"/>
      <c r="E70" s="962"/>
      <c r="F70" s="962"/>
      <c r="G70" s="962"/>
      <c r="H70" s="962"/>
      <c r="I70" s="962"/>
      <c r="J70" s="962"/>
      <c r="K70" s="962"/>
      <c r="L70" s="962"/>
      <c r="M70" s="962"/>
      <c r="N70" s="962"/>
      <c r="O70" s="962"/>
      <c r="P70" s="963"/>
      <c r="Q70" s="964">
        <v>312</v>
      </c>
      <c r="R70" s="958"/>
      <c r="S70" s="958"/>
      <c r="T70" s="958"/>
      <c r="U70" s="958"/>
      <c r="V70" s="958">
        <v>290</v>
      </c>
      <c r="W70" s="958"/>
      <c r="X70" s="958"/>
      <c r="Y70" s="958"/>
      <c r="Z70" s="958"/>
      <c r="AA70" s="958">
        <v>22</v>
      </c>
      <c r="AB70" s="958"/>
      <c r="AC70" s="958"/>
      <c r="AD70" s="958"/>
      <c r="AE70" s="958"/>
      <c r="AF70" s="958">
        <v>22</v>
      </c>
      <c r="AG70" s="958"/>
      <c r="AH70" s="958"/>
      <c r="AI70" s="958"/>
      <c r="AJ70" s="958"/>
      <c r="AK70" s="958" t="s">
        <v>562</v>
      </c>
      <c r="AL70" s="958"/>
      <c r="AM70" s="958"/>
      <c r="AN70" s="958"/>
      <c r="AO70" s="958"/>
      <c r="AP70" s="958" t="s">
        <v>562</v>
      </c>
      <c r="AQ70" s="958"/>
      <c r="AR70" s="958"/>
      <c r="AS70" s="958"/>
      <c r="AT70" s="958"/>
      <c r="AU70" s="958" t="s">
        <v>562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561</v>
      </c>
      <c r="C71" s="962"/>
      <c r="D71" s="962"/>
      <c r="E71" s="962"/>
      <c r="F71" s="962"/>
      <c r="G71" s="962"/>
      <c r="H71" s="962"/>
      <c r="I71" s="962"/>
      <c r="J71" s="962"/>
      <c r="K71" s="962"/>
      <c r="L71" s="962"/>
      <c r="M71" s="962"/>
      <c r="N71" s="962"/>
      <c r="O71" s="962"/>
      <c r="P71" s="963"/>
      <c r="Q71" s="964">
        <v>322367</v>
      </c>
      <c r="R71" s="958"/>
      <c r="S71" s="958"/>
      <c r="T71" s="958"/>
      <c r="U71" s="958"/>
      <c r="V71" s="958">
        <v>314740</v>
      </c>
      <c r="W71" s="958"/>
      <c r="X71" s="958"/>
      <c r="Y71" s="958"/>
      <c r="Z71" s="958"/>
      <c r="AA71" s="958">
        <v>7627</v>
      </c>
      <c r="AB71" s="958"/>
      <c r="AC71" s="958"/>
      <c r="AD71" s="958"/>
      <c r="AE71" s="958"/>
      <c r="AF71" s="958">
        <v>5417</v>
      </c>
      <c r="AG71" s="958"/>
      <c r="AH71" s="958"/>
      <c r="AI71" s="958"/>
      <c r="AJ71" s="958"/>
      <c r="AK71" s="958" t="s">
        <v>562</v>
      </c>
      <c r="AL71" s="958"/>
      <c r="AM71" s="958"/>
      <c r="AN71" s="958"/>
      <c r="AO71" s="958"/>
      <c r="AP71" s="958" t="s">
        <v>562</v>
      </c>
      <c r="AQ71" s="958"/>
      <c r="AR71" s="958"/>
      <c r="AS71" s="958"/>
      <c r="AT71" s="958"/>
      <c r="AU71" s="958" t="s">
        <v>562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263162</v>
      </c>
      <c r="AB110" s="876"/>
      <c r="AC110" s="876"/>
      <c r="AD110" s="876"/>
      <c r="AE110" s="877"/>
      <c r="AF110" s="878">
        <v>279481</v>
      </c>
      <c r="AG110" s="876"/>
      <c r="AH110" s="876"/>
      <c r="AI110" s="876"/>
      <c r="AJ110" s="877"/>
      <c r="AK110" s="878">
        <v>285584</v>
      </c>
      <c r="AL110" s="876"/>
      <c r="AM110" s="876"/>
      <c r="AN110" s="876"/>
      <c r="AO110" s="877"/>
      <c r="AP110" s="879">
        <v>14.3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2562899</v>
      </c>
      <c r="BR110" s="829"/>
      <c r="BS110" s="829"/>
      <c r="BT110" s="829"/>
      <c r="BU110" s="829"/>
      <c r="BV110" s="829">
        <v>2626098</v>
      </c>
      <c r="BW110" s="829"/>
      <c r="BX110" s="829"/>
      <c r="BY110" s="829"/>
      <c r="BZ110" s="829"/>
      <c r="CA110" s="829">
        <v>2992546</v>
      </c>
      <c r="CB110" s="829"/>
      <c r="CC110" s="829"/>
      <c r="CD110" s="829"/>
      <c r="CE110" s="829"/>
      <c r="CF110" s="853">
        <v>149.5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263245</v>
      </c>
      <c r="BR112" s="804"/>
      <c r="BS112" s="804"/>
      <c r="BT112" s="804"/>
      <c r="BU112" s="804"/>
      <c r="BV112" s="804">
        <v>251084</v>
      </c>
      <c r="BW112" s="804"/>
      <c r="BX112" s="804"/>
      <c r="BY112" s="804"/>
      <c r="BZ112" s="804"/>
      <c r="CA112" s="804">
        <v>239457</v>
      </c>
      <c r="CB112" s="804"/>
      <c r="CC112" s="804"/>
      <c r="CD112" s="804"/>
      <c r="CE112" s="804"/>
      <c r="CF112" s="862">
        <v>12</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20189</v>
      </c>
      <c r="AB113" s="906"/>
      <c r="AC113" s="906"/>
      <c r="AD113" s="906"/>
      <c r="AE113" s="907"/>
      <c r="AF113" s="908">
        <v>21776</v>
      </c>
      <c r="AG113" s="906"/>
      <c r="AH113" s="906"/>
      <c r="AI113" s="906"/>
      <c r="AJ113" s="907"/>
      <c r="AK113" s="908">
        <v>22192</v>
      </c>
      <c r="AL113" s="906"/>
      <c r="AM113" s="906"/>
      <c r="AN113" s="906"/>
      <c r="AO113" s="907"/>
      <c r="AP113" s="909">
        <v>1.1000000000000001</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2774</v>
      </c>
      <c r="BR113" s="804"/>
      <c r="BS113" s="804"/>
      <c r="BT113" s="804"/>
      <c r="BU113" s="804"/>
      <c r="BV113" s="804">
        <v>1387</v>
      </c>
      <c r="BW113" s="804"/>
      <c r="BX113" s="804"/>
      <c r="BY113" s="804"/>
      <c r="BZ113" s="804"/>
      <c r="CA113" s="804">
        <v>693</v>
      </c>
      <c r="CB113" s="804"/>
      <c r="CC113" s="804"/>
      <c r="CD113" s="804"/>
      <c r="CE113" s="804"/>
      <c r="CF113" s="862">
        <v>0</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694</v>
      </c>
      <c r="AB114" s="767"/>
      <c r="AC114" s="767"/>
      <c r="AD114" s="767"/>
      <c r="AE114" s="768"/>
      <c r="AF114" s="769">
        <v>694</v>
      </c>
      <c r="AG114" s="767"/>
      <c r="AH114" s="767"/>
      <c r="AI114" s="767"/>
      <c r="AJ114" s="768"/>
      <c r="AK114" s="769">
        <v>694</v>
      </c>
      <c r="AL114" s="767"/>
      <c r="AM114" s="767"/>
      <c r="AN114" s="767"/>
      <c r="AO114" s="768"/>
      <c r="AP114" s="811">
        <v>0</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357875</v>
      </c>
      <c r="BR114" s="804"/>
      <c r="BS114" s="804"/>
      <c r="BT114" s="804"/>
      <c r="BU114" s="804"/>
      <c r="BV114" s="804">
        <v>397289</v>
      </c>
      <c r="BW114" s="804"/>
      <c r="BX114" s="804"/>
      <c r="BY114" s="804"/>
      <c r="BZ114" s="804"/>
      <c r="CA114" s="804">
        <v>358661</v>
      </c>
      <c r="CB114" s="804"/>
      <c r="CC114" s="804"/>
      <c r="CD114" s="804"/>
      <c r="CE114" s="804"/>
      <c r="CF114" s="862">
        <v>17.899999999999999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284045</v>
      </c>
      <c r="AB117" s="890"/>
      <c r="AC117" s="890"/>
      <c r="AD117" s="890"/>
      <c r="AE117" s="891"/>
      <c r="AF117" s="892">
        <v>301951</v>
      </c>
      <c r="AG117" s="890"/>
      <c r="AH117" s="890"/>
      <c r="AI117" s="890"/>
      <c r="AJ117" s="891"/>
      <c r="AK117" s="892">
        <v>308470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3186793</v>
      </c>
      <c r="BR119" s="832"/>
      <c r="BS119" s="832"/>
      <c r="BT119" s="832"/>
      <c r="BU119" s="832"/>
      <c r="BV119" s="832">
        <v>3275858</v>
      </c>
      <c r="BW119" s="832"/>
      <c r="BX119" s="832"/>
      <c r="BY119" s="832"/>
      <c r="BZ119" s="832"/>
      <c r="CA119" s="832">
        <v>3591357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3954080</v>
      </c>
      <c r="BR120" s="829"/>
      <c r="BS120" s="829"/>
      <c r="BT120" s="829"/>
      <c r="BU120" s="829"/>
      <c r="BV120" s="829">
        <v>4191984</v>
      </c>
      <c r="BW120" s="829"/>
      <c r="BX120" s="829"/>
      <c r="BY120" s="829"/>
      <c r="BZ120" s="829"/>
      <c r="CA120" s="829">
        <v>4246837</v>
      </c>
      <c r="CB120" s="829"/>
      <c r="CC120" s="829"/>
      <c r="CD120" s="829"/>
      <c r="CE120" s="829"/>
      <c r="CF120" s="853">
        <v>212.2</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239457</v>
      </c>
      <c r="DR120" s="829"/>
      <c r="DS120" s="829"/>
      <c r="DT120" s="829"/>
      <c r="DU120" s="829"/>
      <c r="DV120" s="830">
        <v>12</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2173732</v>
      </c>
      <c r="BR122" s="832"/>
      <c r="BS122" s="832"/>
      <c r="BT122" s="832"/>
      <c r="BU122" s="832"/>
      <c r="BV122" s="832">
        <v>2204442</v>
      </c>
      <c r="BW122" s="832"/>
      <c r="BX122" s="832"/>
      <c r="BY122" s="832"/>
      <c r="BZ122" s="832"/>
      <c r="CA122" s="832">
        <v>2275741</v>
      </c>
      <c r="CB122" s="832"/>
      <c r="CC122" s="832"/>
      <c r="CD122" s="832"/>
      <c r="CE122" s="832"/>
      <c r="CF122" s="833">
        <v>113.7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6127812</v>
      </c>
      <c r="BR123" s="820"/>
      <c r="BS123" s="820"/>
      <c r="BT123" s="820"/>
      <c r="BU123" s="820"/>
      <c r="BV123" s="820">
        <v>6396426</v>
      </c>
      <c r="BW123" s="820"/>
      <c r="BX123" s="820"/>
      <c r="BY123" s="820"/>
      <c r="BZ123" s="820"/>
      <c r="CA123" s="820">
        <v>6522578</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263245</v>
      </c>
      <c r="DH124" s="751"/>
      <c r="DI124" s="751"/>
      <c r="DJ124" s="751"/>
      <c r="DK124" s="752"/>
      <c r="DL124" s="753">
        <v>251084</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2223951</v>
      </c>
      <c r="AB129" s="767"/>
      <c r="AC129" s="767"/>
      <c r="AD129" s="767"/>
      <c r="AE129" s="768"/>
      <c r="AF129" s="769">
        <v>2241021</v>
      </c>
      <c r="AG129" s="767"/>
      <c r="AH129" s="767"/>
      <c r="AI129" s="767"/>
      <c r="AJ129" s="768"/>
      <c r="AK129" s="769">
        <v>2227879</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217243</v>
      </c>
      <c r="AB130" s="767"/>
      <c r="AC130" s="767"/>
      <c r="AD130" s="767"/>
      <c r="AE130" s="768"/>
      <c r="AF130" s="769">
        <v>229289</v>
      </c>
      <c r="AG130" s="767"/>
      <c r="AH130" s="767"/>
      <c r="AI130" s="767"/>
      <c r="AJ130" s="768"/>
      <c r="AK130" s="769">
        <v>226616</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2006708</v>
      </c>
      <c r="AB131" s="751"/>
      <c r="AC131" s="751"/>
      <c r="AD131" s="751"/>
      <c r="AE131" s="752"/>
      <c r="AF131" s="753">
        <v>2011732</v>
      </c>
      <c r="AG131" s="751"/>
      <c r="AH131" s="751"/>
      <c r="AI131" s="751"/>
      <c r="AJ131" s="752"/>
      <c r="AK131" s="753">
        <v>2001263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3.328934753</v>
      </c>
      <c r="AB132" s="732"/>
      <c r="AC132" s="732"/>
      <c r="AD132" s="732"/>
      <c r="AE132" s="733"/>
      <c r="AF132" s="734">
        <v>3.6119125209999998</v>
      </c>
      <c r="AG132" s="732"/>
      <c r="AH132" s="732"/>
      <c r="AI132" s="732"/>
      <c r="AJ132" s="733"/>
      <c r="AK132" s="734">
        <v>4.0901170909999998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2.9</v>
      </c>
      <c r="AB133" s="711"/>
      <c r="AC133" s="711"/>
      <c r="AD133" s="711"/>
      <c r="AE133" s="712"/>
      <c r="AF133" s="710">
        <v>3.5</v>
      </c>
      <c r="AG133" s="711"/>
      <c r="AH133" s="711"/>
      <c r="AI133" s="711"/>
      <c r="AJ133" s="712"/>
      <c r="AK133" s="710">
        <v>3.6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KyHlPfxv2HegIZbrmBUJTmO4qkl2692p4hFtxfhfleP1tSou1GVHU6KkGzXKzzKQd6d+cOjZd88HOMJMqAfxA==" saltValue="kCkFynZ1vPnJ1D/7i5vX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GoRa0VLHpJWazhDdDO46p08qvtchL3FCyXH1RFoIhvFYDDwepy8aKbzLeIx/+mMyzoDdHC/xsElQ0MLzMr9Jg==" saltValue="vh/37zLxaO3DOhDFi266/w=="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sENwTqssVy+pi/8TGvdThFoUJB15xZJmdgXNUG62X9JWiEQnWTRkhfPg8dNifFdJ5OwoHLJnN7+dhsOJMd8EA==" saltValue="F4u9Frt29VRU8j2pNwLrG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698855</v>
      </c>
      <c r="AP9" s="262">
        <v>170162</v>
      </c>
      <c r="AQ9" s="263">
        <v>289558</v>
      </c>
      <c r="AR9" s="264">
        <v>-41.2</v>
      </c>
    </row>
    <row r="10" spans="1:46" ht="13.5" customHeight="1" x14ac:dyDescent="0.15">
      <c r="A10" s="247"/>
      <c r="AK10" s="1117" t="s">
        <v>485</v>
      </c>
      <c r="AL10" s="1118"/>
      <c r="AM10" s="1118"/>
      <c r="AN10" s="1119"/>
      <c r="AO10" s="265">
        <v>119228</v>
      </c>
      <c r="AP10" s="265">
        <v>29030</v>
      </c>
      <c r="AQ10" s="266">
        <v>31838</v>
      </c>
      <c r="AR10" s="267">
        <v>-8.8000000000000007</v>
      </c>
    </row>
    <row r="11" spans="1:46" ht="13.5" customHeight="1" x14ac:dyDescent="0.15">
      <c r="A11" s="247"/>
      <c r="AK11" s="1117" t="s">
        <v>486</v>
      </c>
      <c r="AL11" s="1118"/>
      <c r="AM11" s="1118"/>
      <c r="AN11" s="1119"/>
      <c r="AO11" s="265" t="s">
        <v>487</v>
      </c>
      <c r="AP11" s="265" t="s">
        <v>487</v>
      </c>
      <c r="AQ11" s="266">
        <v>5309</v>
      </c>
      <c r="AR11" s="267" t="s">
        <v>487</v>
      </c>
    </row>
    <row r="12" spans="1:46" ht="13.5" customHeight="1" x14ac:dyDescent="0.15">
      <c r="A12" s="247"/>
      <c r="AK12" s="1117" t="s">
        <v>488</v>
      </c>
      <c r="AL12" s="1118"/>
      <c r="AM12" s="1118"/>
      <c r="AN12" s="1119"/>
      <c r="AO12" s="265" t="s">
        <v>487</v>
      </c>
      <c r="AP12" s="265" t="s">
        <v>487</v>
      </c>
      <c r="AQ12" s="266" t="s">
        <v>487</v>
      </c>
      <c r="AR12" s="267" t="s">
        <v>487</v>
      </c>
    </row>
    <row r="13" spans="1:46" ht="13.5" customHeight="1" x14ac:dyDescent="0.15">
      <c r="A13" s="247"/>
      <c r="AK13" s="1117" t="s">
        <v>489</v>
      </c>
      <c r="AL13" s="1118"/>
      <c r="AM13" s="1118"/>
      <c r="AN13" s="1119"/>
      <c r="AO13" s="265">
        <v>35942</v>
      </c>
      <c r="AP13" s="265">
        <v>8751</v>
      </c>
      <c r="AQ13" s="266">
        <v>8195</v>
      </c>
      <c r="AR13" s="267">
        <v>6.8</v>
      </c>
    </row>
    <row r="14" spans="1:46" ht="13.5" customHeight="1" x14ac:dyDescent="0.15">
      <c r="A14" s="247"/>
      <c r="AK14" s="1117" t="s">
        <v>490</v>
      </c>
      <c r="AL14" s="1118"/>
      <c r="AM14" s="1118"/>
      <c r="AN14" s="1119"/>
      <c r="AO14" s="265">
        <v>14857</v>
      </c>
      <c r="AP14" s="265">
        <v>3617</v>
      </c>
      <c r="AQ14" s="266">
        <v>5752</v>
      </c>
      <c r="AR14" s="267">
        <v>-37.1</v>
      </c>
    </row>
    <row r="15" spans="1:46" ht="13.5" customHeight="1" x14ac:dyDescent="0.15">
      <c r="A15" s="247"/>
      <c r="AK15" s="1120" t="s">
        <v>491</v>
      </c>
      <c r="AL15" s="1121"/>
      <c r="AM15" s="1121"/>
      <c r="AN15" s="1122"/>
      <c r="AO15" s="265">
        <v>-57226</v>
      </c>
      <c r="AP15" s="265">
        <v>-13934</v>
      </c>
      <c r="AQ15" s="266">
        <v>-17150</v>
      </c>
      <c r="AR15" s="267">
        <v>-18.8</v>
      </c>
    </row>
    <row r="16" spans="1:46" x14ac:dyDescent="0.15">
      <c r="A16" s="247"/>
      <c r="AK16" s="1120" t="s">
        <v>177</v>
      </c>
      <c r="AL16" s="1121"/>
      <c r="AM16" s="1121"/>
      <c r="AN16" s="1122"/>
      <c r="AO16" s="265">
        <v>811656</v>
      </c>
      <c r="AP16" s="265">
        <v>197627</v>
      </c>
      <c r="AQ16" s="266">
        <v>323504</v>
      </c>
      <c r="AR16" s="267">
        <v>-38.9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16.07</v>
      </c>
      <c r="AP21" s="278">
        <v>26.26</v>
      </c>
      <c r="AQ21" s="279">
        <v>-10.19</v>
      </c>
      <c r="AS21" s="280"/>
      <c r="AT21" s="276"/>
    </row>
    <row r="22" spans="1:46" s="248" customFormat="1" x14ac:dyDescent="0.15">
      <c r="A22" s="276"/>
      <c r="AK22" s="1123" t="s">
        <v>497</v>
      </c>
      <c r="AL22" s="1124"/>
      <c r="AM22" s="1124"/>
      <c r="AN22" s="1125"/>
      <c r="AO22" s="281">
        <v>94.5</v>
      </c>
      <c r="AP22" s="282">
        <v>94.5</v>
      </c>
      <c r="AQ22" s="283">
        <v>0</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285584</v>
      </c>
      <c r="AP32" s="291">
        <v>69536</v>
      </c>
      <c r="AQ32" s="292">
        <v>167749</v>
      </c>
      <c r="AR32" s="293">
        <v>-58.5</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t="s">
        <v>487</v>
      </c>
      <c r="AR34" s="293" t="s">
        <v>487</v>
      </c>
    </row>
    <row r="35" spans="1:46" ht="27" customHeight="1" x14ac:dyDescent="0.15">
      <c r="A35" s="247"/>
      <c r="AK35" s="1107" t="s">
        <v>504</v>
      </c>
      <c r="AL35" s="1108"/>
      <c r="AM35" s="1108"/>
      <c r="AN35" s="1109"/>
      <c r="AO35" s="291">
        <v>22192</v>
      </c>
      <c r="AP35" s="291">
        <v>5403</v>
      </c>
      <c r="AQ35" s="292">
        <v>32778</v>
      </c>
      <c r="AR35" s="293">
        <v>-83.5</v>
      </c>
    </row>
    <row r="36" spans="1:46" ht="27" customHeight="1" x14ac:dyDescent="0.15">
      <c r="A36" s="247"/>
      <c r="AK36" s="1107" t="s">
        <v>505</v>
      </c>
      <c r="AL36" s="1108"/>
      <c r="AM36" s="1108"/>
      <c r="AN36" s="1109"/>
      <c r="AO36" s="291">
        <v>694</v>
      </c>
      <c r="AP36" s="291">
        <v>169</v>
      </c>
      <c r="AQ36" s="292">
        <v>4535</v>
      </c>
      <c r="AR36" s="293">
        <v>-96.3</v>
      </c>
    </row>
    <row r="37" spans="1:46" ht="13.5" customHeight="1" x14ac:dyDescent="0.15">
      <c r="A37" s="247"/>
      <c r="AK37" s="1107" t="s">
        <v>506</v>
      </c>
      <c r="AL37" s="1108"/>
      <c r="AM37" s="1108"/>
      <c r="AN37" s="1109"/>
      <c r="AO37" s="291" t="s">
        <v>487</v>
      </c>
      <c r="AP37" s="291" t="s">
        <v>487</v>
      </c>
      <c r="AQ37" s="292">
        <v>1146</v>
      </c>
      <c r="AR37" s="293" t="s">
        <v>487</v>
      </c>
    </row>
    <row r="38" spans="1:46" ht="27" customHeight="1" x14ac:dyDescent="0.15">
      <c r="A38" s="247"/>
      <c r="AK38" s="1110" t="s">
        <v>507</v>
      </c>
      <c r="AL38" s="1111"/>
      <c r="AM38" s="1111"/>
      <c r="AN38" s="1112"/>
      <c r="AO38" s="294" t="s">
        <v>487</v>
      </c>
      <c r="AP38" s="294" t="s">
        <v>487</v>
      </c>
      <c r="AQ38" s="295">
        <v>37</v>
      </c>
      <c r="AR38" s="283" t="s">
        <v>487</v>
      </c>
      <c r="AS38" s="290"/>
    </row>
    <row r="39" spans="1:46" x14ac:dyDescent="0.15">
      <c r="A39" s="247"/>
      <c r="AK39" s="1110" t="s">
        <v>508</v>
      </c>
      <c r="AL39" s="1111"/>
      <c r="AM39" s="1111"/>
      <c r="AN39" s="1112"/>
      <c r="AO39" s="291" t="s">
        <v>487</v>
      </c>
      <c r="AP39" s="291" t="s">
        <v>487</v>
      </c>
      <c r="AQ39" s="292">
        <v>-7395</v>
      </c>
      <c r="AR39" s="293" t="s">
        <v>487</v>
      </c>
      <c r="AS39" s="290"/>
    </row>
    <row r="40" spans="1:46" ht="27" customHeight="1" x14ac:dyDescent="0.15">
      <c r="A40" s="247"/>
      <c r="AK40" s="1107" t="s">
        <v>509</v>
      </c>
      <c r="AL40" s="1108"/>
      <c r="AM40" s="1108"/>
      <c r="AN40" s="1109"/>
      <c r="AO40" s="291">
        <v>-226616</v>
      </c>
      <c r="AP40" s="291">
        <v>-55178</v>
      </c>
      <c r="AQ40" s="292">
        <v>-144519</v>
      </c>
      <c r="AR40" s="293">
        <v>-61.8</v>
      </c>
      <c r="AS40" s="290"/>
    </row>
    <row r="41" spans="1:46" x14ac:dyDescent="0.15">
      <c r="A41" s="247"/>
      <c r="AK41" s="1113" t="s">
        <v>287</v>
      </c>
      <c r="AL41" s="1114"/>
      <c r="AM41" s="1114"/>
      <c r="AN41" s="1115"/>
      <c r="AO41" s="291">
        <v>81854</v>
      </c>
      <c r="AP41" s="291">
        <v>19930</v>
      </c>
      <c r="AQ41" s="292">
        <v>54333</v>
      </c>
      <c r="AR41" s="293">
        <v>-63.3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460431</v>
      </c>
      <c r="AN51" s="313">
        <v>103236</v>
      </c>
      <c r="AO51" s="314">
        <v>-23.9</v>
      </c>
      <c r="AP51" s="315">
        <v>263613</v>
      </c>
      <c r="AQ51" s="316">
        <v>-0.2</v>
      </c>
      <c r="AR51" s="317">
        <v>-23.7</v>
      </c>
    </row>
    <row r="52" spans="1:44" x14ac:dyDescent="0.15">
      <c r="A52" s="247"/>
      <c r="AK52" s="318"/>
      <c r="AL52" s="319" t="s">
        <v>519</v>
      </c>
      <c r="AM52" s="320">
        <v>353895</v>
      </c>
      <c r="AN52" s="321">
        <v>79349</v>
      </c>
      <c r="AO52" s="322">
        <v>-11.4</v>
      </c>
      <c r="AP52" s="323">
        <v>128823</v>
      </c>
      <c r="AQ52" s="324">
        <v>-3.8</v>
      </c>
      <c r="AR52" s="325">
        <v>-7.6</v>
      </c>
    </row>
    <row r="53" spans="1:44" x14ac:dyDescent="0.15">
      <c r="A53" s="247"/>
      <c r="AK53" s="303" t="s">
        <v>520</v>
      </c>
      <c r="AL53" s="304"/>
      <c r="AM53" s="312">
        <v>635968</v>
      </c>
      <c r="AN53" s="313">
        <v>144276</v>
      </c>
      <c r="AO53" s="314">
        <v>39.799999999999997</v>
      </c>
      <c r="AP53" s="315">
        <v>362690</v>
      </c>
      <c r="AQ53" s="316">
        <v>37.6</v>
      </c>
      <c r="AR53" s="317">
        <v>2.2000000000000002</v>
      </c>
    </row>
    <row r="54" spans="1:44" x14ac:dyDescent="0.15">
      <c r="A54" s="247"/>
      <c r="AK54" s="318"/>
      <c r="AL54" s="319" t="s">
        <v>519</v>
      </c>
      <c r="AM54" s="320">
        <v>517619</v>
      </c>
      <c r="AN54" s="321">
        <v>117427</v>
      </c>
      <c r="AO54" s="322">
        <v>48</v>
      </c>
      <c r="AP54" s="323">
        <v>172580</v>
      </c>
      <c r="AQ54" s="324">
        <v>34</v>
      </c>
      <c r="AR54" s="325">
        <v>14</v>
      </c>
    </row>
    <row r="55" spans="1:44" x14ac:dyDescent="0.15">
      <c r="A55" s="247"/>
      <c r="AK55" s="303" t="s">
        <v>521</v>
      </c>
      <c r="AL55" s="304"/>
      <c r="AM55" s="312">
        <v>410772</v>
      </c>
      <c r="AN55" s="313">
        <v>94998</v>
      </c>
      <c r="AO55" s="314">
        <v>-34.200000000000003</v>
      </c>
      <c r="AP55" s="315">
        <v>296093</v>
      </c>
      <c r="AQ55" s="316">
        <v>-18.399999999999999</v>
      </c>
      <c r="AR55" s="317">
        <v>-15.8</v>
      </c>
    </row>
    <row r="56" spans="1:44" x14ac:dyDescent="0.15">
      <c r="A56" s="247"/>
      <c r="AK56" s="318"/>
      <c r="AL56" s="319" t="s">
        <v>519</v>
      </c>
      <c r="AM56" s="320">
        <v>306694</v>
      </c>
      <c r="AN56" s="321">
        <v>70928</v>
      </c>
      <c r="AO56" s="322">
        <v>-39.6</v>
      </c>
      <c r="AP56" s="323">
        <v>140545</v>
      </c>
      <c r="AQ56" s="324">
        <v>-18.600000000000001</v>
      </c>
      <c r="AR56" s="325">
        <v>-21</v>
      </c>
    </row>
    <row r="57" spans="1:44" x14ac:dyDescent="0.15">
      <c r="A57" s="247"/>
      <c r="AK57" s="303" t="s">
        <v>522</v>
      </c>
      <c r="AL57" s="304"/>
      <c r="AM57" s="312">
        <v>712187</v>
      </c>
      <c r="AN57" s="313">
        <v>168925</v>
      </c>
      <c r="AO57" s="314">
        <v>77.8</v>
      </c>
      <c r="AP57" s="315">
        <v>308655</v>
      </c>
      <c r="AQ57" s="316">
        <v>4.2</v>
      </c>
      <c r="AR57" s="317">
        <v>73.599999999999994</v>
      </c>
    </row>
    <row r="58" spans="1:44" x14ac:dyDescent="0.15">
      <c r="A58" s="247"/>
      <c r="AK58" s="318"/>
      <c r="AL58" s="319" t="s">
        <v>519</v>
      </c>
      <c r="AM58" s="320">
        <v>458098</v>
      </c>
      <c r="AN58" s="321">
        <v>108657</v>
      </c>
      <c r="AO58" s="322">
        <v>53.2</v>
      </c>
      <c r="AP58" s="323">
        <v>169887</v>
      </c>
      <c r="AQ58" s="324">
        <v>20.9</v>
      </c>
      <c r="AR58" s="325">
        <v>32.299999999999997</v>
      </c>
    </row>
    <row r="59" spans="1:44" x14ac:dyDescent="0.15">
      <c r="A59" s="247"/>
      <c r="AK59" s="303" t="s">
        <v>523</v>
      </c>
      <c r="AL59" s="304"/>
      <c r="AM59" s="312">
        <v>1030486</v>
      </c>
      <c r="AN59" s="313">
        <v>250910</v>
      </c>
      <c r="AO59" s="314">
        <v>48.5</v>
      </c>
      <c r="AP59" s="315">
        <v>325476</v>
      </c>
      <c r="AQ59" s="316">
        <v>5.4</v>
      </c>
      <c r="AR59" s="317">
        <v>43.1</v>
      </c>
    </row>
    <row r="60" spans="1:44" x14ac:dyDescent="0.15">
      <c r="A60" s="247"/>
      <c r="AK60" s="318"/>
      <c r="AL60" s="319" t="s">
        <v>519</v>
      </c>
      <c r="AM60" s="320">
        <v>675635</v>
      </c>
      <c r="AN60" s="321">
        <v>164508</v>
      </c>
      <c r="AO60" s="322">
        <v>51.4</v>
      </c>
      <c r="AP60" s="323">
        <v>190204</v>
      </c>
      <c r="AQ60" s="324">
        <v>12</v>
      </c>
      <c r="AR60" s="325">
        <v>39.4</v>
      </c>
    </row>
    <row r="61" spans="1:44" x14ac:dyDescent="0.15">
      <c r="A61" s="247"/>
      <c r="AK61" s="303" t="s">
        <v>524</v>
      </c>
      <c r="AL61" s="326"/>
      <c r="AM61" s="312">
        <v>649969</v>
      </c>
      <c r="AN61" s="313">
        <v>152469</v>
      </c>
      <c r="AO61" s="314">
        <v>21.6</v>
      </c>
      <c r="AP61" s="315">
        <v>311305</v>
      </c>
      <c r="AQ61" s="327">
        <v>5.7</v>
      </c>
      <c r="AR61" s="317">
        <v>15.9</v>
      </c>
    </row>
    <row r="62" spans="1:44" x14ac:dyDescent="0.15">
      <c r="A62" s="247"/>
      <c r="AK62" s="318"/>
      <c r="AL62" s="319" t="s">
        <v>519</v>
      </c>
      <c r="AM62" s="320">
        <v>462388</v>
      </c>
      <c r="AN62" s="321">
        <v>108174</v>
      </c>
      <c r="AO62" s="322">
        <v>20.3</v>
      </c>
      <c r="AP62" s="323">
        <v>160408</v>
      </c>
      <c r="AQ62" s="324">
        <v>8.9</v>
      </c>
      <c r="AR62" s="325">
        <v>11.4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eUztvt8w1gFe73Vwi1E+ppeGW3Gc1QPJrEMQBFSdrAHeC1/qqSHA6spMerDjOhc8iU+46Aqe9fDTNdAlR4iXg==" saltValue="rZ7NFUSEN0RlBsAiqqWJ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sS5tHtaehKODtyVu5JHg/hewYw66nu6dPZ/iSKdHLR7GtU2CNBzIsw+M8Z5c+fc7/Ewoet4vUHhWlkuppnoSQg==" saltValue="dDVRauopFVt0SMO+GlNQE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9PKMPOKRDOhP24f2XF/gz0nP97d1S3OnIbrC0tLI4LmbBcLJTsVMcl3KeM5/oNs5x0B6iaFWhn42aEBiPmKIOA==" saltValue="hApqPZrQL4q9DqpGjlRD3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35.07</v>
      </c>
      <c r="G47" s="12">
        <v>34.659999999999997</v>
      </c>
      <c r="H47" s="12">
        <v>35.35</v>
      </c>
      <c r="I47" s="12">
        <v>38.26</v>
      </c>
      <c r="J47" s="13">
        <v>42.29</v>
      </c>
    </row>
    <row r="48" spans="2:10" ht="57.75" customHeight="1" x14ac:dyDescent="0.15">
      <c r="B48" s="14"/>
      <c r="C48" s="1128" t="s">
        <v>4</v>
      </c>
      <c r="D48" s="1128"/>
      <c r="E48" s="1129"/>
      <c r="F48" s="15">
        <v>6.6</v>
      </c>
      <c r="G48" s="16">
        <v>4.7300000000000004</v>
      </c>
      <c r="H48" s="16">
        <v>6.2</v>
      </c>
      <c r="I48" s="16">
        <v>7.1</v>
      </c>
      <c r="J48" s="17">
        <v>5.58</v>
      </c>
    </row>
    <row r="49" spans="2:10" ht="57.75" customHeight="1" thickBot="1" x14ac:dyDescent="0.2">
      <c r="B49" s="18"/>
      <c r="C49" s="1130" t="s">
        <v>5</v>
      </c>
      <c r="D49" s="1130"/>
      <c r="E49" s="1131"/>
      <c r="F49" s="19" t="s">
        <v>531</v>
      </c>
      <c r="G49" s="20" t="s">
        <v>532</v>
      </c>
      <c r="H49" s="20">
        <v>1.47</v>
      </c>
      <c r="I49" s="20">
        <v>1.05</v>
      </c>
      <c r="J49" s="21" t="s">
        <v>533</v>
      </c>
    </row>
    <row r="50" spans="2:10" x14ac:dyDescent="0.15"/>
  </sheetData>
  <sheetProtection algorithmName="SHA-512" hashValue="iiwF6fm2HYJDHKYrrJwe1JNe9oe4GpcqXGGhzWleBYu2u10Rven68qwU/z+MfvAzSXDoJmMpsgiLPniSNAOpAw==" saltValue="u26iKzxzhSYtZzXX0tMN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小山 真也子</cp:lastModifiedBy>
  <cp:lastPrinted>2026-03-13T07:47:52Z</cp:lastPrinted>
  <dcterms:created xsi:type="dcterms:W3CDTF">2026-02-26T10:17:31Z</dcterms:created>
  <dcterms:modified xsi:type="dcterms:W3CDTF">2026-03-13T07:49:34Z</dcterms:modified>
  <cp:category/>
</cp:coreProperties>
</file>