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480\Desktop\260312〆切　令和６年度財政状況資料集の作成について\作業用\"/>
    </mc:Choice>
  </mc:AlternateContent>
  <xr:revisionPtr revIDLastSave="0" documentId="13_ncr:1_{3C6BD079-EAAE-4905-B98C-9C461312809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W37" i="10"/>
  <c r="BW38" i="10" s="1"/>
  <c r="CO34" i="10" s="1"/>
  <c r="CO35" i="10" s="1"/>
  <c r="CO36" i="10" s="1"/>
  <c r="BE37" i="10"/>
  <c r="AM37" i="10"/>
  <c r="U37" i="10"/>
  <c r="C37" i="10"/>
  <c r="BW36" i="10"/>
  <c r="BE36" i="10"/>
  <c r="AM36" i="10"/>
  <c r="C36" i="10"/>
  <c r="BW35" i="10"/>
  <c r="BE35" i="10"/>
  <c r="C35" i="10"/>
  <c r="BW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<sst xmlns="http://schemas.openxmlformats.org/spreadsheetml/2006/main" count="1070" uniqueCount="559">
  <si>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</si>
  <si>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</si>
  <si>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</si>
  <si>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</si>
  <si>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</si>
  <si>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</si>
  <si>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</si>
  <si>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</si>
  <si>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</si>
  <si>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</si>
  <si>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</si>
  <si>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</si>
  <si>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</si>
  <si>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</si>
  <si>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</si>
  <si>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</si>
  <si>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</si>
  <si>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</si>
  <si>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</si>
  <si>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</si>
  <si>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</si>
  <si>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</si>
  <si>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</si>
  <si>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</si>
  <si>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</si>
  <si>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</si>
  <si>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</si>
  <si>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</si>
  <si>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</si>
  <si>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</si>
  <si>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</si>
  <si>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</si>
  <si>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</si>
  <si>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</si>
  <si>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</si>
  <si>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</si>
  <si>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</si>
  <si>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</si>
  <si>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</si>
  <si>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</si>
  <si>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</si>
  <si>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</si>
  <si>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</si>
  <si>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</si>
  <si>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</si>
  <si>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</si>
  <si>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</si>
  <si>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</si>
  <si>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</si>
  <si>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</si>
  <si>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</si>
  <si>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</si>
  <si>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</si>
  <si>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</si>
  <si>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</si>
  <si>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</si>
  <si>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</si>
  <si>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</si>
  <si>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</si>
  <si>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</si>
  <si>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</si>
  <si>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</si>
  <si>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</si>
  <si>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</si>
  <si>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</si>
  <si>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</si>
  <si>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</si>
  <si>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</si>
  <si>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</si>
  <si>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</si>
  <si>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</si>
  <si>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</si>
  <si>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</si>
  <si>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</si>
  <si>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</si>
  <si>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</si>
  <si>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</si>
  <si>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</si>
  <si>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</si>
  <si>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</si>
  <si>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</si>
  <si>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</si>
  <si>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</si>
  <si>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</si>
  <si>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</si>
  <si>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</si>
  <si>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</si>
  <si>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</si>
  <si>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</si>
  <si>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</si>
  <si>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</si>
  <si>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</si>
  <si>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</si>
  <si>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</si>
  <si>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</si>
  <si>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</si>
  <si>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</si>
  <si>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</si>
  <si>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</si>
  <si>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</si>
  <si>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</si>
  <si>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</si>
  <si>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</si>
  <si>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</si>
  <si>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</si>
  <si>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</si>
  <si>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</si>
  <si>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</si>
  <si>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</si>
  <si>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</si>
  <si>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</si>
  <si>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</si>
  <si>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</si>
  <si>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</si>
  <si>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</si>
  <si>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</si>
  <si>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</si>
  <si>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</si>
  <si>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</si>
  <si>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</si>
  <si>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</si>
  <si>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</si>
  <si>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</si>
  <si>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</si>
  <si>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</si>
  <si>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</si>
  <si>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</si>
  <si>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</si>
  <si>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</si>
  <si>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</si>
  <si>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</si>
  <si>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</si>
  <si>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</si>
  <si>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</si>
  <si>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</si>
  <si>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</si>
  <si>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</si>
  <si>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</si>
  <si>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</si>
  <si>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</si>
  <si>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</si>
  <si>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</si>
  <si>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</si>
  <si>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</si>
  <si>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</si>
  <si>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</si>
  <si>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</si>
  <si>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</si>
  <si>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</si>
  <si>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</si>
  <si>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</si>
  <si>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</si>
  <si>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</si>
  <si>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</si>
  <si>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</si>
  <si>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</si>
  <si>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</si>
  <si>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</si>
  <si>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</si>
  <si>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</si>
  <si>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</si>
  <si>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</si>
  <si>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</si>
  <si>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</si>
  <si>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</si>
  <si>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</si>
  <si>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</si>
  <si>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</si>
  <si>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</si>
  <si>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</si>
  <si>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</si>
  <si>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</si>
  <si>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</si>
  <si>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</si>
  <si>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</si>
  <si>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</si>
  <si>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</si>
  <si>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</si>
  <si>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</si>
  <si>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</si>
  <si>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</si>
  <si>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</si>
  <si>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</si>
  <si>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</si>
  <si>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</si>
  <si>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</si>
  <si>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</si>
  <si>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</si>
  <si>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</si>
  <si>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</si>
  <si>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</si>
  <si>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</si>
  <si>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</si>
  <si>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</si>
  <si>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</si>
  <si>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</si>
  <si>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</si>
  <si>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</si>
  <si>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</si>
  <si>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</si>
  <si>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</si>
  <si>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</si>
  <si>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</si>
  <si>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熊本県山都町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</si>
  <si>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</si>
  <si>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</si>
  <si>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</si>
  <si>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</si>
  <si>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</si>
  <si>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</si>
  <si>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</si>
  <si>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</si>
  <si>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</si>
  <si>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</si>
  <si>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</si>
  <si>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</si>
  <si>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</si>
  <si>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</si>
  <si>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</si>
  <si>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</si>
  <si>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</si>
  <si>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</si>
  <si>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</si>
  <si>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</si>
  <si>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</si>
  <si>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</si>
  <si>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</si>
  <si>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</si>
  <si>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</si>
  <si>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</si>
  <si>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</si>
  <si>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</si>
  <si>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</si>
  <si>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</si>
  <si>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</si>
  <si>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</si>
  <si>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</si>
  <si>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</si>
  <si>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</si>
  <si>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</si>
  <si>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</si>
  <si>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</si>
  <si>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</si>
  <si>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</si>
  <si>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</si>
  <si>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</si>
  <si>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</si>
  <si>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</si>
  <si>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</si>
  <si>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</si>
  <si>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</si>
  <si>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</si>
  <si>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</si>
  <si>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</si>
  <si>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</si>
  <si>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</si>
  <si>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</si>
  <si>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</si>
  <si>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</si>
  <si>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</si>
  <si>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</si>
  <si>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</si>
  <si>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</si>
  <si>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</si>
  <si>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</si>
  <si>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</si>
  <si>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</si>
  <si>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</si>
  <si>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</si>
  <si>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</si>
  <si>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</si>
  <si>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</si>
  <si>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</si>
  <si>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</si>
  <si>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</si>
  <si>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</si>
  <si>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</si>
  <si>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</si>
  <si>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</si>
  <si>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</si>
  <si>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</si>
  <si>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</si>
  <si>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</si>
  <si>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</si>
  <si>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</si>
  <si>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</si>
  <si>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</si>
  <si>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</si>
  <si>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</si>
  <si>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</si>
  <si>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</si>
  <si>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</si>
  <si>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</si>
  <si>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</si>
  <si>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</si>
  <si>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</si>
  <si>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</si>
  <si>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</si>
  <si>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</si>
  <si>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</si>
  <si>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</si>
  <si>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</si>
  <si>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</si>
  <si>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</si>
  <si>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</si>
  <si>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</si>
  <si>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</si>
  <si>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</si>
  <si>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</si>
  <si>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</si>
  <si>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</si>
  <si>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</si>
  <si>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</si>
  <si>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</si>
  <si>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</si>
  <si>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</si>
  <si>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</si>
  <si>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</si>
  <si>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</si>
  <si>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</si>
  <si>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</si>
  <si>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</si>
  <si>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</si>
  <si>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</si>
  <si>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</si>
  <si>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</si>
  <si>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</si>
  <si>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</si>
  <si>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</si>
  <si>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</si>
  <si>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</si>
  <si>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</si>
  <si>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</si>
  <si>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</si>
  <si>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</si>
  <si>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</si>
  <si>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</si>
  <si>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</si>
  <si>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</si>
  <si>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</si>
  <si>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</si>
  <si>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</si>
  <si>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</si>
  <si>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</si>
  <si>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</si>
  <si>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</si>
  <si>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</si>
  <si>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</si>
  <si>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</si>
  <si>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</si>
  <si>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</si>
  <si>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</si>
  <si>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</si>
  <si>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</si>
  <si>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熊本県山都町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</si>
  <si>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</si>
  <si>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</si>
  <si>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</si>
  <si>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</si>
  <si>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</si>
  <si>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</si>
  <si>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</si>
  <si>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</si>
  <si>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</si>
  <si>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</si>
  <si>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</si>
  <si>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</si>
  <si>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</si>
  <si>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</si>
  <si>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</si>
  <si>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</si>
  <si>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</si>
  <si>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</si>
  <si>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</si>
  <si>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</si>
  <si>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</si>
  <si>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</si>
  <si>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</si>
  <si>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</si>
  <si>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</si>
  <si>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</si>
  <si>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</si>
  <si>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</si>
  <si>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</si>
  <si>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</si>
  <si>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</si>
  <si>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</si>
  <si>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</si>
  <si>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山都町国民健康保険特別会計</t>
    <phoneticPr fontId="5"/>
  </si>
  <si>
    <t>山都町介護保険特別会計</t>
    <phoneticPr fontId="5"/>
  </si>
  <si>
    <t>山都町後期高齢者医療特別会計</t>
    <phoneticPr fontId="5"/>
  </si>
  <si>
    <t>山都町水道事業会計</t>
    <phoneticPr fontId="5"/>
  </si>
  <si>
    <t>法適用企業</t>
    <phoneticPr fontId="5"/>
  </si>
  <si>
    <t>山都町病院事業会計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</si>
  <si>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</si>
  <si>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</si>
  <si>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</si>
  <si>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</si>
  <si>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</si>
  <si>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</si>
  <si>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</si>
  <si>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</si>
  <si>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</si>
  <si>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</si>
  <si>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</si>
  <si>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</si>
  <si>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</si>
  <si>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</si>
  <si>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</si>
  <si>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</si>
  <si>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</si>
  <si>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</si>
  <si>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</si>
  <si>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</si>
  <si>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</si>
  <si>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</si>
  <si>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</si>
  <si>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</si>
  <si>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</si>
  <si>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</si>
  <si>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</si>
  <si>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</si>
  <si>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</si>
  <si>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</si>
  <si>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</si>
  <si>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</si>
  <si>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</si>
  <si>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</si>
  <si>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</si>
  <si>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</si>
  <si>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</si>
  <si>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</si>
  <si>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</si>
  <si>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</si>
  <si>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</si>
  <si>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</si>
  <si>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</si>
  <si>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</si>
  <si>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</si>
  <si>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</si>
  <si>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</si>
  <si>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</si>
  <si>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</si>
  <si>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</si>
  <si>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</si>
  <si>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</si>
  <si>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</si>
  <si>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</si>
  <si>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</si>
  <si>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</si>
  <si>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</si>
  <si>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</si>
  <si>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</si>
  <si>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</si>
  <si>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</si>
  <si>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</si>
  <si>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</si>
  <si>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</si>
  <si>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</si>
  <si>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</si>
  <si>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</si>
  <si>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</si>
  <si>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</si>
  <si>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</si>
  <si>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</si>
  <si>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</si>
  <si>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</si>
  <si>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</si>
  <si>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</si>
  <si>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</si>
  <si>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</si>
  <si>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</si>
  <si>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</si>
  <si>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</si>
  <si>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</si>
  <si>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</si>
  <si>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</si>
  <si>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</si>
  <si>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</si>
  <si>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</si>
  <si>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</si>
  <si>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</si>
  <si>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</si>
  <si>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</si>
  <si>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</si>
  <si>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</si>
  <si>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</si>
  <si>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</si>
  <si>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</si>
  <si>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</si>
  <si>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</si>
  <si>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</si>
  <si>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</si>
  <si>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</si>
  <si>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</si>
  <si>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</si>
  <si>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</si>
  <si>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</si>
  <si>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</si>
  <si>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</si>
  <si>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</si>
  <si>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</si>
  <si>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</si>
  <si>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</si>
  <si>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</si>
  <si>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</si>
  <si>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</si>
  <si>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</si>
  <si>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</si>
  <si>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</si>
  <si>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</si>
  <si>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</si>
  <si>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</si>
  <si>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</si>
  <si>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</si>
  <si>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</si>
  <si>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</si>
  <si>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</si>
  <si>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</si>
  <si>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</si>
  <si>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</si>
  <si>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</si>
  <si>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</si>
  <si>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</si>
  <si>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</si>
  <si>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</si>
  <si>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</si>
  <si>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</si>
  <si>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</si>
  <si>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3.61</t>
  </si>
  <si>
    <t>▲ 8.57</t>
  </si>
  <si>
    <t>▲ 4.72</t>
  </si>
  <si>
    <t>山都町病院事業会計</t>
  </si>
  <si>
    <t>一般会計</t>
  </si>
  <si>
    <t>山都町水道事業会計</t>
  </si>
  <si>
    <t>山都町介護保険特別会計</t>
  </si>
  <si>
    <t>山都町国民健康保険特別会計</t>
  </si>
  <si>
    <t>山都町後期高齢者医療特別会計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</si>
  <si>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</si>
  <si>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</si>
  <si>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</si>
  <si>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</si>
  <si>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</si>
  <si>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</si>
  <si>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</si>
  <si>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</si>
  <si>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熊本県市町村総合事務組合</t>
    <rPh sb="0" eb="3">
      <t>クマモトケン</t>
    </rPh>
    <rPh sb="3" eb="8">
      <t>シチョウソンソウゴウ</t>
    </rPh>
    <rPh sb="8" eb="12">
      <t>ジムクミアイ</t>
    </rPh>
    <phoneticPr fontId="2"/>
  </si>
  <si>
    <t>上益城消防組合</t>
    <rPh sb="0" eb="3">
      <t>カミマシキ</t>
    </rPh>
    <rPh sb="3" eb="7">
      <t>ショウボウクミアイ</t>
    </rPh>
    <phoneticPr fontId="2"/>
  </si>
  <si>
    <t>上益城広域連合</t>
    <rPh sb="0" eb="7">
      <t>カミマシキコウイキレンゴウ</t>
    </rPh>
    <phoneticPr fontId="2"/>
  </si>
  <si>
    <t>株式会社まちづくりやべ</t>
    <rPh sb="0" eb="4">
      <t>カブシキガイシャ</t>
    </rPh>
    <phoneticPr fontId="2"/>
  </si>
  <si>
    <t>一般財団法人清和文楽の里協会</t>
    <rPh sb="0" eb="6">
      <t>イッパンザイダンホウジン</t>
    </rPh>
    <rPh sb="6" eb="10">
      <t>セイワブンラク</t>
    </rPh>
    <rPh sb="11" eb="12">
      <t>サト</t>
    </rPh>
    <rPh sb="12" eb="14">
      <t>キョウカイ</t>
    </rPh>
    <phoneticPr fontId="2"/>
  </si>
  <si>
    <t>有限会社清和資源</t>
    <rPh sb="0" eb="4">
      <t>ユウゲンガイシャ</t>
    </rPh>
    <rPh sb="4" eb="6">
      <t>セイワ</t>
    </rPh>
    <rPh sb="6" eb="8">
      <t>シゲン</t>
    </rPh>
    <phoneticPr fontId="2"/>
  </si>
  <si>
    <t>学校教育施設整備基金</t>
    <phoneticPr fontId="5"/>
  </si>
  <si>
    <t>ふるさと応援基金</t>
    <phoneticPr fontId="5"/>
  </si>
  <si>
    <t>公共施設整備基金積立金</t>
    <phoneticPr fontId="5"/>
  </si>
  <si>
    <t>森林環境整備基金</t>
    <phoneticPr fontId="5"/>
  </si>
  <si>
    <t>地域雇用創出基金積立基金</t>
    <phoneticPr fontId="5"/>
  </si>
  <si>
    <t>熊本県後期高齢者医療広域連合（一般会計）</t>
    <rPh sb="0" eb="3">
      <t>クマモトケン</t>
    </rPh>
    <rPh sb="3" eb="8">
      <t>コウキコウレイシャ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</si>
  <si>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10">
      <t>コウキコウレイシャイリョウ</t>
    </rPh>
    <rPh sb="10" eb="14">
      <t>コウイキレンゴウ</t>
    </rPh>
    <rPh sb="15" eb="19">
      <t>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</si>
</sst>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855E-4751-9548-541EA80858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134979</c:v>
                </c:pt>
                <c:pt idx="1">
                  <c:v>201337</c:v>
                </c:pt>
                <c:pt idx="2">
                  <c:v>219114</c:v>
                </c:pt>
                <c:pt idx="3">
                  <c:v>298921</c:v>
                </c:pt>
                <c:pt idx="4">
                  <c:v>161140</c:v>
                </c:pt>
              </c:numCache>
            </c:numRef>
          </c:val>
          <c:smooth val="0"/>
          <c:extLst>
            <c:ext xmlns:c16="http://schemas.microsoft.com/office/drawing/2014/chart" uri="{C3380CC4-5D6E-409C-BE32-E72D297353CC}">
              <c16:uniqueId val="{00000001-855E-4751-9548-541EA80858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5.22</c:v>
                </c:pt>
                <c:pt idx="1">
                  <c:v>11.46</c:v>
                </c:pt>
                <c:pt idx="2">
                  <c:v>13.34</c:v>
                </c:pt>
                <c:pt idx="3">
                  <c:v>12.29</c:v>
                </c:pt>
                <c:pt idx="4">
                  <c:v>9.89</c:v>
                </c:pt>
              </c:numCache>
            </c:numRef>
          </c:val>
          <c:extLst>
            <c:ext xmlns:c16="http://schemas.microsoft.com/office/drawing/2014/chart" uri="{C3380CC4-5D6E-409C-BE32-E72D297353CC}">
              <c16:uniqueId val="{00000000-37B2-4941-9A46-6BDB7034B5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11.58</c:v>
                </c:pt>
                <c:pt idx="1">
                  <c:v>13.65</c:v>
                </c:pt>
                <c:pt idx="2">
                  <c:v>20.8</c:v>
                </c:pt>
                <c:pt idx="3">
                  <c:v>22.26</c:v>
                </c:pt>
                <c:pt idx="4">
                  <c:v>25.66</c:v>
                </c:pt>
              </c:numCache>
            </c:numRef>
          </c:val>
          <c:extLst>
            <c:ext xmlns:c16="http://schemas.microsoft.com/office/drawing/2014/chart" uri="{C3380CC4-5D6E-409C-BE32-E72D297353CC}">
              <c16:uniqueId val="{00000001-37B2-4941-9A46-6BDB7034B5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-3.61</c:v>
                </c:pt>
                <c:pt idx="1">
                  <c:v>5.93</c:v>
                </c:pt>
                <c:pt idx="2">
                  <c:v>0.15</c:v>
                </c:pt>
                <c:pt idx="3">
                  <c:v>-8.57</c:v>
                </c:pt>
                <c:pt idx="4">
                  <c:v>-4.72</c:v>
                </c:pt>
              </c:numCache>
            </c:numRef>
          </c:val>
          <c:smooth val="0"/>
          <c:extLst>
            <c:ext xmlns:c16="http://schemas.microsoft.com/office/drawing/2014/chart" uri="{C3380CC4-5D6E-409C-BE32-E72D297353CC}">
              <c16:uniqueId val="{00000002-37B2-4941-9A46-6BDB7034B5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0.06</c:v>
                </c:pt>
                <c:pt idx="4">
                  <c:v>#N/A</c:v>
                </c:pt>
                <c:pt idx="5">
                  <c:v>0.06</c:v>
                </c:pt>
                <c:pt idx="6">
                  <c:v>#N/A</c:v>
                </c:pt>
                <c:pt idx="7">
                  <c:v>0.17</c:v>
                </c:pt>
                <c:pt idx="8">
                  <c:v>0</c:v>
                </c:pt>
                <c:pt idx="9">
                  <c:v>0</c:v>
                </c:pt>
              </c:numCache>
            </c:numRef>
          </c:val>
          <c:extLst>
            <c:ext xmlns:c16="http://schemas.microsoft.com/office/drawing/2014/chart" uri="{C3380CC4-5D6E-409C-BE32-E72D297353CC}">
              <c16:uniqueId val="{00000000-3556-40FC-A112-4765F30A3C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56-40FC-A112-4765F30A3C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556-40FC-A112-4765F30A3C6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556-40FC-A112-4765F30A3C60}"/>
            </c:ext>
          </c:extLst>
        </c:ser>
        <c:ser>
          <c:idx val="4"/>
          <c:order val="4"/>
          <c:tx>
            <c:strRef>
              <c:f>データシート!$A$31</c:f>
              <c:strCache>
                <c:ptCount val="1"/>
                <c:pt idx="0">
                  <c:v>山都町後期高齢者医療特別会計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4-3556-40FC-A112-4765F30A3C60}"/>
            </c:ext>
          </c:extLst>
        </c:ser>
        <c:ser>
          <c:idx val="5"/>
          <c:order val="5"/>
          <c:tx>
            <c:strRef>
              <c:f>データシート!$A$32</c:f>
              <c:strCache>
                <c:ptCount val="1"/>
                <c:pt idx="0">
                  <c:v>山都町国民健康保険特別会計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1.66</c:v>
                </c:pt>
                <c:pt idx="2">
                  <c:v>#N/A</c:v>
                </c:pt>
                <c:pt idx="3">
                  <c:v>0.89</c:v>
                </c:pt>
                <c:pt idx="4">
                  <c:v>#N/A</c:v>
                </c:pt>
                <c:pt idx="5">
                  <c:v>0.27</c:v>
                </c:pt>
                <c:pt idx="6">
                  <c:v>#N/A</c:v>
                </c:pt>
                <c:pt idx="7">
                  <c:v>0.3</c:v>
                </c:pt>
                <c:pt idx="8">
                  <c:v>#N/A</c:v>
                </c:pt>
                <c:pt idx="9">
                  <c:v>0.34</c:v>
                </c:pt>
              </c:numCache>
            </c:numRef>
          </c:val>
          <c:extLst>
            <c:ext xmlns:c16="http://schemas.microsoft.com/office/drawing/2014/chart" uri="{C3380CC4-5D6E-409C-BE32-E72D297353CC}">
              <c16:uniqueId val="{00000005-3556-40FC-A112-4765F30A3C60}"/>
            </c:ext>
          </c:extLst>
        </c:ser>
        <c:ser>
          <c:idx val="6"/>
          <c:order val="6"/>
          <c:tx>
            <c:strRef>
              <c:f>データシート!$A$33</c:f>
              <c:strCache>
                <c:ptCount val="1"/>
                <c:pt idx="0">
                  <c:v>山都町介護保険特別会計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0.81</c:v>
                </c:pt>
                <c:pt idx="2">
                  <c:v>#N/A</c:v>
                </c:pt>
                <c:pt idx="3">
                  <c:v>1.8</c:v>
                </c:pt>
                <c:pt idx="4">
                  <c:v>#N/A</c:v>
                </c:pt>
                <c:pt idx="5">
                  <c:v>2.78</c:v>
                </c:pt>
                <c:pt idx="6">
                  <c:v>#N/A</c:v>
                </c:pt>
                <c:pt idx="7">
                  <c:v>3.11</c:v>
                </c:pt>
                <c:pt idx="8">
                  <c:v>#N/A</c:v>
                </c:pt>
                <c:pt idx="9">
                  <c:v>3.04</c:v>
                </c:pt>
              </c:numCache>
            </c:numRef>
          </c:val>
          <c:extLst>
            <c:ext xmlns:c16="http://schemas.microsoft.com/office/drawing/2014/chart" uri="{C3380CC4-5D6E-409C-BE32-E72D297353CC}">
              <c16:uniqueId val="{00000006-3556-40FC-A112-4765F30A3C60}"/>
            </c:ext>
          </c:extLst>
        </c:ser>
        <c:ser>
          <c:idx val="7"/>
          <c:order val="7"/>
          <c:tx>
            <c:strRef>
              <c:f>データシート!$A$34</c:f>
              <c:strCache>
                <c:ptCount val="1"/>
                <c:pt idx="0">
                  <c:v>山都町水道事業会計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3.32</c:v>
                </c:pt>
                <c:pt idx="2">
                  <c:v>#N/A</c:v>
                </c:pt>
                <c:pt idx="3">
                  <c:v>3.62</c:v>
                </c:pt>
                <c:pt idx="4">
                  <c:v>#N/A</c:v>
                </c:pt>
                <c:pt idx="5">
                  <c:v>4.53</c:v>
                </c:pt>
                <c:pt idx="6">
                  <c:v>#N/A</c:v>
                </c:pt>
                <c:pt idx="7">
                  <c:v>5.19</c:v>
                </c:pt>
                <c:pt idx="8">
                  <c:v>#N/A</c:v>
                </c:pt>
                <c:pt idx="9">
                  <c:v>5.29</c:v>
                </c:pt>
              </c:numCache>
            </c:numRef>
          </c:val>
          <c:extLst>
            <c:ext xmlns:c16="http://schemas.microsoft.com/office/drawing/2014/chart" uri="{C3380CC4-5D6E-409C-BE32-E72D297353CC}">
              <c16:uniqueId val="{00000007-3556-40FC-A112-4765F30A3C6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5.21</c:v>
                </c:pt>
                <c:pt idx="2">
                  <c:v>#N/A</c:v>
                </c:pt>
                <c:pt idx="3">
                  <c:v>11.46</c:v>
                </c:pt>
                <c:pt idx="4">
                  <c:v>#N/A</c:v>
                </c:pt>
                <c:pt idx="5">
                  <c:v>13.34</c:v>
                </c:pt>
                <c:pt idx="6">
                  <c:v>#N/A</c:v>
                </c:pt>
                <c:pt idx="7">
                  <c:v>12.29</c:v>
                </c:pt>
                <c:pt idx="8">
                  <c:v>#N/A</c:v>
                </c:pt>
                <c:pt idx="9">
                  <c:v>9.89</c:v>
                </c:pt>
              </c:numCache>
            </c:numRef>
          </c:val>
          <c:extLst>
            <c:ext xmlns:c16="http://schemas.microsoft.com/office/drawing/2014/chart" uri="{C3380CC4-5D6E-409C-BE32-E72D297353CC}">
              <c16:uniqueId val="{00000008-3556-40FC-A112-4765F30A3C60}"/>
            </c:ext>
          </c:extLst>
        </c:ser>
        <c:ser>
          <c:idx val="9"/>
          <c:order val="9"/>
          <c:tx>
            <c:strRef>
              <c:f>データシート!$A$36</c:f>
              <c:strCache>
                <c:ptCount val="1"/>
                <c:pt idx="0">
                  <c:v>山都町病院事業会計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12.65</c:v>
                </c:pt>
                <c:pt idx="2">
                  <c:v>#N/A</c:v>
                </c:pt>
                <c:pt idx="3">
                  <c:v>17.54</c:v>
                </c:pt>
                <c:pt idx="4">
                  <c:v>#N/A</c:v>
                </c:pt>
                <c:pt idx="5">
                  <c:v>20.11</c:v>
                </c:pt>
                <c:pt idx="6">
                  <c:v>#N/A</c:v>
                </c:pt>
                <c:pt idx="7">
                  <c:v>21.4</c:v>
                </c:pt>
                <c:pt idx="8">
                  <c:v>#N/A</c:v>
                </c:pt>
                <c:pt idx="9">
                  <c:v>21.12</c:v>
                </c:pt>
              </c:numCache>
            </c:numRef>
          </c:val>
          <c:extLst>
            <c:ext xmlns:c16="http://schemas.microsoft.com/office/drawing/2014/chart" uri="{C3380CC4-5D6E-409C-BE32-E72D297353CC}">
              <c16:uniqueId val="{00000009-3556-40FC-A112-4765F30A3C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900</c:v>
                </c:pt>
                <c:pt idx="5">
                  <c:v>923</c:v>
                </c:pt>
                <c:pt idx="8">
                  <c:v>905</c:v>
                </c:pt>
                <c:pt idx="11">
                  <c:v>900</c:v>
                </c:pt>
                <c:pt idx="14">
                  <c:v>864</c:v>
                </c:pt>
              </c:numCache>
            </c:numRef>
          </c:val>
          <c:extLst>
            <c:ext xmlns:c16="http://schemas.microsoft.com/office/drawing/2014/chart" uri="{C3380CC4-5D6E-409C-BE32-E72D297353CC}">
              <c16:uniqueId val="{00000000-6124-40AB-AFD5-D6DE3A6248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1</c:v>
                </c:pt>
                <c:pt idx="12">
                  <c:v>1</c:v>
                </c:pt>
              </c:numCache>
            </c:numRef>
          </c:val>
          <c:extLst>
            <c:ext xmlns:c16="http://schemas.microsoft.com/office/drawing/2014/chart" uri="{C3380CC4-5D6E-409C-BE32-E72D297353CC}">
              <c16:uniqueId val="{00000001-6124-40AB-AFD5-D6DE3A6248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7</c:v>
                </c:pt>
                <c:pt idx="6">
                  <c:v>9</c:v>
                </c:pt>
                <c:pt idx="9">
                  <c:v>5</c:v>
                </c:pt>
                <c:pt idx="12">
                  <c:v>2</c:v>
                </c:pt>
              </c:numCache>
            </c:numRef>
          </c:val>
          <c:extLst>
            <c:ext xmlns:c16="http://schemas.microsoft.com/office/drawing/2014/chart" uri="{C3380CC4-5D6E-409C-BE32-E72D297353CC}">
              <c16:uniqueId val="{00000002-6124-40AB-AFD5-D6DE3A6248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36</c:v>
                </c:pt>
                <c:pt idx="6">
                  <c:v>40</c:v>
                </c:pt>
                <c:pt idx="9">
                  <c:v>42</c:v>
                </c:pt>
                <c:pt idx="12">
                  <c:v>44</c:v>
                </c:pt>
              </c:numCache>
            </c:numRef>
          </c:val>
          <c:extLst>
            <c:ext xmlns:c16="http://schemas.microsoft.com/office/drawing/2014/chart" uri="{C3380CC4-5D6E-409C-BE32-E72D297353CC}">
              <c16:uniqueId val="{00000003-6124-40AB-AFD5-D6DE3A6248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255</c:v>
                </c:pt>
                <c:pt idx="3">
                  <c:v>245</c:v>
                </c:pt>
                <c:pt idx="6">
                  <c:v>211</c:v>
                </c:pt>
                <c:pt idx="9">
                  <c:v>197</c:v>
                </c:pt>
                <c:pt idx="12">
                  <c:v>182</c:v>
                </c:pt>
              </c:numCache>
            </c:numRef>
          </c:val>
          <c:extLst>
            <c:ext xmlns:c16="http://schemas.microsoft.com/office/drawing/2014/chart" uri="{C3380CC4-5D6E-409C-BE32-E72D297353CC}">
              <c16:uniqueId val="{00000004-6124-40AB-AFD5-D6DE3A6248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24-40AB-AFD5-D6DE3A6248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24-40AB-AFD5-D6DE3A6248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932</c:v>
                </c:pt>
                <c:pt idx="3">
                  <c:v>915</c:v>
                </c:pt>
                <c:pt idx="6">
                  <c:v>901</c:v>
                </c:pt>
                <c:pt idx="9">
                  <c:v>912</c:v>
                </c:pt>
                <c:pt idx="12">
                  <c:v>930</c:v>
                </c:pt>
              </c:numCache>
            </c:numRef>
          </c:val>
          <c:extLst>
            <c:ext xmlns:c16="http://schemas.microsoft.com/office/drawing/2014/chart" uri="{C3380CC4-5D6E-409C-BE32-E72D297353CC}">
              <c16:uniqueId val="{00000007-6124-40AB-AFD5-D6DE3A6248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331</c:v>
                </c:pt>
                <c:pt idx="2">
                  <c:v>#N/A</c:v>
                </c:pt>
                <c:pt idx="3">
                  <c:v>#N/A</c:v>
                </c:pt>
                <c:pt idx="4">
                  <c:v>281</c:v>
                </c:pt>
                <c:pt idx="5">
                  <c:v>#N/A</c:v>
                </c:pt>
                <c:pt idx="6">
                  <c:v>#N/A</c:v>
                </c:pt>
                <c:pt idx="7">
                  <c:v>256</c:v>
                </c:pt>
                <c:pt idx="8">
                  <c:v>#N/A</c:v>
                </c:pt>
                <c:pt idx="9">
                  <c:v>#N/A</c:v>
                </c:pt>
                <c:pt idx="10">
                  <c:v>257</c:v>
                </c:pt>
                <c:pt idx="11">
                  <c:v>#N/A</c:v>
                </c:pt>
                <c:pt idx="12">
                  <c:v>#N/A</c:v>
                </c:pt>
                <c:pt idx="13">
                  <c:v>295</c:v>
                </c:pt>
                <c:pt idx="14">
                  <c:v>#N/A</c:v>
                </c:pt>
              </c:numCache>
            </c:numRef>
          </c:val>
          <c:smooth val="0"/>
          <c:extLst>
            <c:ext xmlns:c16="http://schemas.microsoft.com/office/drawing/2014/chart" uri="{C3380CC4-5D6E-409C-BE32-E72D297353CC}">
              <c16:uniqueId val="{00000008-6124-40AB-AFD5-D6DE3A6248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9005</c:v>
                </c:pt>
                <c:pt idx="5">
                  <c:v>8972</c:v>
                </c:pt>
                <c:pt idx="8">
                  <c:v>8547</c:v>
                </c:pt>
                <c:pt idx="11">
                  <c:v>8553</c:v>
                </c:pt>
                <c:pt idx="14">
                  <c:v>8228</c:v>
                </c:pt>
              </c:numCache>
            </c:numRef>
          </c:val>
          <c:extLst>
            <c:ext xmlns:c16="http://schemas.microsoft.com/office/drawing/2014/chart" uri="{C3380CC4-5D6E-409C-BE32-E72D297353CC}">
              <c16:uniqueId val="{00000000-1007-48D1-9896-A4855F9995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c:v>
                </c:pt>
                <c:pt idx="5">
                  <c:v>10</c:v>
                </c:pt>
                <c:pt idx="8">
                  <c:v>21</c:v>
                </c:pt>
                <c:pt idx="11">
                  <c:v>112</c:v>
                </c:pt>
                <c:pt idx="14">
                  <c:v>190</c:v>
                </c:pt>
              </c:numCache>
            </c:numRef>
          </c:val>
          <c:extLst>
            <c:ext xmlns:c16="http://schemas.microsoft.com/office/drawing/2014/chart" uri="{C3380CC4-5D6E-409C-BE32-E72D297353CC}">
              <c16:uniqueId val="{00000001-1007-48D1-9896-A4855F9995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2670</c:v>
                </c:pt>
                <c:pt idx="5">
                  <c:v>2921</c:v>
                </c:pt>
                <c:pt idx="8">
                  <c:v>3752</c:v>
                </c:pt>
                <c:pt idx="11">
                  <c:v>3768</c:v>
                </c:pt>
                <c:pt idx="14">
                  <c:v>4334</c:v>
                </c:pt>
              </c:numCache>
            </c:numRef>
          </c:val>
          <c:extLst>
            <c:ext xmlns:c16="http://schemas.microsoft.com/office/drawing/2014/chart" uri="{C3380CC4-5D6E-409C-BE32-E72D297353CC}">
              <c16:uniqueId val="{00000002-1007-48D1-9896-A4855F9995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07-48D1-9896-A4855F9995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07-48D1-9896-A4855F9995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07-48D1-9896-A4855F9995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1834</c:v>
                </c:pt>
                <c:pt idx="3">
                  <c:v>1560</c:v>
                </c:pt>
                <c:pt idx="6">
                  <c:v>1570</c:v>
                </c:pt>
                <c:pt idx="9">
                  <c:v>1631</c:v>
                </c:pt>
                <c:pt idx="12">
                  <c:v>1659</c:v>
                </c:pt>
              </c:numCache>
            </c:numRef>
          </c:val>
          <c:extLst>
            <c:ext xmlns:c16="http://schemas.microsoft.com/office/drawing/2014/chart" uri="{C3380CC4-5D6E-409C-BE32-E72D297353CC}">
              <c16:uniqueId val="{00000006-1007-48D1-9896-A4855F9995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176</c:v>
                </c:pt>
                <c:pt idx="3">
                  <c:v>151</c:v>
                </c:pt>
                <c:pt idx="6">
                  <c:v>134</c:v>
                </c:pt>
                <c:pt idx="9">
                  <c:v>99</c:v>
                </c:pt>
                <c:pt idx="12">
                  <c:v>104</c:v>
                </c:pt>
              </c:numCache>
            </c:numRef>
          </c:val>
          <c:extLst>
            <c:ext xmlns:c16="http://schemas.microsoft.com/office/drawing/2014/chart" uri="{C3380CC4-5D6E-409C-BE32-E72D297353CC}">
              <c16:uniqueId val="{00000007-1007-48D1-9896-A4855F9995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1968</c:v>
                </c:pt>
                <c:pt idx="3">
                  <c:v>1926</c:v>
                </c:pt>
                <c:pt idx="6">
                  <c:v>2071</c:v>
                </c:pt>
                <c:pt idx="9">
                  <c:v>1945</c:v>
                </c:pt>
                <c:pt idx="12">
                  <c:v>1795</c:v>
                </c:pt>
              </c:numCache>
            </c:numRef>
          </c:val>
          <c:extLst>
            <c:ext xmlns:c16="http://schemas.microsoft.com/office/drawing/2014/chart" uri="{C3380CC4-5D6E-409C-BE32-E72D297353CC}">
              <c16:uniqueId val="{00000008-1007-48D1-9896-A4855F9995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007-48D1-9896-A4855F9995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8104</c:v>
                </c:pt>
                <c:pt idx="3">
                  <c:v>8417</c:v>
                </c:pt>
                <c:pt idx="6">
                  <c:v>8689</c:v>
                </c:pt>
                <c:pt idx="9">
                  <c:v>9041</c:v>
                </c:pt>
                <c:pt idx="12">
                  <c:v>8964</c:v>
                </c:pt>
              </c:numCache>
            </c:numRef>
          </c:val>
          <c:extLst>
            <c:ext xmlns:c16="http://schemas.microsoft.com/office/drawing/2014/chart" uri="{C3380CC4-5D6E-409C-BE32-E72D297353CC}">
              <c16:uniqueId val="{0000000A-1007-48D1-9896-A4855F9995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393</c:v>
                </c:pt>
                <c:pt idx="2">
                  <c:v>#N/A</c:v>
                </c:pt>
                <c:pt idx="3">
                  <c:v>#N/A</c:v>
                </c:pt>
                <c:pt idx="4">
                  <c:v>151</c:v>
                </c:pt>
                <c:pt idx="5">
                  <c:v>#N/A</c:v>
                </c:pt>
                <c:pt idx="6">
                  <c:v>#N/A</c:v>
                </c:pt>
                <c:pt idx="7">
                  <c:v>142</c:v>
                </c:pt>
                <c:pt idx="8">
                  <c:v>#N/A</c:v>
                </c:pt>
                <c:pt idx="9">
                  <c:v>#N/A</c:v>
                </c:pt>
                <c:pt idx="10">
                  <c:v>282</c:v>
                </c:pt>
                <c:pt idx="11">
                  <c:v>#N/A</c:v>
                </c:pt>
                <c:pt idx="12">
                  <c:v>#N/A</c:v>
                </c:pt>
                <c:pt idx="13">
                  <c:v>0</c:v>
                </c:pt>
                <c:pt idx="14">
                  <c:v>#N/A</c:v>
                </c:pt>
              </c:numCache>
            </c:numRef>
          </c:val>
          <c:smooth val="0"/>
          <c:extLst>
            <c:ext xmlns:c16="http://schemas.microsoft.com/office/drawing/2014/chart" uri="{C3380CC4-5D6E-409C-BE32-E72D297353CC}">
              <c16:uniqueId val="{0000000B-1007-48D1-9896-A4855F9995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1558</c:v>
                </c:pt>
                <c:pt idx="1">
                  <c:v>1682</c:v>
                </c:pt>
                <c:pt idx="2">
                  <c:v>1962</c:v>
                </c:pt>
              </c:numCache>
            </c:numRef>
          </c:val>
          <c:extLst>
            <c:ext xmlns:c16="http://schemas.microsoft.com/office/drawing/2014/chart" uri="{C3380CC4-5D6E-409C-BE32-E72D297353CC}">
              <c16:uniqueId val="{00000000-52C9-4DB4-BAA5-E8CFAA5145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314</c:v>
                </c:pt>
                <c:pt idx="1">
                  <c:v>344</c:v>
                </c:pt>
                <c:pt idx="2">
                  <c:v>366</c:v>
                </c:pt>
              </c:numCache>
            </c:numRef>
          </c:val>
          <c:extLst>
            <c:ext xmlns:c16="http://schemas.microsoft.com/office/drawing/2014/chart" uri="{C3380CC4-5D6E-409C-BE32-E72D297353CC}">
              <c16:uniqueId val="{00000001-52C9-4DB4-BAA5-E8CFAA5145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1490</c:v>
                </c:pt>
                <c:pt idx="1">
                  <c:v>1354</c:v>
                </c:pt>
                <c:pt idx="2">
                  <c:v>1623</c:v>
                </c:pt>
              </c:numCache>
            </c:numRef>
          </c:val>
          <c:extLst>
            <c:ext xmlns:c16="http://schemas.microsoft.com/office/drawing/2014/chart" uri="{C3380CC4-5D6E-409C-BE32-E72D297353CC}">
              <c16:uniqueId val="{00000002-52C9-4DB4-BAA5-E8CFAA5145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町村合併以降、地方債の借入額が償還額を超えないように抑制していたことから、平成２０年度以降元利償還金は減少してきていた。</a:t>
          </a:r>
        </a:p>
        <a:p>
          <a:r>
            <a:rPr kumimoji="1" lang="ja-JP" altLang="en-US" sz="1050">
              <a:solidFill>
                <a:sysClr val="windowText" lastClr="000000"/>
              </a:solidFill>
              <a:latin typeface="ＭＳ ゴシック" pitchFamily="49" charset="-128"/>
              <a:ea typeface="ＭＳ ゴシック" pitchFamily="49" charset="-128"/>
            </a:rPr>
            <a:t>　しかし、平成</a:t>
          </a:r>
          <a:r>
            <a:rPr kumimoji="1" lang="en-US" altLang="ja-JP" sz="1050">
              <a:solidFill>
                <a:sysClr val="windowText" lastClr="000000"/>
              </a:solidFill>
              <a:latin typeface="ＭＳ ゴシック" pitchFamily="49" charset="-128"/>
              <a:ea typeface="ＭＳ ゴシック" pitchFamily="49" charset="-128"/>
            </a:rPr>
            <a:t>28</a:t>
          </a:r>
          <a:r>
            <a:rPr kumimoji="1" lang="ja-JP" altLang="en-US" sz="1050">
              <a:solidFill>
                <a:sysClr val="windowText" lastClr="000000"/>
              </a:solidFill>
              <a:latin typeface="ＭＳ ゴシック" pitchFamily="49" charset="-128"/>
              <a:ea typeface="ＭＳ ゴシック" pitchFamily="49" charset="-128"/>
            </a:rPr>
            <a:t>年熊本地震以降、毎年発生する災害に加え、中央グラウンド周辺整備事業等の大型事業を進めていることから、借入額が増加してきているため、将来的に実質公債費率は上昇するものと考えられる。</a:t>
          </a:r>
        </a:p>
        <a:p>
          <a:r>
            <a:rPr kumimoji="1" lang="ja-JP" altLang="en-US" sz="1050">
              <a:solidFill>
                <a:sysClr val="windowText" lastClr="000000"/>
              </a:solidFill>
              <a:latin typeface="ＭＳ ゴシック" pitchFamily="49" charset="-128"/>
              <a:ea typeface="ＭＳ ゴシック" pitchFamily="49" charset="-128"/>
            </a:rPr>
            <a:t>　今後も交付税措置が有利な地方債を活用するなど、実質公債費率の抑制に努めていく。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将来負担額（Ａ）について、町村合併以降地方債の借入を抑制してきたが、熊本地震以降毎年のように発生する災害や中央グラウンド整備事業等の大型事業を進めており、一般会計等に係る地方債の現在高は昨年度と比較すると</a:t>
          </a:r>
          <a:r>
            <a:rPr kumimoji="1" lang="en-US" altLang="ja-JP" sz="1050">
              <a:solidFill>
                <a:sysClr val="windowText" lastClr="000000"/>
              </a:solidFill>
              <a:latin typeface="ＭＳ ゴシック" pitchFamily="49" charset="-128"/>
              <a:ea typeface="ＭＳ ゴシック" pitchFamily="49" charset="-128"/>
            </a:rPr>
            <a:t>77</a:t>
          </a:r>
          <a:r>
            <a:rPr kumimoji="1" lang="ja-JP" altLang="en-US" sz="1050">
              <a:solidFill>
                <a:sysClr val="windowText" lastClr="000000"/>
              </a:solidFill>
              <a:latin typeface="ＭＳ ゴシック" pitchFamily="49" charset="-128"/>
              <a:ea typeface="ＭＳ ゴシック" pitchFamily="49" charset="-128"/>
            </a:rPr>
            <a:t>百万円の減となっているものの、令和</a:t>
          </a:r>
          <a:r>
            <a:rPr kumimoji="1" lang="en-US" altLang="ja-JP" sz="1050">
              <a:solidFill>
                <a:sysClr val="windowText" lastClr="000000"/>
              </a:solidFill>
              <a:latin typeface="ＭＳ ゴシック" pitchFamily="49" charset="-128"/>
              <a:ea typeface="ＭＳ ゴシック" pitchFamily="49" charset="-128"/>
            </a:rPr>
            <a:t>2</a:t>
          </a:r>
          <a:r>
            <a:rPr kumimoji="1" lang="ja-JP" altLang="en-US" sz="1050">
              <a:solidFill>
                <a:sysClr val="windowText" lastClr="000000"/>
              </a:solidFill>
              <a:latin typeface="ＭＳ ゴシック" pitchFamily="49" charset="-128"/>
              <a:ea typeface="ＭＳ ゴシック" pitchFamily="49" charset="-128"/>
            </a:rPr>
            <a:t>年度以降は増加傾向にある。公営企業債等繰入見込額については、前年度と比較して</a:t>
          </a:r>
          <a:r>
            <a:rPr kumimoji="1" lang="en-US" altLang="ja-JP" sz="1050">
              <a:solidFill>
                <a:sysClr val="windowText" lastClr="000000"/>
              </a:solidFill>
              <a:latin typeface="ＭＳ ゴシック" pitchFamily="49" charset="-128"/>
              <a:ea typeface="ＭＳ ゴシック" pitchFamily="49" charset="-128"/>
            </a:rPr>
            <a:t>150</a:t>
          </a:r>
          <a:r>
            <a:rPr kumimoji="1" lang="ja-JP" altLang="en-US" sz="1050">
              <a:solidFill>
                <a:sysClr val="windowText" lastClr="000000"/>
              </a:solidFill>
              <a:latin typeface="ＭＳ ゴシック" pitchFamily="49" charset="-128"/>
              <a:ea typeface="ＭＳ ゴシック" pitchFamily="49" charset="-128"/>
            </a:rPr>
            <a:t>百万円の減となった。また、退職手当負担見込額については、職員数の減少が見込めないことから、今後も同水準程度を推移する見込みである。</a:t>
          </a:r>
        </a:p>
        <a:p>
          <a:r>
            <a:rPr kumimoji="1" lang="ja-JP" altLang="en-US" sz="1050">
              <a:solidFill>
                <a:srgbClr val="FF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充当可能財源等（Ｂ）については、充当可能基金のうち、財政調整基金において</a:t>
          </a:r>
          <a:r>
            <a:rPr kumimoji="1" lang="en-US" altLang="ja-JP" sz="1050">
              <a:solidFill>
                <a:sysClr val="windowText" lastClr="000000"/>
              </a:solidFill>
              <a:latin typeface="ＭＳ ゴシック" pitchFamily="49" charset="-128"/>
              <a:ea typeface="ＭＳ ゴシック" pitchFamily="49" charset="-128"/>
            </a:rPr>
            <a:t>280.7</a:t>
          </a:r>
          <a:r>
            <a:rPr kumimoji="1" lang="ja-JP" altLang="en-US" sz="1050">
              <a:solidFill>
                <a:sysClr val="windowText" lastClr="000000"/>
              </a:solidFill>
              <a:latin typeface="ＭＳ ゴシック" pitchFamily="49" charset="-128"/>
              <a:ea typeface="ＭＳ ゴシック" pitchFamily="49" charset="-128"/>
            </a:rPr>
            <a:t>百万円増、学校教育施設整備基金において</a:t>
          </a:r>
          <a:r>
            <a:rPr kumimoji="1" lang="en-US" altLang="ja-JP" sz="1050">
              <a:solidFill>
                <a:sysClr val="windowText" lastClr="000000"/>
              </a:solidFill>
              <a:latin typeface="ＭＳ ゴシック" pitchFamily="49" charset="-128"/>
              <a:ea typeface="ＭＳ ゴシック" pitchFamily="49" charset="-128"/>
            </a:rPr>
            <a:t>100.7</a:t>
          </a:r>
          <a:r>
            <a:rPr kumimoji="1" lang="ja-JP" altLang="en-US" sz="1050">
              <a:solidFill>
                <a:sysClr val="windowText" lastClr="000000"/>
              </a:solidFill>
              <a:latin typeface="ＭＳ ゴシック" pitchFamily="49" charset="-128"/>
              <a:ea typeface="ＭＳ ゴシック" pitchFamily="49" charset="-128"/>
            </a:rPr>
            <a:t>百万円増となり、全体としては</a:t>
          </a:r>
          <a:r>
            <a:rPr kumimoji="1" lang="en-US" altLang="ja-JP" sz="1050">
              <a:solidFill>
                <a:sysClr val="windowText" lastClr="000000"/>
              </a:solidFill>
              <a:latin typeface="ＭＳ ゴシック" pitchFamily="49" charset="-128"/>
              <a:ea typeface="ＭＳ ゴシック" pitchFamily="49" charset="-128"/>
            </a:rPr>
            <a:t>319</a:t>
          </a:r>
          <a:r>
            <a:rPr kumimoji="1" lang="ja-JP" altLang="en-US" sz="1050">
              <a:solidFill>
                <a:sysClr val="windowText" lastClr="000000"/>
              </a:solidFill>
              <a:latin typeface="ＭＳ ゴシック" pitchFamily="49" charset="-128"/>
              <a:ea typeface="ＭＳ ゴシック" pitchFamily="49" charset="-128"/>
            </a:rPr>
            <a:t>百万円の増となっている。</a:t>
          </a:r>
        </a:p>
        <a:p>
          <a:r>
            <a:rPr kumimoji="1" lang="ja-JP" altLang="en-US" sz="1050">
              <a:solidFill>
                <a:sysClr val="windowText" lastClr="000000"/>
              </a:solidFill>
              <a:latin typeface="ＭＳ ゴシック" pitchFamily="49" charset="-128"/>
              <a:ea typeface="ＭＳ ゴシック" pitchFamily="49" charset="-128"/>
            </a:rPr>
            <a:t>　以上のことから、充当可能財源等が大きく増加したことで、将来負担比率の分子は前年度より</a:t>
          </a:r>
          <a:r>
            <a:rPr kumimoji="1" lang="en-US" altLang="ja-JP" sz="1050">
              <a:solidFill>
                <a:sysClr val="windowText" lastClr="000000"/>
              </a:solidFill>
              <a:latin typeface="ＭＳ ゴシック" pitchFamily="49" charset="-128"/>
              <a:ea typeface="ＭＳ ゴシック" pitchFamily="49" charset="-128"/>
            </a:rPr>
            <a:t>512</a:t>
          </a:r>
          <a:r>
            <a:rPr kumimoji="1" lang="ja-JP" altLang="en-US" sz="1050">
              <a:solidFill>
                <a:sysClr val="windowText" lastClr="000000"/>
              </a:solidFill>
              <a:latin typeface="ＭＳ ゴシック" pitchFamily="49" charset="-128"/>
              <a:ea typeface="ＭＳ ゴシック" pitchFamily="49" charset="-128"/>
            </a:rPr>
            <a:t>百万円減の▲</a:t>
          </a:r>
          <a:r>
            <a:rPr kumimoji="1" lang="en-US" altLang="ja-JP" sz="1050">
              <a:solidFill>
                <a:sysClr val="windowText" lastClr="000000"/>
              </a:solidFill>
              <a:latin typeface="ＭＳ ゴシック" pitchFamily="49" charset="-128"/>
              <a:ea typeface="ＭＳ ゴシック" pitchFamily="49" charset="-128"/>
            </a:rPr>
            <a:t>230</a:t>
          </a:r>
          <a:r>
            <a:rPr kumimoji="1" lang="ja-JP" altLang="en-US" sz="1050">
              <a:solidFill>
                <a:sysClr val="windowText" lastClr="000000"/>
              </a:solidFill>
              <a:latin typeface="ＭＳ ゴシック" pitchFamily="49" charset="-128"/>
              <a:ea typeface="ＭＳ ゴシック" pitchFamily="49" charset="-128"/>
            </a:rPr>
            <a:t>百万円となった。</a:t>
          </a:r>
        </a:p>
        <a:p>
          <a:r>
            <a:rPr kumimoji="1" lang="ja-JP" altLang="en-US" sz="1050">
              <a:solidFill>
                <a:sysClr val="windowText" lastClr="000000"/>
              </a:solidFill>
              <a:latin typeface="ＭＳ ゴシック" pitchFamily="49" charset="-128"/>
              <a:ea typeface="ＭＳ ゴシック" pitchFamily="49" charset="-128"/>
            </a:rPr>
            <a:t>　しかしながら、平成</a:t>
          </a:r>
          <a:r>
            <a:rPr kumimoji="1" lang="en-US" altLang="ja-JP" sz="1050">
              <a:solidFill>
                <a:sysClr val="windowText" lastClr="000000"/>
              </a:solidFill>
              <a:latin typeface="ＭＳ ゴシック" pitchFamily="49" charset="-128"/>
              <a:ea typeface="ＭＳ ゴシック" pitchFamily="49" charset="-128"/>
            </a:rPr>
            <a:t>28</a:t>
          </a:r>
          <a:r>
            <a:rPr kumimoji="1" lang="ja-JP" altLang="en-US" sz="1050">
              <a:solidFill>
                <a:sysClr val="windowText" lastClr="000000"/>
              </a:solidFill>
              <a:latin typeface="ＭＳ ゴシック" pitchFamily="49" charset="-128"/>
              <a:ea typeface="ＭＳ ゴシック" pitchFamily="49" charset="-128"/>
            </a:rPr>
            <a:t>年熊本地震以降、毎年発生する災害や、近年の大型事業の実施により、地方債の借入額が増加傾向にあるため、地方債残高の増加が見込まれることから、引き続き厳しい財政運営となることが見込まれる。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年度の決算剰余金等の</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570,551</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千円を積み立てたが、災害復旧事業等に充当するため、</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289,799</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千円を取り崩したことで、全体で</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280,752</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千円の増となっている。</a:t>
          </a:r>
        </a:p>
        <a:p>
          <a:r>
            <a:rPr kumimoji="1" lang="ja-JP" altLang="en-US" sz="105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減債基金については、災害廃棄物処理事業債の償還財源（元金分）として</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573</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千円、普通交付税の臨時財政対策債償還基金費分</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15,034</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千円を取り崩したが、普通交付税の臨時財政対策債償還基金費分等の</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37,841</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千円を積み立てたため、全体で</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22,234</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千円の増となった。　</a:t>
          </a:r>
        </a:p>
        <a:p>
          <a:r>
            <a:rPr kumimoji="1" lang="ja-JP" altLang="en-US" sz="105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特定目的基金については、今後の学校教育施設の整備に向けて、学校教育施設整備基金を</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100,656</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千円積み立てており、ふるさと応援基金についてもふるさと納税分の積み立てにより</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158,202</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千円増となるなど、特定目的基金全体では</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269,336</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千円の増となった。</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　以上のことから、基金全体の残高は</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572,322</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残高水準の目安を設定し、財政状況を勘案しながら積立てを行い、緊急的な財源不足に備えていく予定としているが、毎年頻発する災害等により、先行きは不透明である。その他特定目的基金については、基金の使途に応じて積み増しまたは取り崩しを行いながら各種施策を実施していく。</a:t>
          </a:r>
        </a:p>
        <a:p>
          <a:endPar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・学校教育施設整備基金　　　学校教育施設の整備に要する経費の財源に活用</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　　　　　町の公共施設の整備に要する経費の財源に活用</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　　　　　山都町ふるさと応援寄附条例に基づき実施する事業に必要な経費の財源に活用</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・森林環境整備基金　　　　　森林の整備及びその促進に関する施策に要する経費の財源に活用</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・地域雇用創出基金　　　　　地域の雇用機会の創出に要する経費の財源に活用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特定目的基金については、今後の学校教育施設の整備に向けて、学校教育施設整備基金を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100,656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千円積み立てており、ふるさと応援基金についてもふるさと納税分の積み立てにより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158,202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千円増となるなど、特定目的基金全体では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269,336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　現在、通潤橋周辺整備事業等の大型事業を進めてており、その財源に公共施設整備基金を充当する予定であるほか、小中学校の再編の予定があり、新たな学校を整備するにあたり、学校教育施設整備基金を充当する予定であるため、可能な限り計画的に積み立てを行っていく。</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　森林環境整備基金については、森林環境譲与税を原資にしているため、必要な事業に毎年充当していく予定としている。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財政調整基金については、令和</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年度の決算剰余金等の</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570,551</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千円を積み立てたが、災害復旧事業等に充当するため、</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289,799</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千円を取り崩したことで、全体で</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280,752</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年熊本地震では、各種災害（公共土木、農業施設、学校教育施設等）復旧事業や財政支援の対象外となる町関与の復旧事業費等にかかった財政需要に対して、約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億円を取崩し対応した経緯があることから、標準財政規模（</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7,441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:H29</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億円）を基金残高水準の目安として積立を行っており、緊急的な財源不足に備えていく。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年度末の地方債残高は約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年度の元利償還額は約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億円となっている。この元利償還の返済に対して約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億円保有している状況である。本年度は、災害廃棄物処理事業債の償還財源（元金分）として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573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千円、普通交付税の臨時財政対策債償還基金費分</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15,034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千円を取り崩し、普通交付税の臨時財政対策債償還基金費分等の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37,841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　引き続き、災害廃棄物処理事業債の償還財源として令和</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取り崩しを行う予定である。また、普通交付税の臨時財政対策債償還基金費分として積み立てた分について、各対象年度において取り崩すこととなる。今後も地方債の借入状況を勘案しながら繰上償還等必要に応じて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12,887
12,700
544.67
16,602,238
15,209,594
756,522
7,648,540
8,964,316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tx1"/>
              </a:solidFill>
              <a:latin typeface="ＭＳ Ｐゴシック" panose="020B0600070205080204" pitchFamily="50" charset="-128"/>
              <a:ea typeface="ＭＳ Ｐゴシック" panose="020B0600070205080204" pitchFamily="50" charset="-128"/>
            </a:rPr>
            <a:t>　全国平均、県平均を下回り、類似団体と比較しても下位の数値となっている。町内の法人は中小規模で、その数も少なく経営基盤は弱い状況にある。また、若年者の流出により生産年齢人口も減少している。</a:t>
          </a:r>
        </a:p>
        <a:p>
          <a:r>
            <a:rPr kumimoji="1" lang="ja-JP" altLang="en-US" sz="900">
              <a:solidFill>
                <a:schemeClr val="tx1"/>
              </a:solidFill>
              <a:latin typeface="ＭＳ Ｐゴシック" panose="020B0600070205080204" pitchFamily="50" charset="-128"/>
              <a:ea typeface="ＭＳ Ｐゴシック" panose="020B0600070205080204" pitchFamily="50" charset="-128"/>
            </a:rPr>
            <a:t>　令和元年度に改定した「山の都総合戦略」では、山の都の特性を活かした魅力ある産業振興による若者雇用の促進を基本目標に掲げている。豊富な農林資源を活かした商品開発や農産物の高付加価値化を積極的に推進していくとともに、九州中央自動車道</a:t>
          </a:r>
          <a:r>
            <a:rPr kumimoji="1" lang="en-US" altLang="ja-JP" sz="900">
              <a:solidFill>
                <a:schemeClr val="tx1"/>
              </a:solidFill>
              <a:latin typeface="ＭＳ Ｐゴシック" panose="020B0600070205080204" pitchFamily="50" charset="-128"/>
              <a:ea typeface="ＭＳ Ｐゴシック" panose="020B0600070205080204" pitchFamily="50" charset="-128"/>
            </a:rPr>
            <a:t>『</a:t>
          </a:r>
          <a:r>
            <a:rPr kumimoji="1" lang="ja-JP" altLang="en-US" sz="900">
              <a:solidFill>
                <a:schemeClr val="tx1"/>
              </a:solidFill>
              <a:latin typeface="ＭＳ Ｐゴシック" panose="020B0600070205080204" pitchFamily="50" charset="-128"/>
              <a:ea typeface="ＭＳ Ｐゴシック" panose="020B0600070205080204" pitchFamily="50" charset="-128"/>
            </a:rPr>
            <a:t>山都通潤橋</a:t>
          </a:r>
          <a:r>
            <a:rPr kumimoji="1" lang="en-US" altLang="ja-JP" sz="900">
              <a:solidFill>
                <a:schemeClr val="tx1"/>
              </a:solidFill>
              <a:latin typeface="ＭＳ Ｐゴシック" panose="020B0600070205080204" pitchFamily="50" charset="-128"/>
              <a:ea typeface="ＭＳ Ｐゴシック" panose="020B0600070205080204" pitchFamily="50" charset="-128"/>
            </a:rPr>
            <a:t>IC』</a:t>
          </a:r>
          <a:r>
            <a:rPr kumimoji="1" lang="ja-JP" altLang="en-US" sz="900">
              <a:solidFill>
                <a:schemeClr val="tx1"/>
              </a:solidFill>
              <a:latin typeface="ＭＳ Ｐゴシック" panose="020B0600070205080204" pitchFamily="50" charset="-128"/>
              <a:ea typeface="ＭＳ Ｐゴシック" panose="020B0600070205080204" pitchFamily="50" charset="-128"/>
            </a:rPr>
            <a:t>までの開通効果を活かしたまちづくりを推進し、特に若者の定住につながる雇用促進のための施策を着実に実施していくよう努める。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124883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284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165100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686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50" b="0" i="0" baseline="0">
              <a:solidFill>
                <a:srgbClr val="FF0000"/>
              </a:solidFill>
              <a:effectLst/>
              <a:latin typeface="+mn-lt"/>
              <a:ea typeface="+mn-ea"/>
              <a:cs typeface="+mn-cs"/>
            </a:rPr>
            <a:t>　</a:t>
          </a:r>
          <a:r>
            <a:rPr kumimoji="1" lang="ja-JP" altLang="ja-JP" sz="850" b="0" i="0" baseline="0">
              <a:solidFill>
                <a:schemeClr val="tx1"/>
              </a:solidFill>
              <a:effectLst/>
              <a:latin typeface="+mn-lt"/>
              <a:ea typeface="+mn-ea"/>
              <a:cs typeface="+mn-cs"/>
            </a:rPr>
            <a:t>前年度と比較すると、</a:t>
          </a:r>
          <a:r>
            <a:rPr kumimoji="1" lang="en-US" altLang="ja-JP" sz="850" b="0" i="0" baseline="0">
              <a:solidFill>
                <a:schemeClr val="tx1"/>
              </a:solidFill>
              <a:effectLst/>
              <a:latin typeface="+mn-lt"/>
              <a:ea typeface="+mn-ea"/>
              <a:cs typeface="+mn-cs"/>
            </a:rPr>
            <a:t>2.4</a:t>
          </a:r>
          <a:r>
            <a:rPr kumimoji="1" lang="ja-JP" altLang="ja-JP" sz="850" b="0" i="0" baseline="0">
              <a:solidFill>
                <a:schemeClr val="tx1"/>
              </a:solidFill>
              <a:effectLst/>
              <a:latin typeface="+mn-lt"/>
              <a:ea typeface="+mn-ea"/>
              <a:cs typeface="+mn-cs"/>
            </a:rPr>
            <a:t>ポイントの増となっているが、全国平均、県平均</a:t>
          </a:r>
          <a:r>
            <a:rPr kumimoji="1" lang="ja-JP" altLang="en-US" sz="850" b="0" i="0" baseline="0">
              <a:solidFill>
                <a:schemeClr val="tx1"/>
              </a:solidFill>
              <a:effectLst/>
              <a:latin typeface="+mn-lt"/>
              <a:ea typeface="+mn-ea"/>
              <a:cs typeface="+mn-cs"/>
            </a:rPr>
            <a:t>及び類似団体の数値</a:t>
          </a:r>
          <a:r>
            <a:rPr kumimoji="1" lang="ja-JP" altLang="ja-JP" sz="850" b="0" i="0" baseline="0">
              <a:solidFill>
                <a:schemeClr val="tx1"/>
              </a:solidFill>
              <a:effectLst/>
              <a:latin typeface="+mn-lt"/>
              <a:ea typeface="+mn-ea"/>
              <a:cs typeface="+mn-cs"/>
            </a:rPr>
            <a:t>を下回っている。これは、前年度と比較して、経常一般財源等（分母）の</a:t>
          </a:r>
          <a:r>
            <a:rPr kumimoji="1" lang="ja-JP" altLang="en-US" sz="850" b="0" i="0" baseline="0">
              <a:solidFill>
                <a:schemeClr val="tx1"/>
              </a:solidFill>
              <a:effectLst/>
              <a:latin typeface="+mn-lt"/>
              <a:ea typeface="+mn-ea"/>
              <a:cs typeface="+mn-cs"/>
            </a:rPr>
            <a:t>地方税が</a:t>
          </a:r>
          <a:r>
            <a:rPr kumimoji="1" lang="en-US" altLang="ja-JP" sz="850" b="0" i="0" baseline="0">
              <a:solidFill>
                <a:schemeClr val="tx1"/>
              </a:solidFill>
              <a:effectLst/>
              <a:latin typeface="+mn-lt"/>
              <a:ea typeface="+mn-ea"/>
              <a:cs typeface="+mn-cs"/>
            </a:rPr>
            <a:t>66,461</a:t>
          </a:r>
          <a:r>
            <a:rPr kumimoji="1" lang="ja-JP" altLang="en-US" sz="850" b="0" i="0" baseline="0">
              <a:solidFill>
                <a:schemeClr val="tx1"/>
              </a:solidFill>
              <a:effectLst/>
              <a:latin typeface="+mn-lt"/>
              <a:ea typeface="+mn-ea"/>
              <a:cs typeface="+mn-cs"/>
            </a:rPr>
            <a:t>千円、臨時財政対策債が</a:t>
          </a:r>
          <a:r>
            <a:rPr kumimoji="1" lang="en-US" altLang="ja-JP" sz="850" b="0" i="0" baseline="0">
              <a:solidFill>
                <a:schemeClr val="tx1"/>
              </a:solidFill>
              <a:effectLst/>
              <a:latin typeface="+mn-lt"/>
              <a:ea typeface="+mn-ea"/>
              <a:cs typeface="+mn-cs"/>
            </a:rPr>
            <a:t>15,019</a:t>
          </a:r>
          <a:r>
            <a:rPr kumimoji="1" lang="ja-JP" altLang="en-US" sz="850" b="0" i="0" baseline="0">
              <a:solidFill>
                <a:schemeClr val="tx1"/>
              </a:solidFill>
              <a:effectLst/>
              <a:latin typeface="+mn-lt"/>
              <a:ea typeface="+mn-ea"/>
              <a:cs typeface="+mn-cs"/>
            </a:rPr>
            <a:t>千円の減となったものの、普通交付税が</a:t>
          </a:r>
          <a:r>
            <a:rPr kumimoji="1" lang="en-US" altLang="ja-JP" sz="850" b="0" i="0" baseline="0">
              <a:solidFill>
                <a:schemeClr val="tx1"/>
              </a:solidFill>
              <a:effectLst/>
              <a:latin typeface="+mn-lt"/>
              <a:ea typeface="+mn-ea"/>
              <a:cs typeface="+mn-cs"/>
            </a:rPr>
            <a:t>90,382</a:t>
          </a:r>
          <a:r>
            <a:rPr kumimoji="1" lang="ja-JP" altLang="en-US" sz="850" b="0" i="0" baseline="0">
              <a:solidFill>
                <a:schemeClr val="tx1"/>
              </a:solidFill>
              <a:effectLst/>
              <a:latin typeface="+mn-lt"/>
              <a:ea typeface="+mn-ea"/>
              <a:cs typeface="+mn-cs"/>
            </a:rPr>
            <a:t>千円、地方特例交付金が</a:t>
          </a:r>
          <a:r>
            <a:rPr kumimoji="1" lang="en-US" altLang="ja-JP" sz="850" b="0" i="0" baseline="0">
              <a:solidFill>
                <a:schemeClr val="tx1"/>
              </a:solidFill>
              <a:effectLst/>
              <a:latin typeface="+mn-lt"/>
              <a:ea typeface="+mn-ea"/>
              <a:cs typeface="+mn-cs"/>
            </a:rPr>
            <a:t>42,251</a:t>
          </a:r>
          <a:r>
            <a:rPr kumimoji="1" lang="ja-JP" altLang="en-US" sz="850" b="0" i="0" baseline="0">
              <a:solidFill>
                <a:schemeClr val="tx1"/>
              </a:solidFill>
              <a:effectLst/>
              <a:latin typeface="+mn-lt"/>
              <a:ea typeface="+mn-ea"/>
              <a:cs typeface="+mn-cs"/>
            </a:rPr>
            <a:t>千円、地方譲与税が</a:t>
          </a:r>
          <a:r>
            <a:rPr kumimoji="1" lang="en-US" altLang="ja-JP" sz="850" b="0" i="0" baseline="0">
              <a:solidFill>
                <a:schemeClr val="tx1"/>
              </a:solidFill>
              <a:effectLst/>
              <a:latin typeface="+mn-lt"/>
              <a:ea typeface="+mn-ea"/>
              <a:cs typeface="+mn-cs"/>
            </a:rPr>
            <a:t>27,533</a:t>
          </a:r>
          <a:r>
            <a:rPr kumimoji="1" lang="ja-JP" altLang="en-US" sz="850" b="0" i="0" baseline="0">
              <a:solidFill>
                <a:schemeClr val="tx1"/>
              </a:solidFill>
              <a:effectLst/>
              <a:latin typeface="+mn-lt"/>
              <a:ea typeface="+mn-ea"/>
              <a:cs typeface="+mn-cs"/>
            </a:rPr>
            <a:t>千円、地方消費税交付金が</a:t>
          </a:r>
          <a:r>
            <a:rPr kumimoji="1" lang="en-US" altLang="ja-JP" sz="850" b="0" i="0" baseline="0">
              <a:solidFill>
                <a:schemeClr val="tx1"/>
              </a:solidFill>
              <a:effectLst/>
              <a:latin typeface="+mn-lt"/>
              <a:ea typeface="+mn-ea"/>
              <a:cs typeface="+mn-cs"/>
            </a:rPr>
            <a:t>22,300</a:t>
          </a:r>
          <a:r>
            <a:rPr kumimoji="1" lang="ja-JP" altLang="en-US" sz="850" b="0" i="0" baseline="0">
              <a:solidFill>
                <a:schemeClr val="tx1"/>
              </a:solidFill>
              <a:effectLst/>
              <a:latin typeface="+mn-lt"/>
              <a:ea typeface="+mn-ea"/>
              <a:cs typeface="+mn-cs"/>
            </a:rPr>
            <a:t>千円の増となり、全体で</a:t>
          </a:r>
          <a:r>
            <a:rPr kumimoji="1" lang="en-US" altLang="ja-JP" sz="850" b="0" i="0" baseline="0">
              <a:solidFill>
                <a:schemeClr val="tx1"/>
              </a:solidFill>
              <a:effectLst/>
              <a:latin typeface="+mn-lt"/>
              <a:ea typeface="+mn-ea"/>
              <a:cs typeface="+mn-cs"/>
            </a:rPr>
            <a:t>109,544</a:t>
          </a:r>
          <a:r>
            <a:rPr kumimoji="1" lang="ja-JP" altLang="en-US" sz="850" b="0" i="0" baseline="0">
              <a:solidFill>
                <a:schemeClr val="tx1"/>
              </a:solidFill>
              <a:effectLst/>
              <a:latin typeface="+mn-lt"/>
              <a:ea typeface="+mn-ea"/>
              <a:cs typeface="+mn-cs"/>
            </a:rPr>
            <a:t>千円の増となった</a:t>
          </a:r>
          <a:r>
            <a:rPr kumimoji="1" lang="ja-JP" altLang="ja-JP" sz="850" b="0" i="0" baseline="0">
              <a:solidFill>
                <a:schemeClr val="tx1"/>
              </a:solidFill>
              <a:effectLst/>
              <a:latin typeface="+mn-lt"/>
              <a:ea typeface="+mn-ea"/>
              <a:cs typeface="+mn-cs"/>
            </a:rPr>
            <a:t>が、経常経費充当一般財源等（分子）において、</a:t>
          </a:r>
          <a:r>
            <a:rPr kumimoji="1" lang="ja-JP" altLang="en-US" sz="850" b="0" i="0" baseline="0">
              <a:solidFill>
                <a:schemeClr val="tx1"/>
              </a:solidFill>
              <a:effectLst/>
              <a:latin typeface="+mn-lt"/>
              <a:ea typeface="+mn-ea"/>
              <a:cs typeface="+mn-cs"/>
            </a:rPr>
            <a:t>補助費等が</a:t>
          </a:r>
          <a:r>
            <a:rPr kumimoji="1" lang="en-US" altLang="ja-JP" sz="850" b="0" i="0" baseline="0">
              <a:solidFill>
                <a:schemeClr val="tx1"/>
              </a:solidFill>
              <a:effectLst/>
              <a:latin typeface="+mn-lt"/>
              <a:ea typeface="+mn-ea"/>
              <a:cs typeface="+mn-cs"/>
            </a:rPr>
            <a:t>3,368</a:t>
          </a:r>
          <a:r>
            <a:rPr kumimoji="1" lang="ja-JP" altLang="en-US" sz="850" b="0" i="0" baseline="0">
              <a:solidFill>
                <a:schemeClr val="tx1"/>
              </a:solidFill>
              <a:effectLst/>
              <a:latin typeface="+mn-lt"/>
              <a:ea typeface="+mn-ea"/>
              <a:cs typeface="+mn-cs"/>
            </a:rPr>
            <a:t>千円、繰出金が</a:t>
          </a:r>
          <a:r>
            <a:rPr kumimoji="1" lang="en-US" altLang="ja-JP" sz="850" b="0" i="0" baseline="0">
              <a:solidFill>
                <a:schemeClr val="tx1"/>
              </a:solidFill>
              <a:effectLst/>
              <a:latin typeface="+mn-lt"/>
              <a:ea typeface="+mn-ea"/>
              <a:cs typeface="+mn-cs"/>
            </a:rPr>
            <a:t>6,445</a:t>
          </a:r>
          <a:r>
            <a:rPr kumimoji="1" lang="ja-JP" altLang="en-US" sz="850" b="0" i="0" baseline="0">
              <a:solidFill>
                <a:schemeClr val="tx1"/>
              </a:solidFill>
              <a:effectLst/>
              <a:latin typeface="+mn-lt"/>
              <a:ea typeface="+mn-ea"/>
              <a:cs typeface="+mn-cs"/>
            </a:rPr>
            <a:t>千円減となったものの、人件費が</a:t>
          </a:r>
          <a:r>
            <a:rPr kumimoji="1" lang="en-US" altLang="ja-JP" sz="850" b="0" i="0" baseline="0">
              <a:solidFill>
                <a:schemeClr val="tx1"/>
              </a:solidFill>
              <a:effectLst/>
              <a:latin typeface="+mn-lt"/>
              <a:ea typeface="+mn-ea"/>
              <a:cs typeface="+mn-cs"/>
            </a:rPr>
            <a:t>161,670</a:t>
          </a:r>
          <a:r>
            <a:rPr kumimoji="1" lang="ja-JP" altLang="en-US" sz="850" b="0" i="0" baseline="0">
              <a:solidFill>
                <a:schemeClr val="tx1"/>
              </a:solidFill>
              <a:effectLst/>
              <a:latin typeface="+mn-lt"/>
              <a:ea typeface="+mn-ea"/>
              <a:cs typeface="+mn-cs"/>
            </a:rPr>
            <a:t>千円、物件費が</a:t>
          </a:r>
          <a:r>
            <a:rPr kumimoji="1" lang="en-US" altLang="ja-JP" sz="850" b="0" i="0" baseline="0">
              <a:solidFill>
                <a:schemeClr val="tx1"/>
              </a:solidFill>
              <a:effectLst/>
              <a:latin typeface="+mn-lt"/>
              <a:ea typeface="+mn-ea"/>
              <a:cs typeface="+mn-cs"/>
            </a:rPr>
            <a:t>64,238</a:t>
          </a:r>
          <a:r>
            <a:rPr kumimoji="1" lang="ja-JP" altLang="en-US" sz="850" b="0" i="0" baseline="0">
              <a:solidFill>
                <a:schemeClr val="tx1"/>
              </a:solidFill>
              <a:effectLst/>
              <a:latin typeface="+mn-lt"/>
              <a:ea typeface="+mn-ea"/>
              <a:cs typeface="+mn-cs"/>
            </a:rPr>
            <a:t>千円、維持補修費が</a:t>
          </a:r>
          <a:r>
            <a:rPr kumimoji="1" lang="en-US" altLang="ja-JP" sz="850" b="0" i="0" baseline="0">
              <a:solidFill>
                <a:schemeClr val="tx1"/>
              </a:solidFill>
              <a:effectLst/>
              <a:latin typeface="+mn-lt"/>
              <a:ea typeface="+mn-ea"/>
              <a:cs typeface="+mn-cs"/>
            </a:rPr>
            <a:t>2,403</a:t>
          </a:r>
          <a:r>
            <a:rPr kumimoji="1" lang="ja-JP" altLang="en-US" sz="850" b="0" i="0" baseline="0">
              <a:solidFill>
                <a:schemeClr val="tx1"/>
              </a:solidFill>
              <a:effectLst/>
              <a:latin typeface="+mn-lt"/>
              <a:ea typeface="+mn-ea"/>
              <a:cs typeface="+mn-cs"/>
            </a:rPr>
            <a:t>千円、扶助費が</a:t>
          </a:r>
          <a:r>
            <a:rPr kumimoji="1" lang="en-US" altLang="ja-JP" sz="850" b="0" i="0" baseline="0">
              <a:solidFill>
                <a:schemeClr val="tx1"/>
              </a:solidFill>
              <a:effectLst/>
              <a:latin typeface="+mn-lt"/>
              <a:ea typeface="+mn-ea"/>
              <a:cs typeface="+mn-cs"/>
            </a:rPr>
            <a:t>20,295</a:t>
          </a:r>
          <a:r>
            <a:rPr kumimoji="1" lang="ja-JP" altLang="en-US" sz="850" b="0" i="0" baseline="0">
              <a:solidFill>
                <a:schemeClr val="tx1"/>
              </a:solidFill>
              <a:effectLst/>
              <a:latin typeface="+mn-lt"/>
              <a:ea typeface="+mn-ea"/>
              <a:cs typeface="+mn-cs"/>
            </a:rPr>
            <a:t>千円、公債費が</a:t>
          </a:r>
          <a:r>
            <a:rPr kumimoji="1" lang="en-US" altLang="ja-JP" sz="850" b="0" i="0" baseline="0">
              <a:solidFill>
                <a:schemeClr val="tx1"/>
              </a:solidFill>
              <a:effectLst/>
              <a:latin typeface="+mn-lt"/>
              <a:ea typeface="+mn-ea"/>
              <a:cs typeface="+mn-cs"/>
            </a:rPr>
            <a:t>31,306</a:t>
          </a:r>
          <a:r>
            <a:rPr kumimoji="1" lang="ja-JP" altLang="en-US" sz="850" b="0" i="0" baseline="0">
              <a:solidFill>
                <a:schemeClr val="tx1"/>
              </a:solidFill>
              <a:effectLst/>
              <a:latin typeface="+mn-lt"/>
              <a:ea typeface="+mn-ea"/>
              <a:cs typeface="+mn-cs"/>
            </a:rPr>
            <a:t>千円の増となり、全体で</a:t>
          </a:r>
          <a:r>
            <a:rPr kumimoji="1" lang="en-US" altLang="ja-JP" sz="850" b="0" i="0" baseline="0">
              <a:solidFill>
                <a:schemeClr val="tx1"/>
              </a:solidFill>
              <a:effectLst/>
              <a:latin typeface="+mn-lt"/>
              <a:ea typeface="+mn-ea"/>
              <a:cs typeface="+mn-cs"/>
            </a:rPr>
            <a:t>270,099</a:t>
          </a:r>
          <a:r>
            <a:rPr kumimoji="1" lang="ja-JP" altLang="en-US" sz="850" b="0" i="0" baseline="0">
              <a:solidFill>
                <a:schemeClr val="tx1"/>
              </a:solidFill>
              <a:effectLst/>
              <a:latin typeface="+mn-lt"/>
              <a:ea typeface="+mn-ea"/>
              <a:cs typeface="+mn-cs"/>
            </a:rPr>
            <a:t>千円の増となった</a:t>
          </a:r>
          <a:r>
            <a:rPr kumimoji="1" lang="ja-JP" altLang="ja-JP" sz="850" b="0" i="0" baseline="0">
              <a:solidFill>
                <a:schemeClr val="tx1"/>
              </a:solidFill>
              <a:effectLst/>
              <a:latin typeface="+mn-lt"/>
              <a:ea typeface="+mn-ea"/>
              <a:cs typeface="+mn-cs"/>
            </a:rPr>
            <a:t>ことが要因である。</a:t>
          </a:r>
          <a:r>
            <a:rPr kumimoji="1" lang="ja-JP" altLang="en-US" sz="850" b="0" i="0" baseline="0">
              <a:solidFill>
                <a:schemeClr val="tx1"/>
              </a:solidFill>
              <a:effectLst/>
              <a:latin typeface="+mn-lt"/>
              <a:ea typeface="+mn-ea"/>
              <a:cs typeface="+mn-cs"/>
            </a:rPr>
            <a:t>近年の相次ぐ物価高騰の影響に加え、中央グラウンド周辺</a:t>
          </a:r>
          <a:r>
            <a:rPr kumimoji="1" lang="ja-JP" altLang="ja-JP" sz="850" b="0" i="0" baseline="0">
              <a:solidFill>
                <a:schemeClr val="tx1"/>
              </a:solidFill>
              <a:effectLst/>
              <a:latin typeface="+mn-lt"/>
              <a:ea typeface="+mn-ea"/>
              <a:cs typeface="+mn-cs"/>
            </a:rPr>
            <a:t>整備事業などの大型事業</a:t>
          </a:r>
          <a:r>
            <a:rPr kumimoji="1" lang="ja-JP" altLang="en-US" sz="850" b="0" i="0" baseline="0">
              <a:solidFill>
                <a:schemeClr val="tx1"/>
              </a:solidFill>
              <a:effectLst/>
              <a:latin typeface="+mn-lt"/>
              <a:ea typeface="+mn-ea"/>
              <a:cs typeface="+mn-cs"/>
            </a:rPr>
            <a:t>による</a:t>
          </a:r>
          <a:r>
            <a:rPr kumimoji="1" lang="ja-JP" altLang="ja-JP" sz="850" b="0" i="0" baseline="0">
              <a:solidFill>
                <a:schemeClr val="tx1"/>
              </a:solidFill>
              <a:effectLst/>
              <a:latin typeface="+mn-lt"/>
              <a:ea typeface="+mn-ea"/>
              <a:cs typeface="+mn-cs"/>
            </a:rPr>
            <a:t>地方債借入の増加が</a:t>
          </a:r>
          <a:r>
            <a:rPr kumimoji="1" lang="ja-JP" altLang="en-US" sz="850" b="0" i="0" baseline="0">
              <a:solidFill>
                <a:schemeClr val="tx1"/>
              </a:solidFill>
              <a:effectLst/>
              <a:latin typeface="+mn-lt"/>
              <a:ea typeface="+mn-ea"/>
              <a:cs typeface="+mn-cs"/>
            </a:rPr>
            <a:t>影響している。今後も</a:t>
          </a:r>
          <a:r>
            <a:rPr kumimoji="1" lang="ja-JP" altLang="en-US" sz="850" b="0" i="0" baseline="0">
              <a:solidFill>
                <a:sysClr val="windowText" lastClr="000000"/>
              </a:solidFill>
              <a:effectLst/>
              <a:latin typeface="+mn-lt"/>
              <a:ea typeface="+mn-ea"/>
              <a:cs typeface="+mn-cs"/>
            </a:rPr>
            <a:t>地方債の借入れ状況も注視しつつ</a:t>
          </a:r>
          <a:r>
            <a:rPr kumimoji="1" lang="ja-JP" altLang="ja-JP" sz="850" b="0" i="0" baseline="0">
              <a:solidFill>
                <a:sysClr val="windowText" lastClr="000000"/>
              </a:solidFill>
              <a:effectLst/>
              <a:latin typeface="+mn-lt"/>
              <a:ea typeface="+mn-ea"/>
              <a:cs typeface="+mn-cs"/>
            </a:rPr>
            <a:t>、事業の見直し等により、経常経費の抑制に努めていく。</a:t>
          </a:r>
          <a:endParaRPr lang="ja-JP" altLang="ja-JP" sz="85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78232</xdr:rowOff>
    </xdr:from>
    <xdr:to>
      <xdr:col>23</xdr:col>
      <xdr:colOff>133350</xdr:colOff>
      <xdr:row>63</xdr:row>
      <xdr:rowOff>22606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0813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2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78232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7435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85598</xdr:rowOff>
    </xdr:from>
    <xdr:to>
      <xdr:col>15</xdr:col>
      <xdr:colOff>82550</xdr:colOff>
      <xdr:row>62</xdr:row>
      <xdr:rowOff>44450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4404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85598</xdr:rowOff>
    </xdr:from>
    <xdr:to>
      <xdr:col>11</xdr:col>
      <xdr:colOff>31750</xdr:colOff>
      <xdr:row>62</xdr:row>
      <xdr:rowOff>58928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440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159783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27432</xdr:rowOff>
    </xdr:from>
    <xdr:to>
      <xdr:col>19</xdr:col>
      <xdr:colOff>184150</xdr:colOff>
      <xdr:row>62</xdr:row>
      <xdr:rowOff>129032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139209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2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34798</xdr:rowOff>
    </xdr:from>
    <xdr:to>
      <xdr:col>11</xdr:col>
      <xdr:colOff>82550</xdr:colOff>
      <xdr:row>61</xdr:row>
      <xdr:rowOff>136398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146575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[372,864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　全国平均、県平均を大きく上回っており、類似団体と比較しても</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千円上回る状況にある。</a:t>
          </a:r>
          <a:endParaRPr kumimoji="1" lang="en-US" altLang="ja-JP" sz="8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　主な要因としては人件費が考えられる。保育所やゴミ処理施設・し尿処理施設等の衛生施設も直営で行っていることから、他と比較すると職員数が多くなっている。また、前年度と比較すると、職員等は減少しているものの、給与の改定等により給料や報酬等が増となったことに加え、定年年齢の引き上げに伴う特例により、退職手当組合負担金が</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118,304</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千円増となっている。</a:t>
          </a:r>
          <a:endParaRPr kumimoji="1" lang="en-US" altLang="ja-JP" sz="8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　物件費については、ふるさと寄附金の申込件数の増により、同事業にかかる費用が</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37,655</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千円増となったことに加え、令和</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年度より供用開始となった総合体育館を含む運動公園の指定管理料（</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47,229</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千円）等の増となるなど、前年度比で</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369,557</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千円の大幅な増となったものの、地籍調査業務委託料が</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175,934</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千円減となるなど、全体では</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51,869</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千円減となった。</a:t>
          </a:r>
        </a:p>
        <a:p>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　町村合併時に目標としていた職員数</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名減を平成</a:t>
          </a:r>
          <a:r>
            <a:rPr kumimoji="1" lang="en-US" altLang="ja-JP" sz="8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年度に達成しており、現在は退職による欠員補充を職員採用の方針としているため、今後大幅な人件費削減は見込めず、人口も減少してきていることから、本項目の改善は容易ではないが、引き続き適正な管理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129339</xdr:rowOff>
    </xdr:from>
    <xdr:to>
      <xdr:col>23</xdr:col>
      <xdr:colOff>133350</xdr:colOff>
      <xdr:row>81</xdr:row>
      <xdr:rowOff>153708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6789"/>
          <a:ext cx="8382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749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62992</xdr:rowOff>
    </xdr:from>
    <xdr:to>
      <xdr:col>19</xdr:col>
      <xdr:colOff>133350</xdr:colOff>
      <xdr:row>81</xdr:row>
      <xdr:rowOff>129339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0442"/>
          <a:ext cx="889000" cy="6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80836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2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46786</xdr:rowOff>
    </xdr:from>
    <xdr:to>
      <xdr:col>15</xdr:col>
      <xdr:colOff>82550</xdr:colOff>
      <xdr:row>81</xdr:row>
      <xdr:rowOff>62992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34236"/>
          <a:ext cx="889000" cy="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59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138406</xdr:rowOff>
    </xdr:from>
    <xdr:to>
      <xdr:col>11</xdr:col>
      <xdr:colOff>31750</xdr:colOff>
      <xdr:row>81</xdr:row>
      <xdr:rowOff>46786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4406"/>
          <a:ext cx="889000" cy="7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102908</xdr:rowOff>
    </xdr:from>
    <xdr:to>
      <xdr:col>23</xdr:col>
      <xdr:colOff>184150</xdr:colOff>
      <xdr:row>82</xdr:row>
      <xdr:rowOff>33058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9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74985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6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78539</xdr:rowOff>
    </xdr:from>
    <xdr:to>
      <xdr:col>19</xdr:col>
      <xdr:colOff>184150</xdr:colOff>
      <xdr:row>82</xdr:row>
      <xdr:rowOff>8689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164916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5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12192</xdr:rowOff>
    </xdr:from>
    <xdr:to>
      <xdr:col>15</xdr:col>
      <xdr:colOff>133350</xdr:colOff>
      <xdr:row>81</xdr:row>
      <xdr:rowOff>113792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98569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8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167436</xdr:rowOff>
    </xdr:from>
    <xdr:to>
      <xdr:col>11</xdr:col>
      <xdr:colOff>82550</xdr:colOff>
      <xdr:row>81</xdr:row>
      <xdr:rowOff>97586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6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87606</xdr:rowOff>
    </xdr:from>
    <xdr:to>
      <xdr:col>7</xdr:col>
      <xdr:colOff>31750</xdr:colOff>
      <xdr:row>81</xdr:row>
      <xdr:rowOff>17756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2533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8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指標の水準は、全国・県平均及び類似団体を下回る状況にある。本町の特徴としては、一般行政職の給料表</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級（</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級制）に格付けされる職員が全体の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38.7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％を占めることから、昇給等について引き続き見直しを行っていく。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57996</xdr:rowOff>
    </xdr:from>
    <xdr:to>
      <xdr:col>81</xdr:col>
      <xdr:colOff>44450</xdr:colOff>
      <xdr:row>81</xdr:row>
      <xdr:rowOff>90170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94544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145643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04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9737</xdr:rowOff>
    </xdr:from>
    <xdr:to>
      <xdr:col>77</xdr:col>
      <xdr:colOff>44450</xdr:colOff>
      <xdr:row>81</xdr:row>
      <xdr:rowOff>90170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89718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100754</xdr:rowOff>
    </xdr:from>
    <xdr:to>
      <xdr:col>72</xdr:col>
      <xdr:colOff>203200</xdr:colOff>
      <xdr:row>81</xdr:row>
      <xdr:rowOff>9737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8167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36407</xdr:rowOff>
    </xdr:from>
    <xdr:to>
      <xdr:col>68</xdr:col>
      <xdr:colOff>152400</xdr:colOff>
      <xdr:row>80</xdr:row>
      <xdr:rowOff>100754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75240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72407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7196</xdr:rowOff>
    </xdr:from>
    <xdr:to>
      <xdr:col>81</xdr:col>
      <xdr:colOff>95250</xdr:colOff>
      <xdr:row>81</xdr:row>
      <xdr:rowOff>108796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23723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3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39370</xdr:rowOff>
    </xdr:from>
    <xdr:to>
      <xdr:col>77</xdr:col>
      <xdr:colOff>95250</xdr:colOff>
      <xdr:row>81</xdr:row>
      <xdr:rowOff>140970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151147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130387</xdr:rowOff>
    </xdr:from>
    <xdr:to>
      <xdr:col>73</xdr:col>
      <xdr:colOff>44450</xdr:colOff>
      <xdr:row>81</xdr:row>
      <xdr:rowOff>60537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4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70714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61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49954</xdr:rowOff>
    </xdr:from>
    <xdr:to>
      <xdr:col>68</xdr:col>
      <xdr:colOff>203200</xdr:colOff>
      <xdr:row>80</xdr:row>
      <xdr:rowOff>151554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76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161731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3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157057</xdr:rowOff>
    </xdr:from>
    <xdr:to>
      <xdr:col>64</xdr:col>
      <xdr:colOff>152400</xdr:colOff>
      <xdr:row>80</xdr:row>
      <xdr:rowOff>87207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70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97384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47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月に</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町村が合併し、その町域が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554.67k㎡</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となった。このため合併後は、旧清和村と旧蘇陽町の役場を総合支所として機能を持たせ運営してきたが、合併後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年を経過して見直しを行い、平成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年度から総合支所を支所とする機構改革を実施した。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年度の職員数は、前年度と比較すると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名減となったが、町の面積がとても広大であり、これ以上の職員数が減少すると業務に影響を与えることから、今後は欠員補充により職員数の大幅減を抑制していくこととしているが、職員数の水準は類似団体と比較するとまだ高い状況でもあることから、引き続き適正な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4656</xdr:rowOff>
    </xdr:from>
    <xdr:to>
      <xdr:col>81</xdr:col>
      <xdr:colOff>44450</xdr:colOff>
      <xdr:row>65</xdr:row>
      <xdr:rowOff>16147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4890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126698</xdr:rowOff>
    </xdr:from>
    <xdr:to>
      <xdr:col>77</xdr:col>
      <xdr:colOff>44450</xdr:colOff>
      <xdr:row>65</xdr:row>
      <xdr:rowOff>4656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99498"/>
          <a:ext cx="889000" cy="4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72692</xdr:rowOff>
    </xdr:from>
    <xdr:to>
      <xdr:col>72</xdr:col>
      <xdr:colOff>203200</xdr:colOff>
      <xdr:row>64</xdr:row>
      <xdr:rowOff>126698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45492"/>
          <a:ext cx="8890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141047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2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22134</xdr:rowOff>
    </xdr:from>
    <xdr:to>
      <xdr:col>68</xdr:col>
      <xdr:colOff>152400</xdr:colOff>
      <xdr:row>64</xdr:row>
      <xdr:rowOff>72692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94934"/>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103129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56018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136797</xdr:rowOff>
    </xdr:from>
    <xdr:to>
      <xdr:col>81</xdr:col>
      <xdr:colOff>95250</xdr:colOff>
      <xdr:row>65</xdr:row>
      <xdr:rowOff>66947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108874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8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125306</xdr:rowOff>
    </xdr:from>
    <xdr:to>
      <xdr:col>77</xdr:col>
      <xdr:colOff>95250</xdr:colOff>
      <xdr:row>65</xdr:row>
      <xdr:rowOff>55456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40233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75898</xdr:rowOff>
    </xdr:from>
    <xdr:to>
      <xdr:col>73</xdr:col>
      <xdr:colOff>44450</xdr:colOff>
      <xdr:row>65</xdr:row>
      <xdr:rowOff>6048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162275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3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21892</xdr:rowOff>
    </xdr:from>
    <xdr:to>
      <xdr:col>68</xdr:col>
      <xdr:colOff>203200</xdr:colOff>
      <xdr:row>64</xdr:row>
      <xdr:rowOff>123492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108269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8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142784</xdr:rowOff>
    </xdr:from>
    <xdr:to>
      <xdr:col>64</xdr:col>
      <xdr:colOff>152400</xdr:colOff>
      <xdr:row>64</xdr:row>
      <xdr:rowOff>72934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57711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実質公債費比率は、公営企業に係る地方債償還財源が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15,236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千円の減となったものの、一般会計の公債費の元利償還金が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17,959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千円増、一部事務組合等が起こした地方債に充てた負担金等が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1,845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千円増となるなど、実質公債費比率は前年度と比較して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熊本地震以降、毎年発生する各種災害や、中央グラウンド周辺整備事業などの大型事業の実施により、地方債発行が増加してきているため、引き続き発行の抑制に努めるとともに、発行する地方債もできるだけ交付税措置の高いものにすることで財政負担の軽減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36</xdr:row>
      <xdr:rowOff>142522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013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129117</xdr:rowOff>
    </xdr:from>
    <xdr:to>
      <xdr:col>77</xdr:col>
      <xdr:colOff>44450</xdr:colOff>
      <xdr:row>37</xdr:row>
      <xdr:rowOff>11289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013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11289</xdr:rowOff>
    </xdr:from>
    <xdr:to>
      <xdr:col>72</xdr:col>
      <xdr:colOff>203200</xdr:colOff>
      <xdr:row>37</xdr:row>
      <xdr:rowOff>51505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549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51505</xdr:rowOff>
    </xdr:from>
    <xdr:to>
      <xdr:col>68</xdr:col>
      <xdr:colOff>152400</xdr:colOff>
      <xdr:row>37</xdr:row>
      <xdr:rowOff>78317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951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91722</xdr:rowOff>
    </xdr:from>
    <xdr:to>
      <xdr:col>81</xdr:col>
      <xdr:colOff>95250</xdr:colOff>
      <xdr:row>37</xdr:row>
      <xdr:rowOff>21872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12999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8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131939</xdr:rowOff>
    </xdr:from>
    <xdr:to>
      <xdr:col>73</xdr:col>
      <xdr:colOff>44450</xdr:colOff>
      <xdr:row>37</xdr:row>
      <xdr:rowOff>62089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72266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7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705</xdr:rowOff>
    </xdr:from>
    <xdr:to>
      <xdr:col>68</xdr:col>
      <xdr:colOff>203200</xdr:colOff>
      <xdr:row>37</xdr:row>
      <xdr:rowOff>102305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112482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1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将来負担比率は、将来負担額を基金等の充当可能財源が上回ったことにより「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現在も中央グラウンド周辺整備事業等の大型事業を進めており、今後も地方債の現在高が上昇することが見込まれることから、将来負担比率は増加していくことが予想されるが、可能な限り地方債の発行抑制に努めるとともに、今後も充当可能財源である基金等の適正な積立により将来負担の軽減を図っ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169968</xdr:rowOff>
    </xdr:from>
    <xdr:to>
      <xdr:col>77</xdr:col>
      <xdr:colOff>44450</xdr:colOff>
      <xdr:row>14</xdr:row>
      <xdr:rowOff>26670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39881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169968</xdr:rowOff>
    </xdr:from>
    <xdr:to>
      <xdr:col>72</xdr:col>
      <xdr:colOff>203200</xdr:colOff>
      <xdr:row>13</xdr:row>
      <xdr:rowOff>171309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398818"/>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171309</xdr:rowOff>
    </xdr:from>
    <xdr:to>
      <xdr:col>68</xdr:col>
      <xdr:colOff>152400</xdr:colOff>
      <xdr:row>14</xdr:row>
      <xdr:rowOff>50800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400159"/>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18768</xdr:rowOff>
    </xdr:from>
    <xdr:to>
      <xdr:col>73</xdr:col>
      <xdr:colOff>44450</xdr:colOff>
      <xdr:row>14</xdr:row>
      <xdr:rowOff>120368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105145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0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102605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7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97384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147320</xdr:rowOff>
    </xdr:from>
    <xdr:to>
      <xdr:col>77</xdr:col>
      <xdr:colOff>95250</xdr:colOff>
      <xdr:row>14</xdr:row>
      <xdr:rowOff>77470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62247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462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119168</xdr:rowOff>
    </xdr:from>
    <xdr:to>
      <xdr:col>73</xdr:col>
      <xdr:colOff>44450</xdr:colOff>
      <xdr:row>14</xdr:row>
      <xdr:rowOff>49318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59495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1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120509</xdr:rowOff>
    </xdr:from>
    <xdr:to>
      <xdr:col>68</xdr:col>
      <xdr:colOff>203200</xdr:colOff>
      <xdr:row>14</xdr:row>
      <xdr:rowOff>50659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60836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11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12,887
12,700
544.67
16,602,238
15,209,594
756,522
7,648,540
8,964,316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職員数は減となっているものの、給与の改定等により、給料や報酬等については増となったことに加え、定年年齢の引き上げに伴う特例により、退職手当組合負担金が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118,304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千円増と大幅に増加したことから、経常一般人件費は増となった。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町村合併時に目標としていた職員数</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名減を平成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年度に達成しており、今後は平成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年度の職員数（公営企業含め</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名程度）を維持していくこととしている。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9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8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ふるさと寄附金の申込件数の増により、同事業にかかる費用が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37,655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千円増となったことに加え、令和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年度より供用開始となった総合体育館を含む運動公園の指定管理料（</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47,229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千円）等の増により、経常一般物件費は増となったことから、比率は前年度から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また、指定管理者制度の導入により各施設の維持管理を委託するなど、物件費に占める委託料の割合が高い状況にある。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一方でその委託先には民間事業者が参入しており、コストの削減効果も発揮されている。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445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18</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997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85090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15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54610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15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前年度と比較すると、障害福祉サービス等の報酬改定により障害者自立支援給付費が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71,161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千円増となったほか、児童手当法の改正により児童手当が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20,650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千円の増となるなど、扶助費は増となった。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扶助費の抑制は性質上容易ではないが、過大とならないように適正な対応に努める。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1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1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80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その他に係るもののほとんどは繰出金である。前年度と比較すると、後期高齢者医療特別会計繰出金は増となったものの、介護保険特別会計繰出金が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15,718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千円、国民健康保険特別会計繰出金が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8,666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千円、後期高齢者医療広域連合負担金が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4,952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減となった。数値は全国・県平均及び類似団体を下回るものの、内訳としては後期高齢者医療特別会計、介護保険会計に係る繰出金が多くを占めている状況である。特別会計は独立採算を原則とし、一般会計からの繰出は繰出基準に基づ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151493</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241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40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86178</xdr:rowOff>
    </xdr:from>
    <xdr:to>
      <xdr:col>73</xdr:col>
      <xdr:colOff>180975</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588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86178</xdr:rowOff>
    </xdr:from>
    <xdr:to>
      <xdr:col>69</xdr:col>
      <xdr:colOff>92075</xdr:colOff>
      <xdr:row>57</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588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100693</xdr:rowOff>
    </xdr:from>
    <xdr:to>
      <xdr:col>82</xdr:col>
      <xdr:colOff>158750</xdr:colOff>
      <xdr:row>58</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117220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1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35378</xdr:rowOff>
    </xdr:from>
    <xdr:to>
      <xdr:col>69</xdr:col>
      <xdr:colOff>142875</xdr:colOff>
      <xdr:row>57</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147155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上益城消防組合負担金、自治振興区助成金及び保育所の広域入所運営費負担金が増となったものの、水道事業会計繰出金が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6,508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千円、熊本県職員派遣負担金が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千円減となるなど、補助費等は減となった。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補助金については、引き続き交付の在り方の見直しや終期設定により抑制を図っていく必要がある。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85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123715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6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122428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117856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80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809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合併時は旧町村で合併前に集中した大型事業の財源として借入れた地方債を引継いだことから財政負担は大きかったが、合併以降は例年償還額を超えない程度に借入を抑制していることから公債費は減少傾向となってい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しかしながら、近年は、平成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年熊本地震以降毎年発生する各種災害に加え、中央グラウンド周辺整備事業等の大型事業を実施していることから、地方債の借入額は増加傾向にあり、償還額も今後増加していく見込みである。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40459</xdr:rowOff>
    </xdr:from>
    <xdr:to>
      <xdr:col>24</xdr:col>
      <xdr:colOff>25400</xdr:colOff>
      <xdr:row>75</xdr:row>
      <xdr:rowOff>53522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89920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40459</xdr:rowOff>
    </xdr:from>
    <xdr:to>
      <xdr:col>19</xdr:col>
      <xdr:colOff>187325</xdr:colOff>
      <xdr:row>75</xdr:row>
      <xdr:rowOff>40459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899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33927</xdr:rowOff>
    </xdr:from>
    <xdr:to>
      <xdr:col>15</xdr:col>
      <xdr:colOff>98425</xdr:colOff>
      <xdr:row>75</xdr:row>
      <xdr:rowOff>40459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926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33927</xdr:rowOff>
    </xdr:from>
    <xdr:to>
      <xdr:col>11</xdr:col>
      <xdr:colOff>9525</xdr:colOff>
      <xdr:row>75</xdr:row>
      <xdr:rowOff>99241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9267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40113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111958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2722</xdr:rowOff>
    </xdr:from>
    <xdr:to>
      <xdr:col>24</xdr:col>
      <xdr:colOff>76200</xdr:colOff>
      <xdr:row>75</xdr:row>
      <xdr:rowOff>104322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19249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161109</xdr:rowOff>
    </xdr:from>
    <xdr:to>
      <xdr:col>20</xdr:col>
      <xdr:colOff>38100</xdr:colOff>
      <xdr:row>75</xdr:row>
      <xdr:rowOff>91259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101436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17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161109</xdr:rowOff>
    </xdr:from>
    <xdr:to>
      <xdr:col>15</xdr:col>
      <xdr:colOff>149225</xdr:colOff>
      <xdr:row>75</xdr:row>
      <xdr:rowOff>91259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101436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154577</xdr:rowOff>
    </xdr:from>
    <xdr:to>
      <xdr:col>11</xdr:col>
      <xdr:colOff>60325</xdr:colOff>
      <xdr:row>75</xdr:row>
      <xdr:rowOff>84727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94904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48441</xdr:rowOff>
    </xdr:from>
    <xdr:to>
      <xdr:col>6</xdr:col>
      <xdr:colOff>171450</xdr:colOff>
      <xdr:row>75</xdr:row>
      <xdr:rowOff>150040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160218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今年度は、経常一般財源については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124,563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千円の増となったが、公債費以外の一般財源も増となり、比率は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今後も各項目の数値の上昇が見込まれるため、引き続き事務事業、補助費等の見直し等により経常経費の削減に努めていく。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76708</xdr:rowOff>
    </xdr:from>
    <xdr:to>
      <xdr:col>82</xdr:col>
      <xdr:colOff>107950</xdr:colOff>
      <xdr:row>77</xdr:row>
      <xdr:rowOff>5842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0690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111014</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76</xdr:row>
      <xdr:rowOff>76708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74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44704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560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76</xdr:row>
      <xdr:rowOff>17272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560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98569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25908</xdr:rowOff>
    </xdr:from>
    <xdr:to>
      <xdr:col>78</xdr:col>
      <xdr:colOff>120650</xdr:colOff>
      <xdr:row>76</xdr:row>
      <xdr:rowOff>127508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137685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158259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78249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136147</xdr:rowOff>
    </xdr:from>
    <xdr:to>
      <xdr:col>29</xdr:col>
      <xdr:colOff>127000</xdr:colOff>
      <xdr:row>16</xdr:row>
      <xdr:rowOff>55652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55522"/>
          <a:ext cx="647700" cy="90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55652</xdr:rowOff>
    </xdr:from>
    <xdr:to>
      <xdr:col>26</xdr:col>
      <xdr:colOff>50800</xdr:colOff>
      <xdr:row>16</xdr:row>
      <xdr:rowOff>110681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46477"/>
          <a:ext cx="698500" cy="5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110681</xdr:rowOff>
    </xdr:from>
    <xdr:to>
      <xdr:col>22</xdr:col>
      <xdr:colOff>114300</xdr:colOff>
      <xdr:row>16</xdr:row>
      <xdr:rowOff>144642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01506"/>
          <a:ext cx="698500" cy="33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144642</xdr:rowOff>
    </xdr:from>
    <xdr:to>
      <xdr:col>18</xdr:col>
      <xdr:colOff>177800</xdr:colOff>
      <xdr:row>17</xdr:row>
      <xdr:rowOff>30497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35467"/>
          <a:ext cx="698500" cy="57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85347</xdr:rowOff>
    </xdr:from>
    <xdr:to>
      <xdr:col>29</xdr:col>
      <xdr:colOff>177800</xdr:colOff>
      <xdr:row>16</xdr:row>
      <xdr:rowOff>15497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0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101874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4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4852</xdr:rowOff>
    </xdr:from>
    <xdr:to>
      <xdr:col>26</xdr:col>
      <xdr:colOff>101600</xdr:colOff>
      <xdr:row>16</xdr:row>
      <xdr:rowOff>106452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95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116629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64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59881</xdr:rowOff>
    </xdr:from>
    <xdr:to>
      <xdr:col>22</xdr:col>
      <xdr:colOff>165100</xdr:colOff>
      <xdr:row>16</xdr:row>
      <xdr:rowOff>161481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50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208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1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93842</xdr:rowOff>
    </xdr:from>
    <xdr:to>
      <xdr:col>19</xdr:col>
      <xdr:colOff>38100</xdr:colOff>
      <xdr:row>17</xdr:row>
      <xdr:rowOff>23992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84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34169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5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151147</xdr:rowOff>
    </xdr:from>
    <xdr:to>
      <xdr:col>15</xdr:col>
      <xdr:colOff>101600</xdr:colOff>
      <xdr:row>17</xdr:row>
      <xdr:rowOff>81297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4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91474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1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289878</xdr:rowOff>
    </xdr:from>
    <xdr:to>
      <xdr:col>29</xdr:col>
      <xdr:colOff>127000</xdr:colOff>
      <xdr:row>38</xdr:row>
      <xdr:rowOff>27856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414578"/>
          <a:ext cx="647700" cy="80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256770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67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27856</xdr:rowOff>
    </xdr:from>
    <xdr:to>
      <xdr:col>26</xdr:col>
      <xdr:colOff>50800</xdr:colOff>
      <xdr:row>38</xdr:row>
      <xdr:rowOff>38989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495456"/>
          <a:ext cx="698500" cy="11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176204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6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11488</xdr:rowOff>
    </xdr:from>
    <xdr:to>
      <xdr:col>22</xdr:col>
      <xdr:colOff>114300</xdr:colOff>
      <xdr:row>38</xdr:row>
      <xdr:rowOff>38989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479088"/>
          <a:ext cx="698500" cy="27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200138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285169</xdr:rowOff>
    </xdr:from>
    <xdr:to>
      <xdr:col>18</xdr:col>
      <xdr:colOff>177800</xdr:colOff>
      <xdr:row>38</xdr:row>
      <xdr:rowOff>11488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409869"/>
          <a:ext cx="698500" cy="69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227068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3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267530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239078</xdr:rowOff>
    </xdr:from>
    <xdr:to>
      <xdr:col>29</xdr:col>
      <xdr:colOff>177800</xdr:colOff>
      <xdr:row>37</xdr:row>
      <xdr:rowOff>340678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363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211155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335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319956</xdr:rowOff>
    </xdr:from>
    <xdr:to>
      <xdr:col>26</xdr:col>
      <xdr:colOff>101600</xdr:colOff>
      <xdr:row>38</xdr:row>
      <xdr:rowOff>78656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444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63433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53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331089</xdr:rowOff>
    </xdr:from>
    <xdr:to>
      <xdr:col>22</xdr:col>
      <xdr:colOff>165100</xdr:colOff>
      <xdr:row>38</xdr:row>
      <xdr:rowOff>89789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455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74566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5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303588</xdr:rowOff>
    </xdr:from>
    <xdr:to>
      <xdr:col>19</xdr:col>
      <xdr:colOff>38100</xdr:colOff>
      <xdr:row>38</xdr:row>
      <xdr:rowOff>62288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428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47065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234369</xdr:rowOff>
    </xdr:from>
    <xdr:to>
      <xdr:col>15</xdr:col>
      <xdr:colOff>101600</xdr:colOff>
      <xdr:row>37</xdr:row>
      <xdr:rowOff>335969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59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320746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4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12,887
12,700
544.67
16,602,238
15,209,594
756,522
7,648,540
8,964,316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167067</xdr:rowOff>
    </xdr:from>
    <xdr:to>
      <xdr:col>24</xdr:col>
      <xdr:colOff>63500</xdr:colOff>
      <xdr:row>34</xdr:row>
      <xdr:rowOff>13491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53467"/>
          <a:ext cx="838200" cy="18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166185</xdr:rowOff>
    </xdr:from>
    <xdr:to>
      <xdr:col>19</xdr:col>
      <xdr:colOff>177800</xdr:colOff>
      <xdr:row>34</xdr:row>
      <xdr:rowOff>13491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24035"/>
          <a:ext cx="889000" cy="1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166185</xdr:rowOff>
    </xdr:from>
    <xdr:to>
      <xdr:col>15</xdr:col>
      <xdr:colOff>50800</xdr:colOff>
      <xdr:row>34</xdr:row>
      <xdr:rowOff>5729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24035"/>
          <a:ext cx="889000" cy="1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153716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1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5729</xdr:rowOff>
    </xdr:from>
    <xdr:to>
      <xdr:col>10</xdr:col>
      <xdr:colOff>114300</xdr:colOff>
      <xdr:row>34</xdr:row>
      <xdr:rowOff>135520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35029"/>
          <a:ext cx="889000" cy="12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17612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18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116267</xdr:rowOff>
    </xdr:from>
    <xdr:to>
      <xdr:col>24</xdr:col>
      <xdr:colOff>114300</xdr:colOff>
      <xdr:row>33</xdr:row>
      <xdr:rowOff>46417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139144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5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134141</xdr:rowOff>
    </xdr:from>
    <xdr:to>
      <xdr:col>20</xdr:col>
      <xdr:colOff>38100</xdr:colOff>
      <xdr:row>34</xdr:row>
      <xdr:rowOff>64291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9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80818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6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115385</xdr:rowOff>
    </xdr:from>
    <xdr:to>
      <xdr:col>15</xdr:col>
      <xdr:colOff>101600</xdr:colOff>
      <xdr:row>34</xdr:row>
      <xdr:rowOff>45535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62062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4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126379</xdr:rowOff>
    </xdr:from>
    <xdr:to>
      <xdr:col>10</xdr:col>
      <xdr:colOff>165100</xdr:colOff>
      <xdr:row>34</xdr:row>
      <xdr:rowOff>56529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8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73056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5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84720</xdr:rowOff>
    </xdr:from>
    <xdr:to>
      <xdr:col>6</xdr:col>
      <xdr:colOff>38100</xdr:colOff>
      <xdr:row>35</xdr:row>
      <xdr:rowOff>14870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31397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103862</xdr:rowOff>
    </xdr:from>
    <xdr:to>
      <xdr:col>24</xdr:col>
      <xdr:colOff>63500</xdr:colOff>
      <xdr:row>57</xdr:row>
      <xdr:rowOff>107283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76512"/>
          <a:ext cx="838200" cy="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83251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55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107283</xdr:rowOff>
    </xdr:from>
    <xdr:to>
      <xdr:col>19</xdr:col>
      <xdr:colOff>177800</xdr:colOff>
      <xdr:row>57</xdr:row>
      <xdr:rowOff>160196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79933"/>
          <a:ext cx="889000" cy="5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48670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9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160196</xdr:rowOff>
    </xdr:from>
    <xdr:to>
      <xdr:col>15</xdr:col>
      <xdr:colOff>50800</xdr:colOff>
      <xdr:row>57</xdr:row>
      <xdr:rowOff>168784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32846"/>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168784</xdr:rowOff>
    </xdr:from>
    <xdr:to>
      <xdr:col>10</xdr:col>
      <xdr:colOff>114300</xdr:colOff>
      <xdr:row>58</xdr:row>
      <xdr:rowOff>60830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41434"/>
          <a:ext cx="889000" cy="6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53062</xdr:rowOff>
    </xdr:from>
    <xdr:to>
      <xdr:col>24</xdr:col>
      <xdr:colOff>114300</xdr:colOff>
      <xdr:row>57</xdr:row>
      <xdr:rowOff>154662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2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75939</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7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56483</xdr:rowOff>
    </xdr:from>
    <xdr:to>
      <xdr:col>20</xdr:col>
      <xdr:colOff>38100</xdr:colOff>
      <xdr:row>57</xdr:row>
      <xdr:rowOff>158083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2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3160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60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109396</xdr:rowOff>
    </xdr:from>
    <xdr:to>
      <xdr:col>15</xdr:col>
      <xdr:colOff>101600</xdr:colOff>
      <xdr:row>58</xdr:row>
      <xdr:rowOff>39546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8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56073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5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117984</xdr:rowOff>
    </xdr:from>
    <xdr:to>
      <xdr:col>10</xdr:col>
      <xdr:colOff>165100</xdr:colOff>
      <xdr:row>58</xdr:row>
      <xdr:rowOff>48134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64661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66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10030</xdr:rowOff>
    </xdr:from>
    <xdr:to>
      <xdr:col>6</xdr:col>
      <xdr:colOff>38100</xdr:colOff>
      <xdr:row>58</xdr:row>
      <xdr:rowOff>111630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128157</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72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150673</xdr:rowOff>
    </xdr:from>
    <xdr:to>
      <xdr:col>24</xdr:col>
      <xdr:colOff>63500</xdr:colOff>
      <xdr:row>78</xdr:row>
      <xdr:rowOff>103319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352323"/>
          <a:ext cx="8382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78403</xdr:rowOff>
    </xdr:from>
    <xdr:to>
      <xdr:col>19</xdr:col>
      <xdr:colOff>177800</xdr:colOff>
      <xdr:row>78</xdr:row>
      <xdr:rowOff>103319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3451503"/>
          <a:ext cx="889000" cy="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78403</xdr:rowOff>
    </xdr:from>
    <xdr:to>
      <xdr:col>15</xdr:col>
      <xdr:colOff>50800</xdr:colOff>
      <xdr:row>78</xdr:row>
      <xdr:rowOff>108415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451503"/>
          <a:ext cx="8890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99825</xdr:rowOff>
    </xdr:from>
    <xdr:to>
      <xdr:col>10</xdr:col>
      <xdr:colOff>114300</xdr:colOff>
      <xdr:row>78</xdr:row>
      <xdr:rowOff>108415</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3472925"/>
          <a:ext cx="889000" cy="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99873</xdr:rowOff>
    </xdr:from>
    <xdr:to>
      <xdr:col>24</xdr:col>
      <xdr:colOff>114300</xdr:colOff>
      <xdr:row>78</xdr:row>
      <xdr:rowOff>30023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3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78300</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2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52519</xdr:rowOff>
    </xdr:from>
    <xdr:to>
      <xdr:col>20</xdr:col>
      <xdr:colOff>38100</xdr:colOff>
      <xdr:row>78</xdr:row>
      <xdr:rowOff>154119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42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145246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51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27603</xdr:rowOff>
    </xdr:from>
    <xdr:to>
      <xdr:col>15</xdr:col>
      <xdr:colOff>101600</xdr:colOff>
      <xdr:row>78</xdr:row>
      <xdr:rowOff>129203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40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120330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49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57615</xdr:rowOff>
    </xdr:from>
    <xdr:to>
      <xdr:col>10</xdr:col>
      <xdr:colOff>165100</xdr:colOff>
      <xdr:row>78</xdr:row>
      <xdr:rowOff>159215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4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150342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52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49025</xdr:rowOff>
    </xdr:from>
    <xdr:to>
      <xdr:col>6</xdr:col>
      <xdr:colOff>38100</xdr:colOff>
      <xdr:row>78</xdr:row>
      <xdr:rowOff>150625</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141752</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1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131634</xdr:rowOff>
    </xdr:from>
    <xdr:to>
      <xdr:col>24</xdr:col>
      <xdr:colOff>63500</xdr:colOff>
      <xdr:row>93</xdr:row>
      <xdr:rowOff>30080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5905034"/>
          <a:ext cx="838200" cy="6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30080</xdr:rowOff>
    </xdr:from>
    <xdr:to>
      <xdr:col>19</xdr:col>
      <xdr:colOff>177800</xdr:colOff>
      <xdr:row>93</xdr:row>
      <xdr:rowOff>123817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5974930"/>
          <a:ext cx="889000" cy="9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3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29656</xdr:rowOff>
    </xdr:from>
    <xdr:to>
      <xdr:col>15</xdr:col>
      <xdr:colOff>50800</xdr:colOff>
      <xdr:row>93</xdr:row>
      <xdr:rowOff>123817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5974506"/>
          <a:ext cx="88900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29656</xdr:rowOff>
    </xdr:from>
    <xdr:to>
      <xdr:col>10</xdr:col>
      <xdr:colOff>114300</xdr:colOff>
      <xdr:row>95</xdr:row>
      <xdr:rowOff>16332</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5974506"/>
          <a:ext cx="889000" cy="3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98351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80834</xdr:rowOff>
    </xdr:from>
    <xdr:to>
      <xdr:col>24</xdr:col>
      <xdr:colOff>114300</xdr:colOff>
      <xdr:row>93</xdr:row>
      <xdr:rowOff>10984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58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103711</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70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150730</xdr:rowOff>
    </xdr:from>
    <xdr:to>
      <xdr:col>20</xdr:col>
      <xdr:colOff>38100</xdr:colOff>
      <xdr:row>93</xdr:row>
      <xdr:rowOff>80880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59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97407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69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73017</xdr:rowOff>
    </xdr:from>
    <xdr:to>
      <xdr:col>15</xdr:col>
      <xdr:colOff>101600</xdr:colOff>
      <xdr:row>94</xdr:row>
      <xdr:rowOff>3167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01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19694</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579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150306</xdr:rowOff>
    </xdr:from>
    <xdr:to>
      <xdr:col>10</xdr:col>
      <xdr:colOff>165100</xdr:colOff>
      <xdr:row>93</xdr:row>
      <xdr:rowOff>80456</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59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96983</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69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136982</xdr:rowOff>
    </xdr:from>
    <xdr:to>
      <xdr:col>6</xdr:col>
      <xdr:colOff>38100</xdr:colOff>
      <xdr:row>95</xdr:row>
      <xdr:rowOff>67132</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2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83659</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602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27636</xdr:rowOff>
    </xdr:from>
    <xdr:to>
      <xdr:col>55</xdr:col>
      <xdr:colOff>0</xdr:colOff>
      <xdr:row>37</xdr:row>
      <xdr:rowOff>48717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371286"/>
          <a:ext cx="838200"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48717</xdr:rowOff>
    </xdr:from>
    <xdr:to>
      <xdr:col>50</xdr:col>
      <xdr:colOff>114300</xdr:colOff>
      <xdr:row>37</xdr:row>
      <xdr:rowOff>96888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392367"/>
          <a:ext cx="889000" cy="4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96888</xdr:rowOff>
    </xdr:from>
    <xdr:to>
      <xdr:col>45</xdr:col>
      <xdr:colOff>177800</xdr:colOff>
      <xdr:row>37</xdr:row>
      <xdr:rowOff>122253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40538"/>
          <a:ext cx="889000" cy="2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27791</xdr:rowOff>
    </xdr:from>
    <xdr:to>
      <xdr:col>41</xdr:col>
      <xdr:colOff>50800</xdr:colOff>
      <xdr:row>37</xdr:row>
      <xdr:rowOff>122253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028541"/>
          <a:ext cx="889000" cy="43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148286</xdr:rowOff>
    </xdr:from>
    <xdr:to>
      <xdr:col>55</xdr:col>
      <xdr:colOff>50800</xdr:colOff>
      <xdr:row>37</xdr:row>
      <xdr:rowOff>78436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126713</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169367</xdr:rowOff>
    </xdr:from>
    <xdr:to>
      <xdr:col>50</xdr:col>
      <xdr:colOff>165100</xdr:colOff>
      <xdr:row>37</xdr:row>
      <xdr:rowOff>99517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90644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43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46088</xdr:rowOff>
    </xdr:from>
    <xdr:to>
      <xdr:col>46</xdr:col>
      <xdr:colOff>38100</xdr:colOff>
      <xdr:row>37</xdr:row>
      <xdr:rowOff>147688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138815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4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71453</xdr:rowOff>
    </xdr:from>
    <xdr:to>
      <xdr:col>41</xdr:col>
      <xdr:colOff>101600</xdr:colOff>
      <xdr:row>38</xdr:row>
      <xdr:rowOff>1603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1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164180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50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148441</xdr:rowOff>
    </xdr:from>
    <xdr:to>
      <xdr:col>36</xdr:col>
      <xdr:colOff>165100</xdr:colOff>
      <xdr:row>35</xdr:row>
      <xdr:rowOff>78591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97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69718</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07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151388</xdr:rowOff>
    </xdr:from>
    <xdr:to>
      <xdr:col>55</xdr:col>
      <xdr:colOff>0</xdr:colOff>
      <xdr:row>56</xdr:row>
      <xdr:rowOff>86992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238238"/>
          <a:ext cx="838200" cy="44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151388</xdr:rowOff>
    </xdr:from>
    <xdr:to>
      <xdr:col>50</xdr:col>
      <xdr:colOff>114300</xdr:colOff>
      <xdr:row>55</xdr:row>
      <xdr:rowOff>69115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238238"/>
          <a:ext cx="889000" cy="26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69115</xdr:rowOff>
    </xdr:from>
    <xdr:to>
      <xdr:col>45</xdr:col>
      <xdr:colOff>177800</xdr:colOff>
      <xdr:row>55</xdr:row>
      <xdr:rowOff>127170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498865"/>
          <a:ext cx="889000" cy="5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78284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85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127170</xdr:rowOff>
    </xdr:from>
    <xdr:to>
      <xdr:col>41</xdr:col>
      <xdr:colOff>50800</xdr:colOff>
      <xdr:row>57</xdr:row>
      <xdr:rowOff>976</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556920"/>
          <a:ext cx="889000" cy="2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108668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90833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36192</xdr:rowOff>
    </xdr:from>
    <xdr:to>
      <xdr:col>55</xdr:col>
      <xdr:colOff>50800</xdr:colOff>
      <xdr:row>56</xdr:row>
      <xdr:rowOff>137792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6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14619</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61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100588</xdr:rowOff>
    </xdr:from>
    <xdr:to>
      <xdr:col>50</xdr:col>
      <xdr:colOff>165100</xdr:colOff>
      <xdr:row>54</xdr:row>
      <xdr:rowOff>30738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18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47265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896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18315</xdr:rowOff>
    </xdr:from>
    <xdr:to>
      <xdr:col>46</xdr:col>
      <xdr:colOff>38100</xdr:colOff>
      <xdr:row>55</xdr:row>
      <xdr:rowOff>119915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44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136442</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22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76370</xdr:rowOff>
    </xdr:from>
    <xdr:to>
      <xdr:col>41</xdr:col>
      <xdr:colOff>101600</xdr:colOff>
      <xdr:row>56</xdr:row>
      <xdr:rowOff>6520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5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23047</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928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121626</xdr:rowOff>
    </xdr:from>
    <xdr:to>
      <xdr:col>36</xdr:col>
      <xdr:colOff>165100</xdr:colOff>
      <xdr:row>57</xdr:row>
      <xdr:rowOff>51776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2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68303</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49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62542</xdr:rowOff>
    </xdr:from>
    <xdr:to>
      <xdr:col>54</xdr:col>
      <xdr:colOff>189865</xdr:colOff>
      <xdr:row>78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578392"/>
          <a:ext cx="1270" cy="820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9219</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35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62542</xdr:rowOff>
    </xdr:from>
    <xdr:to>
      <xdr:col>55</xdr:col>
      <xdr:colOff>88900</xdr:colOff>
      <xdr:row>73</xdr:row>
      <xdr:rowOff>62542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5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92111</xdr:rowOff>
    </xdr:from>
    <xdr:to>
      <xdr:col>55</xdr:col>
      <xdr:colOff>0</xdr:colOff>
      <xdr:row>74</xdr:row>
      <xdr:rowOff>153679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093611"/>
          <a:ext cx="838200" cy="74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109762</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3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131335</xdr:rowOff>
    </xdr:from>
    <xdr:to>
      <xdr:col>55</xdr:col>
      <xdr:colOff>50800</xdr:colOff>
      <xdr:row>77</xdr:row>
      <xdr:rowOff>61485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6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92111</xdr:rowOff>
    </xdr:from>
    <xdr:to>
      <xdr:col>50</xdr:col>
      <xdr:colOff>114300</xdr:colOff>
      <xdr:row>73</xdr:row>
      <xdr:rowOff>14622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093611"/>
          <a:ext cx="889000" cy="43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123968</xdr:rowOff>
    </xdr:from>
    <xdr:to>
      <xdr:col>50</xdr:col>
      <xdr:colOff>165100</xdr:colOff>
      <xdr:row>77</xdr:row>
      <xdr:rowOff>54118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45245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4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14622</xdr:rowOff>
    </xdr:from>
    <xdr:to>
      <xdr:col>45</xdr:col>
      <xdr:colOff>177800</xdr:colOff>
      <xdr:row>73</xdr:row>
      <xdr:rowOff>115571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530472"/>
          <a:ext cx="889000" cy="10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115229</xdr:rowOff>
    </xdr:from>
    <xdr:to>
      <xdr:col>46</xdr:col>
      <xdr:colOff>38100</xdr:colOff>
      <xdr:row>77</xdr:row>
      <xdr:rowOff>45379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3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115571</xdr:rowOff>
    </xdr:from>
    <xdr:to>
      <xdr:col>41</xdr:col>
      <xdr:colOff>50800</xdr:colOff>
      <xdr:row>75</xdr:row>
      <xdr:rowOff>82710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631421"/>
          <a:ext cx="889000" cy="3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151668</xdr:rowOff>
    </xdr:from>
    <xdr:to>
      <xdr:col>41</xdr:col>
      <xdr:colOff>101600</xdr:colOff>
      <xdr:row>77</xdr:row>
      <xdr:rowOff>81818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72945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167145</xdr:rowOff>
    </xdr:from>
    <xdr:to>
      <xdr:col>36</xdr:col>
      <xdr:colOff>165100</xdr:colOff>
      <xdr:row>77</xdr:row>
      <xdr:rowOff>97295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88422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102879</xdr:rowOff>
    </xdr:from>
    <xdr:to>
      <xdr:col>55</xdr:col>
      <xdr:colOff>50800</xdr:colOff>
      <xdr:row>75</xdr:row>
      <xdr:rowOff>33029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79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125756</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64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41311</xdr:rowOff>
    </xdr:from>
    <xdr:to>
      <xdr:col>50</xdr:col>
      <xdr:colOff>165100</xdr:colOff>
      <xdr:row>70</xdr:row>
      <xdr:rowOff>142911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04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159438</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39795" y="1181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135272</xdr:rowOff>
    </xdr:from>
    <xdr:to>
      <xdr:col>46</xdr:col>
      <xdr:colOff>38100</xdr:colOff>
      <xdr:row>73</xdr:row>
      <xdr:rowOff>65422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4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81949</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50795" y="1225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64771</xdr:rowOff>
    </xdr:from>
    <xdr:to>
      <xdr:col>41</xdr:col>
      <xdr:colOff>101600</xdr:colOff>
      <xdr:row>73</xdr:row>
      <xdr:rowOff>166371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5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11448</xdr:rowOff>
    </xdr:from>
    <xdr:ext cx="59901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61795" y="123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31910</xdr:rowOff>
    </xdr:from>
    <xdr:to>
      <xdr:col>36</xdr:col>
      <xdr:colOff>165100</xdr:colOff>
      <xdr:row>75</xdr:row>
      <xdr:rowOff>133510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8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150037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66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76260</xdr:rowOff>
    </xdr:from>
    <xdr:to>
      <xdr:col>55</xdr:col>
      <xdr:colOff>0</xdr:colOff>
      <xdr:row>98</xdr:row>
      <xdr:rowOff>92935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878360"/>
          <a:ext cx="838200" cy="1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76260</xdr:rowOff>
    </xdr:from>
    <xdr:to>
      <xdr:col>50</xdr:col>
      <xdr:colOff>114300</xdr:colOff>
      <xdr:row>98</xdr:row>
      <xdr:rowOff>89055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878360"/>
          <a:ext cx="889000" cy="1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89055</xdr:rowOff>
    </xdr:from>
    <xdr:to>
      <xdr:col>45</xdr:col>
      <xdr:colOff>177800</xdr:colOff>
      <xdr:row>98</xdr:row>
      <xdr:rowOff>113858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891155"/>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113858</xdr:rowOff>
    </xdr:from>
    <xdr:to>
      <xdr:col>41</xdr:col>
      <xdr:colOff>50800</xdr:colOff>
      <xdr:row>98</xdr:row>
      <xdr:rowOff>133877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915958"/>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42135</xdr:rowOff>
    </xdr:from>
    <xdr:to>
      <xdr:col>55</xdr:col>
      <xdr:colOff>50800</xdr:colOff>
      <xdr:row>98</xdr:row>
      <xdr:rowOff>143735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8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20562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82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25460</xdr:rowOff>
    </xdr:from>
    <xdr:to>
      <xdr:col>50</xdr:col>
      <xdr:colOff>165100</xdr:colOff>
      <xdr:row>98</xdr:row>
      <xdr:rowOff>127060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2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118187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9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38255</xdr:rowOff>
    </xdr:from>
    <xdr:to>
      <xdr:col>46</xdr:col>
      <xdr:colOff>38100</xdr:colOff>
      <xdr:row>98</xdr:row>
      <xdr:rowOff>139855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4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130982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3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63058</xdr:rowOff>
    </xdr:from>
    <xdr:to>
      <xdr:col>41</xdr:col>
      <xdr:colOff>101600</xdr:colOff>
      <xdr:row>98</xdr:row>
      <xdr:rowOff>164658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6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155785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83077</xdr:rowOff>
    </xdr:from>
    <xdr:to>
      <xdr:col>36</xdr:col>
      <xdr:colOff>165100</xdr:colOff>
      <xdr:row>99</xdr:row>
      <xdr:rowOff>13227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4354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97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50592</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708442"/>
          <a:ext cx="1269" cy="102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168719</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48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50592</xdr:rowOff>
    </xdr:from>
    <xdr:to>
      <xdr:col>86</xdr:col>
      <xdr:colOff>25400</xdr:colOff>
      <xdr:row>33</xdr:row>
      <xdr:rowOff>50592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708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131707</xdr:rowOff>
    </xdr:from>
    <xdr:to>
      <xdr:col>85</xdr:col>
      <xdr:colOff>127000</xdr:colOff>
      <xdr:row>33</xdr:row>
      <xdr:rowOff>50592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5618107"/>
          <a:ext cx="838200" cy="9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67357</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8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88930</xdr:rowOff>
    </xdr:from>
    <xdr:to>
      <xdr:col>85</xdr:col>
      <xdr:colOff>177800</xdr:colOff>
      <xdr:row>39</xdr:row>
      <xdr:rowOff>19080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0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131707</xdr:rowOff>
    </xdr:from>
    <xdr:to>
      <xdr:col>81</xdr:col>
      <xdr:colOff>50800</xdr:colOff>
      <xdr:row>34</xdr:row>
      <xdr:rowOff>74107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5618107"/>
          <a:ext cx="889000" cy="28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76594</xdr:rowOff>
    </xdr:from>
    <xdr:to>
      <xdr:col>81</xdr:col>
      <xdr:colOff>101600</xdr:colOff>
      <xdr:row>39</xdr:row>
      <xdr:rowOff>6744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9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169321</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14111" y="668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597</xdr:rowOff>
    </xdr:from>
    <xdr:to>
      <xdr:col>76</xdr:col>
      <xdr:colOff>114300</xdr:colOff>
      <xdr:row>34</xdr:row>
      <xdr:rowOff>74107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5315547"/>
          <a:ext cx="889000" cy="58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74422</xdr:rowOff>
    </xdr:from>
    <xdr:to>
      <xdr:col>76</xdr:col>
      <xdr:colOff>165100</xdr:colOff>
      <xdr:row>39</xdr:row>
      <xdr:rowOff>4572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167149</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597</xdr:rowOff>
    </xdr:from>
    <xdr:to>
      <xdr:col>71</xdr:col>
      <xdr:colOff>177800</xdr:colOff>
      <xdr:row>32</xdr:row>
      <xdr:rowOff>61763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5315547"/>
          <a:ext cx="889000" cy="2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65324</xdr:rowOff>
    </xdr:from>
    <xdr:to>
      <xdr:col>72</xdr:col>
      <xdr:colOff>38100</xdr:colOff>
      <xdr:row>38</xdr:row>
      <xdr:rowOff>166924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8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158051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67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59205</xdr:rowOff>
    </xdr:from>
    <xdr:to>
      <xdr:col>67</xdr:col>
      <xdr:colOff>101600</xdr:colOff>
      <xdr:row>38</xdr:row>
      <xdr:rowOff>160805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7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151932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66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171242</xdr:rowOff>
    </xdr:from>
    <xdr:to>
      <xdr:col>85</xdr:col>
      <xdr:colOff>177800</xdr:colOff>
      <xdr:row>33</xdr:row>
      <xdr:rowOff>101392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565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124269</xdr:rowOff>
    </xdr:from>
    <xdr:ext cx="599010"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561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80907</xdr:rowOff>
    </xdr:from>
    <xdr:to>
      <xdr:col>81</xdr:col>
      <xdr:colOff>101600</xdr:colOff>
      <xdr:row>33</xdr:row>
      <xdr:rowOff>11057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55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27584</xdr:rowOff>
    </xdr:from>
    <xdr:ext cx="59901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181795" y="534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23307</xdr:rowOff>
    </xdr:from>
    <xdr:to>
      <xdr:col>76</xdr:col>
      <xdr:colOff>165100</xdr:colOff>
      <xdr:row>34</xdr:row>
      <xdr:rowOff>124907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58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141434</xdr:rowOff>
    </xdr:from>
    <xdr:ext cx="59901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292795" y="562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121247</xdr:rowOff>
    </xdr:from>
    <xdr:to>
      <xdr:col>72</xdr:col>
      <xdr:colOff>38100</xdr:colOff>
      <xdr:row>31</xdr:row>
      <xdr:rowOff>51397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526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67924</xdr:rowOff>
    </xdr:from>
    <xdr:ext cx="59901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03795" y="503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10963</xdr:rowOff>
    </xdr:from>
    <xdr:to>
      <xdr:col>67</xdr:col>
      <xdr:colOff>101600</xdr:colOff>
      <xdr:row>32</xdr:row>
      <xdr:rowOff>112563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549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129090</xdr:rowOff>
    </xdr:from>
    <xdr:ext cx="599010"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14795" y="527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153470</xdr:rowOff>
    </xdr:from>
    <xdr:to>
      <xdr:col>85</xdr:col>
      <xdr:colOff>127000</xdr:colOff>
      <xdr:row>77</xdr:row>
      <xdr:rowOff>21045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83670"/>
          <a:ext cx="838200" cy="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164660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5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21045</xdr:rowOff>
    </xdr:from>
    <xdr:to>
      <xdr:col>81</xdr:col>
      <xdr:colOff>50800</xdr:colOff>
      <xdr:row>77</xdr:row>
      <xdr:rowOff>48194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22695"/>
          <a:ext cx="8890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87633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7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48194</xdr:rowOff>
    </xdr:from>
    <xdr:to>
      <xdr:col>76</xdr:col>
      <xdr:colOff>114300</xdr:colOff>
      <xdr:row>77</xdr:row>
      <xdr:rowOff>54389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49844"/>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54389</xdr:rowOff>
    </xdr:from>
    <xdr:to>
      <xdr:col>71</xdr:col>
      <xdr:colOff>177800</xdr:colOff>
      <xdr:row>77</xdr:row>
      <xdr:rowOff>61378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5603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102350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130239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102670</xdr:rowOff>
    </xdr:from>
    <xdr:to>
      <xdr:col>85</xdr:col>
      <xdr:colOff>177800</xdr:colOff>
      <xdr:row>77</xdr:row>
      <xdr:rowOff>32820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3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81097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1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141695</xdr:rowOff>
    </xdr:from>
    <xdr:to>
      <xdr:col>81</xdr:col>
      <xdr:colOff>101600</xdr:colOff>
      <xdr:row>77</xdr:row>
      <xdr:rowOff>71845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62972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6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168844</xdr:rowOff>
    </xdr:from>
    <xdr:to>
      <xdr:col>76</xdr:col>
      <xdr:colOff>165100</xdr:colOff>
      <xdr:row>77</xdr:row>
      <xdr:rowOff>98994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90121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3589</xdr:rowOff>
    </xdr:from>
    <xdr:to>
      <xdr:col>72</xdr:col>
      <xdr:colOff>38100</xdr:colOff>
      <xdr:row>77</xdr:row>
      <xdr:rowOff>105189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0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96316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10578</xdr:rowOff>
    </xdr:from>
    <xdr:to>
      <xdr:col>67</xdr:col>
      <xdr:colOff>101600</xdr:colOff>
      <xdr:row>77</xdr:row>
      <xdr:rowOff>112178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1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103305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0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25997</xdr:rowOff>
    </xdr:from>
    <xdr:to>
      <xdr:col>85</xdr:col>
      <xdr:colOff>127000</xdr:colOff>
      <xdr:row>98</xdr:row>
      <xdr:rowOff>41387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28097"/>
          <a:ext cx="838200" cy="1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41387</xdr:rowOff>
    </xdr:from>
    <xdr:to>
      <xdr:col>81</xdr:col>
      <xdr:colOff>50800</xdr:colOff>
      <xdr:row>98</xdr:row>
      <xdr:rowOff>61368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43487"/>
          <a:ext cx="889000" cy="1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61368</xdr:rowOff>
    </xdr:from>
    <xdr:to>
      <xdr:col>76</xdr:col>
      <xdr:colOff>114300</xdr:colOff>
      <xdr:row>98</xdr:row>
      <xdr:rowOff>112759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63468"/>
          <a:ext cx="889000" cy="5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102088</xdr:rowOff>
    </xdr:from>
    <xdr:to>
      <xdr:col>71</xdr:col>
      <xdr:colOff>177800</xdr:colOff>
      <xdr:row>98</xdr:row>
      <xdr:rowOff>112759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04188"/>
          <a:ext cx="889000" cy="1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128759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146647</xdr:rowOff>
    </xdr:from>
    <xdr:to>
      <xdr:col>85</xdr:col>
      <xdr:colOff>177800</xdr:colOff>
      <xdr:row>98</xdr:row>
      <xdr:rowOff>76797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75715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162037</xdr:rowOff>
    </xdr:from>
    <xdr:to>
      <xdr:col>81</xdr:col>
      <xdr:colOff>101600</xdr:colOff>
      <xdr:row>98</xdr:row>
      <xdr:rowOff>92187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83314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8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10568</xdr:rowOff>
    </xdr:from>
    <xdr:to>
      <xdr:col>76</xdr:col>
      <xdr:colOff>165100</xdr:colOff>
      <xdr:row>98</xdr:row>
      <xdr:rowOff>112168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103295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0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61959</xdr:rowOff>
    </xdr:from>
    <xdr:to>
      <xdr:col>72</xdr:col>
      <xdr:colOff>38100</xdr:colOff>
      <xdr:row>98</xdr:row>
      <xdr:rowOff>163559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6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154686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51288</xdr:rowOff>
    </xdr:from>
    <xdr:to>
      <xdr:col>67</xdr:col>
      <xdr:colOff>101600</xdr:colOff>
      <xdr:row>98</xdr:row>
      <xdr:rowOff>152888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144015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4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130967</xdr:rowOff>
    </xdr:from>
    <xdr:to>
      <xdr:col>116</xdr:col>
      <xdr:colOff>63500</xdr:colOff>
      <xdr:row>58</xdr:row>
      <xdr:rowOff>131242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75067"/>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131242</xdr:rowOff>
    </xdr:from>
    <xdr:to>
      <xdr:col>111</xdr:col>
      <xdr:colOff>177800</xdr:colOff>
      <xdr:row>58</xdr:row>
      <xdr:rowOff>136088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75342"/>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136088</xdr:rowOff>
    </xdr:from>
    <xdr:to>
      <xdr:col>107</xdr:col>
      <xdr:colOff>50800</xdr:colOff>
      <xdr:row>58</xdr:row>
      <xdr:rowOff>137643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80188"/>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134671</xdr:rowOff>
    </xdr:from>
    <xdr:to>
      <xdr:col>102</xdr:col>
      <xdr:colOff>114300</xdr:colOff>
      <xdr:row>58</xdr:row>
      <xdr:rowOff>137643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7877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80167</xdr:rowOff>
    </xdr:from>
    <xdr:to>
      <xdr:col>116</xdr:col>
      <xdr:colOff>114300</xdr:colOff>
      <xdr:row>59</xdr:row>
      <xdr:rowOff>10317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166544</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9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80442</xdr:rowOff>
    </xdr:from>
    <xdr:to>
      <xdr:col>112</xdr:col>
      <xdr:colOff>38100</xdr:colOff>
      <xdr:row>59</xdr:row>
      <xdr:rowOff>10592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1719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1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85288</xdr:rowOff>
    </xdr:from>
    <xdr:to>
      <xdr:col>107</xdr:col>
      <xdr:colOff>101600</xdr:colOff>
      <xdr:row>59</xdr:row>
      <xdr:rowOff>15438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6565</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22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86843</xdr:rowOff>
    </xdr:from>
    <xdr:to>
      <xdr:col>102</xdr:col>
      <xdr:colOff>165100</xdr:colOff>
      <xdr:row>59</xdr:row>
      <xdr:rowOff>16993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8120</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83871</xdr:rowOff>
    </xdr:from>
    <xdr:to>
      <xdr:col>98</xdr:col>
      <xdr:colOff>38100</xdr:colOff>
      <xdr:row>59</xdr:row>
      <xdr:rowOff>14021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5148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20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103993</xdr:rowOff>
    </xdr:from>
    <xdr:to>
      <xdr:col>116</xdr:col>
      <xdr:colOff>63500</xdr:colOff>
      <xdr:row>72</xdr:row>
      <xdr:rowOff>171064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448393"/>
          <a:ext cx="838200" cy="6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103993</xdr:rowOff>
    </xdr:from>
    <xdr:to>
      <xdr:col>111</xdr:col>
      <xdr:colOff>177800</xdr:colOff>
      <xdr:row>73</xdr:row>
      <xdr:rowOff>49106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448393"/>
          <a:ext cx="889000" cy="11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31780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137574</xdr:rowOff>
    </xdr:from>
    <xdr:to>
      <xdr:col>107</xdr:col>
      <xdr:colOff>50800</xdr:colOff>
      <xdr:row>73</xdr:row>
      <xdr:rowOff>49106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481974"/>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14429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137574</xdr:rowOff>
    </xdr:from>
    <xdr:to>
      <xdr:col>102</xdr:col>
      <xdr:colOff>114300</xdr:colOff>
      <xdr:row>73</xdr:row>
      <xdr:rowOff>56261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481974"/>
          <a:ext cx="889000" cy="9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2542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5216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120264</xdr:rowOff>
    </xdr:from>
    <xdr:to>
      <xdr:col>116</xdr:col>
      <xdr:colOff>114300</xdr:colOff>
      <xdr:row>73</xdr:row>
      <xdr:rowOff>50414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46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143141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31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53193</xdr:rowOff>
    </xdr:from>
    <xdr:to>
      <xdr:col>112</xdr:col>
      <xdr:colOff>38100</xdr:colOff>
      <xdr:row>72</xdr:row>
      <xdr:rowOff>154793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39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171320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17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169756</xdr:rowOff>
    </xdr:from>
    <xdr:to>
      <xdr:col>107</xdr:col>
      <xdr:colOff>101600</xdr:colOff>
      <xdr:row>73</xdr:row>
      <xdr:rowOff>99906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1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116433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2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86774</xdr:rowOff>
    </xdr:from>
    <xdr:to>
      <xdr:col>102</xdr:col>
      <xdr:colOff>165100</xdr:colOff>
      <xdr:row>73</xdr:row>
      <xdr:rowOff>16924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4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33451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2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5461</xdr:rowOff>
    </xdr:from>
    <xdr:to>
      <xdr:col>98</xdr:col>
      <xdr:colOff>38100</xdr:colOff>
      <xdr:row>73</xdr:row>
      <xdr:rowOff>107061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123588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9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年度歳出総決算額は住民一人当たり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1,180,228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年度決算時（</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1,288,156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107,928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円の減となった。前年度と比較して、人件費は増となったものの、総合体育館建設事業が令和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年度で竣工となり、普通建設事業費（うち新規整備）が大きく減となったことに加え、前年度と比較して災害発生件数が少なかったため災害復旧事業費が減となったことが要因と考えられる。</a:t>
          </a:r>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しかしながら、普通建設事業費（新規整備）については、令和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年度においても中央グラウンド周辺整備事業等の大型事業を実施していることから、全国・県平均及び類似団体を上回っている状況であり、災害復旧事業費についても、平成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年熊本地震及びそれ以降継続して発生する各種災害等により全国・県平均及び類似団体を大きく上回っている状況が続いている。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維持補修費についても、類似団体と比較して低い水準にあるものの、増加傾向にあることから、今後も公共施設等総合管理計画及び個別施設計画に基づき、施設の集約化・複合化並びに長寿命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12,887
12,700
544.67
16,602,238
15,209,594
756,522
7,648,540
8,964,316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63881</xdr:rowOff>
    </xdr:from>
    <xdr:to>
      <xdr:col>24</xdr:col>
      <xdr:colOff>63500</xdr:colOff>
      <xdr:row>37</xdr:row>
      <xdr:rowOff>131318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07531"/>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131318</xdr:rowOff>
    </xdr:from>
    <xdr:to>
      <xdr:col>19</xdr:col>
      <xdr:colOff>177800</xdr:colOff>
      <xdr:row>38</xdr:row>
      <xdr:rowOff>76835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74968"/>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26052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76835</xdr:rowOff>
    </xdr:from>
    <xdr:to>
      <xdr:col>15</xdr:col>
      <xdr:colOff>50800</xdr:colOff>
      <xdr:row>38</xdr:row>
      <xdr:rowOff>86741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9193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65295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86741</xdr:rowOff>
    </xdr:from>
    <xdr:to>
      <xdr:col>10</xdr:col>
      <xdr:colOff>114300</xdr:colOff>
      <xdr:row>38</xdr:row>
      <xdr:rowOff>152654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01841"/>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112158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125493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13081</xdr:rowOff>
    </xdr:from>
    <xdr:to>
      <xdr:col>24</xdr:col>
      <xdr:colOff>114300</xdr:colOff>
      <xdr:row>37</xdr:row>
      <xdr:rowOff>114681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162958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80518</xdr:rowOff>
    </xdr:from>
    <xdr:to>
      <xdr:col>20</xdr:col>
      <xdr:colOff>38100</xdr:colOff>
      <xdr:row>38</xdr:row>
      <xdr:rowOff>10668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1795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26035</xdr:rowOff>
    </xdr:from>
    <xdr:to>
      <xdr:col>15</xdr:col>
      <xdr:colOff>101600</xdr:colOff>
      <xdr:row>38</xdr:row>
      <xdr:rowOff>127635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118762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3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35941</xdr:rowOff>
    </xdr:from>
    <xdr:to>
      <xdr:col>10</xdr:col>
      <xdr:colOff>165100</xdr:colOff>
      <xdr:row>38</xdr:row>
      <xdr:rowOff>137541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128668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4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101854</xdr:rowOff>
    </xdr:from>
    <xdr:to>
      <xdr:col>6</xdr:col>
      <xdr:colOff>38100</xdr:colOff>
      <xdr:row>39</xdr:row>
      <xdr:rowOff>32004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1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23131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0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53164</xdr:rowOff>
    </xdr:from>
    <xdr:to>
      <xdr:col>24</xdr:col>
      <xdr:colOff>63500</xdr:colOff>
      <xdr:row>58</xdr:row>
      <xdr:rowOff>91966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97264"/>
          <a:ext cx="838200" cy="3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91966</xdr:rowOff>
    </xdr:from>
    <xdr:to>
      <xdr:col>19</xdr:col>
      <xdr:colOff>177800</xdr:colOff>
      <xdr:row>58</xdr:row>
      <xdr:rowOff>129429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36066"/>
          <a:ext cx="889000" cy="3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129429</xdr:rowOff>
    </xdr:from>
    <xdr:to>
      <xdr:col>15</xdr:col>
      <xdr:colOff>50800</xdr:colOff>
      <xdr:row>58</xdr:row>
      <xdr:rowOff>157390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73529"/>
          <a:ext cx="889000" cy="2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26922</xdr:rowOff>
    </xdr:from>
    <xdr:to>
      <xdr:col>10</xdr:col>
      <xdr:colOff>114300</xdr:colOff>
      <xdr:row>58</xdr:row>
      <xdr:rowOff>157390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1022"/>
          <a:ext cx="889000" cy="1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2364</xdr:rowOff>
    </xdr:from>
    <xdr:to>
      <xdr:col>24</xdr:col>
      <xdr:colOff>114300</xdr:colOff>
      <xdr:row>58</xdr:row>
      <xdr:rowOff>103964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4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129553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0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41166</xdr:rowOff>
    </xdr:from>
    <xdr:to>
      <xdr:col>20</xdr:col>
      <xdr:colOff>38100</xdr:colOff>
      <xdr:row>58</xdr:row>
      <xdr:rowOff>142766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133893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7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78629</xdr:rowOff>
    </xdr:from>
    <xdr:to>
      <xdr:col>15</xdr:col>
      <xdr:colOff>101600</xdr:colOff>
      <xdr:row>59</xdr:row>
      <xdr:rowOff>8779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171356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1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106590</xdr:rowOff>
    </xdr:from>
    <xdr:to>
      <xdr:col>10</xdr:col>
      <xdr:colOff>165100</xdr:colOff>
      <xdr:row>59</xdr:row>
      <xdr:rowOff>36740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27867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4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147572</xdr:rowOff>
    </xdr:from>
    <xdr:to>
      <xdr:col>6</xdr:col>
      <xdr:colOff>38100</xdr:colOff>
      <xdr:row>58</xdr:row>
      <xdr:rowOff>77722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68849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70424</xdr:rowOff>
    </xdr:from>
    <xdr:to>
      <xdr:col>24</xdr:col>
      <xdr:colOff>63500</xdr:colOff>
      <xdr:row>72</xdr:row>
      <xdr:rowOff>19391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243374"/>
          <a:ext cx="838200" cy="1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77668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19391</xdr:rowOff>
    </xdr:from>
    <xdr:to>
      <xdr:col>19</xdr:col>
      <xdr:colOff>177800</xdr:colOff>
      <xdr:row>73</xdr:row>
      <xdr:rowOff>42795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363791"/>
          <a:ext cx="889000" cy="19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136200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3421</xdr:rowOff>
    </xdr:from>
    <xdr:to>
      <xdr:col>15</xdr:col>
      <xdr:colOff>50800</xdr:colOff>
      <xdr:row>73</xdr:row>
      <xdr:rowOff>42795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519271"/>
          <a:ext cx="889000" cy="3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3421</xdr:rowOff>
    </xdr:from>
    <xdr:to>
      <xdr:col>10</xdr:col>
      <xdr:colOff>114300</xdr:colOff>
      <xdr:row>75</xdr:row>
      <xdr:rowOff>38572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519271"/>
          <a:ext cx="889000" cy="37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19624</xdr:rowOff>
    </xdr:from>
    <xdr:to>
      <xdr:col>24</xdr:col>
      <xdr:colOff>114300</xdr:colOff>
      <xdr:row>71</xdr:row>
      <xdr:rowOff>121224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19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42501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04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140041</xdr:rowOff>
    </xdr:from>
    <xdr:to>
      <xdr:col>20</xdr:col>
      <xdr:colOff>38100</xdr:colOff>
      <xdr:row>72</xdr:row>
      <xdr:rowOff>70191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31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86718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08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163445</xdr:rowOff>
    </xdr:from>
    <xdr:to>
      <xdr:col>15</xdr:col>
      <xdr:colOff>101600</xdr:colOff>
      <xdr:row>73</xdr:row>
      <xdr:rowOff>93595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5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110122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28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124071</xdr:rowOff>
    </xdr:from>
    <xdr:to>
      <xdr:col>10</xdr:col>
      <xdr:colOff>165100</xdr:colOff>
      <xdr:row>73</xdr:row>
      <xdr:rowOff>54221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4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70748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24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159222</xdr:rowOff>
    </xdr:from>
    <xdr:to>
      <xdr:col>6</xdr:col>
      <xdr:colOff>38100</xdr:colOff>
      <xdr:row>75</xdr:row>
      <xdr:rowOff>89372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8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105899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62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57758</xdr:rowOff>
    </xdr:from>
    <xdr:to>
      <xdr:col>24</xdr:col>
      <xdr:colOff>63500</xdr:colOff>
      <xdr:row>97</xdr:row>
      <xdr:rowOff>64381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688408"/>
          <a:ext cx="83820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39688</xdr:rowOff>
    </xdr:from>
    <xdr:to>
      <xdr:col>19</xdr:col>
      <xdr:colOff>177800</xdr:colOff>
      <xdr:row>97</xdr:row>
      <xdr:rowOff>64381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670338"/>
          <a:ext cx="889000" cy="2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33111</xdr:rowOff>
    </xdr:from>
    <xdr:to>
      <xdr:col>15</xdr:col>
      <xdr:colOff>50800</xdr:colOff>
      <xdr:row>97</xdr:row>
      <xdr:rowOff>39688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663761"/>
          <a:ext cx="889000" cy="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33111</xdr:rowOff>
    </xdr:from>
    <xdr:to>
      <xdr:col>10</xdr:col>
      <xdr:colOff>114300</xdr:colOff>
      <xdr:row>97</xdr:row>
      <xdr:rowOff>120402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663761"/>
          <a:ext cx="889000" cy="8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6958</xdr:rowOff>
    </xdr:from>
    <xdr:to>
      <xdr:col>24</xdr:col>
      <xdr:colOff>114300</xdr:colOff>
      <xdr:row>97</xdr:row>
      <xdr:rowOff>108558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156835</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13581</xdr:rowOff>
    </xdr:from>
    <xdr:to>
      <xdr:col>20</xdr:col>
      <xdr:colOff>38100</xdr:colOff>
      <xdr:row>97</xdr:row>
      <xdr:rowOff>115181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106308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3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160338</xdr:rowOff>
    </xdr:from>
    <xdr:to>
      <xdr:col>15</xdr:col>
      <xdr:colOff>101600</xdr:colOff>
      <xdr:row>97</xdr:row>
      <xdr:rowOff>90488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107015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39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153761</xdr:rowOff>
    </xdr:from>
    <xdr:to>
      <xdr:col>10</xdr:col>
      <xdr:colOff>165100</xdr:colOff>
      <xdr:row>97</xdr:row>
      <xdr:rowOff>83911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1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100438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38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69602</xdr:rowOff>
    </xdr:from>
    <xdr:to>
      <xdr:col>6</xdr:col>
      <xdr:colOff>38100</xdr:colOff>
      <xdr:row>97</xdr:row>
      <xdr:rowOff>171202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162329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9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107467</xdr:rowOff>
    </xdr:from>
    <xdr:to>
      <xdr:col>55</xdr:col>
      <xdr:colOff>0</xdr:colOff>
      <xdr:row>38</xdr:row>
      <xdr:rowOff>110439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22567"/>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110439</xdr:rowOff>
    </xdr:from>
    <xdr:to>
      <xdr:col>50</xdr:col>
      <xdr:colOff>114300</xdr:colOff>
      <xdr:row>38</xdr:row>
      <xdr:rowOff>112268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2553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112268</xdr:rowOff>
    </xdr:from>
    <xdr:to>
      <xdr:col>45</xdr:col>
      <xdr:colOff>177800</xdr:colOff>
      <xdr:row>38</xdr:row>
      <xdr:rowOff>114554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273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114554</xdr:rowOff>
    </xdr:from>
    <xdr:to>
      <xdr:col>41</xdr:col>
      <xdr:colOff>50800</xdr:colOff>
      <xdr:row>38</xdr:row>
      <xdr:rowOff>115697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2965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56667</xdr:rowOff>
    </xdr:from>
    <xdr:to>
      <xdr:col>55</xdr:col>
      <xdr:colOff>50800</xdr:colOff>
      <xdr:row>38</xdr:row>
      <xdr:rowOff>158267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143044</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8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59639</xdr:rowOff>
    </xdr:from>
    <xdr:to>
      <xdr:col>50</xdr:col>
      <xdr:colOff>165100</xdr:colOff>
      <xdr:row>38</xdr:row>
      <xdr:rowOff>161239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152366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67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61468</xdr:rowOff>
    </xdr:from>
    <xdr:to>
      <xdr:col>46</xdr:col>
      <xdr:colOff>38100</xdr:colOff>
      <xdr:row>38</xdr:row>
      <xdr:rowOff>163068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154195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63754</xdr:rowOff>
    </xdr:from>
    <xdr:to>
      <xdr:col>41</xdr:col>
      <xdr:colOff>101600</xdr:colOff>
      <xdr:row>38</xdr:row>
      <xdr:rowOff>165354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156481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64897</xdr:rowOff>
    </xdr:from>
    <xdr:to>
      <xdr:col>36</xdr:col>
      <xdr:colOff>165100</xdr:colOff>
      <xdr:row>38</xdr:row>
      <xdr:rowOff>166497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157624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6467</xdr:rowOff>
    </xdr:from>
    <xdr:to>
      <xdr:col>55</xdr:col>
      <xdr:colOff>0</xdr:colOff>
      <xdr:row>55</xdr:row>
      <xdr:rowOff>61318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36217"/>
          <a:ext cx="838200" cy="5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6467</xdr:rowOff>
    </xdr:from>
    <xdr:to>
      <xdr:col>50</xdr:col>
      <xdr:colOff>114300</xdr:colOff>
      <xdr:row>55</xdr:row>
      <xdr:rowOff>119112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36217"/>
          <a:ext cx="889000" cy="11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103266</xdr:rowOff>
    </xdr:from>
    <xdr:to>
      <xdr:col>45</xdr:col>
      <xdr:colOff>177800</xdr:colOff>
      <xdr:row>55</xdr:row>
      <xdr:rowOff>119112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533016"/>
          <a:ext cx="889000" cy="1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8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103266</xdr:rowOff>
    </xdr:from>
    <xdr:to>
      <xdr:col>41</xdr:col>
      <xdr:colOff>50800</xdr:colOff>
      <xdr:row>56</xdr:row>
      <xdr:rowOff>74929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33016"/>
          <a:ext cx="889000" cy="14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22106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24373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10518</xdr:rowOff>
    </xdr:from>
    <xdr:to>
      <xdr:col>55</xdr:col>
      <xdr:colOff>50800</xdr:colOff>
      <xdr:row>55</xdr:row>
      <xdr:rowOff>112118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33395</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9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127117</xdr:rowOff>
    </xdr:from>
    <xdr:to>
      <xdr:col>50</xdr:col>
      <xdr:colOff>165100</xdr:colOff>
      <xdr:row>55</xdr:row>
      <xdr:rowOff>57267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73794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16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68312</xdr:rowOff>
    </xdr:from>
    <xdr:to>
      <xdr:col>46</xdr:col>
      <xdr:colOff>38100</xdr:colOff>
      <xdr:row>55</xdr:row>
      <xdr:rowOff>169912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9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14989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27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52466</xdr:rowOff>
    </xdr:from>
    <xdr:to>
      <xdr:col>41</xdr:col>
      <xdr:colOff>101600</xdr:colOff>
      <xdr:row>55</xdr:row>
      <xdr:rowOff>154066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8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170593</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25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24129</xdr:rowOff>
    </xdr:from>
    <xdr:to>
      <xdr:col>36</xdr:col>
      <xdr:colOff>165100</xdr:colOff>
      <xdr:row>56</xdr:row>
      <xdr:rowOff>125729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142256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40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73419</xdr:rowOff>
    </xdr:from>
    <xdr:to>
      <xdr:col>55</xdr:col>
      <xdr:colOff>0</xdr:colOff>
      <xdr:row>78</xdr:row>
      <xdr:rowOff>139688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46519"/>
          <a:ext cx="838200" cy="6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157942</xdr:rowOff>
    </xdr:from>
    <xdr:to>
      <xdr:col>50</xdr:col>
      <xdr:colOff>114300</xdr:colOff>
      <xdr:row>78</xdr:row>
      <xdr:rowOff>73419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59592"/>
          <a:ext cx="889000" cy="8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150234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5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157942</xdr:rowOff>
    </xdr:from>
    <xdr:to>
      <xdr:col>45</xdr:col>
      <xdr:colOff>177800</xdr:colOff>
      <xdr:row>78</xdr:row>
      <xdr:rowOff>52136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59592"/>
          <a:ext cx="889000" cy="6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5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52136</xdr:rowOff>
    </xdr:from>
    <xdr:to>
      <xdr:col>41</xdr:col>
      <xdr:colOff>50800</xdr:colOff>
      <xdr:row>78</xdr:row>
      <xdr:rowOff>106122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25236"/>
          <a:ext cx="889000" cy="5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155613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52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160442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88888</xdr:rowOff>
    </xdr:from>
    <xdr:to>
      <xdr:col>55</xdr:col>
      <xdr:colOff>50800</xdr:colOff>
      <xdr:row>79</xdr:row>
      <xdr:rowOff>19038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31079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0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22619</xdr:rowOff>
    </xdr:from>
    <xdr:to>
      <xdr:col>50</xdr:col>
      <xdr:colOff>165100</xdr:colOff>
      <xdr:row>78</xdr:row>
      <xdr:rowOff>124219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140746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17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107142</xdr:rowOff>
    </xdr:from>
    <xdr:to>
      <xdr:col>46</xdr:col>
      <xdr:colOff>38100</xdr:colOff>
      <xdr:row>78</xdr:row>
      <xdr:rowOff>37292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0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53819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8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1336</xdr:rowOff>
    </xdr:from>
    <xdr:to>
      <xdr:col>41</xdr:col>
      <xdr:colOff>101600</xdr:colOff>
      <xdr:row>78</xdr:row>
      <xdr:rowOff>102936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119463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55322</xdr:rowOff>
    </xdr:from>
    <xdr:to>
      <xdr:col>36</xdr:col>
      <xdr:colOff>165100</xdr:colOff>
      <xdr:row>78</xdr:row>
      <xdr:rowOff>156922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1999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20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29645</xdr:rowOff>
    </xdr:from>
    <xdr:to>
      <xdr:col>55</xdr:col>
      <xdr:colOff>0</xdr:colOff>
      <xdr:row>96</xdr:row>
      <xdr:rowOff>149399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488845"/>
          <a:ext cx="838200" cy="1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53964</xdr:rowOff>
    </xdr:from>
    <xdr:to>
      <xdr:col>50</xdr:col>
      <xdr:colOff>114300</xdr:colOff>
      <xdr:row>96</xdr:row>
      <xdr:rowOff>29645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170264"/>
          <a:ext cx="889000" cy="3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53964</xdr:rowOff>
    </xdr:from>
    <xdr:to>
      <xdr:col>45</xdr:col>
      <xdr:colOff>177800</xdr:colOff>
      <xdr:row>95</xdr:row>
      <xdr:rowOff>58644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170264"/>
          <a:ext cx="889000" cy="17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71138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58644</xdr:rowOff>
    </xdr:from>
    <xdr:to>
      <xdr:col>41</xdr:col>
      <xdr:colOff>50800</xdr:colOff>
      <xdr:row>96</xdr:row>
      <xdr:rowOff>54116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346394"/>
          <a:ext cx="889000" cy="16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98599</xdr:rowOff>
    </xdr:from>
    <xdr:to>
      <xdr:col>55</xdr:col>
      <xdr:colOff>50800</xdr:colOff>
      <xdr:row>97</xdr:row>
      <xdr:rowOff>28749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77026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150295</xdr:rowOff>
    </xdr:from>
    <xdr:to>
      <xdr:col>50</xdr:col>
      <xdr:colOff>165100</xdr:colOff>
      <xdr:row>96</xdr:row>
      <xdr:rowOff>80445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71572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3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3164</xdr:rowOff>
    </xdr:from>
    <xdr:to>
      <xdr:col>46</xdr:col>
      <xdr:colOff>38100</xdr:colOff>
      <xdr:row>94</xdr:row>
      <xdr:rowOff>104764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1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121291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58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7844</xdr:rowOff>
    </xdr:from>
    <xdr:to>
      <xdr:col>41</xdr:col>
      <xdr:colOff>101600</xdr:colOff>
      <xdr:row>95</xdr:row>
      <xdr:rowOff>109444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29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125971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0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3316</xdr:rowOff>
    </xdr:from>
    <xdr:to>
      <xdr:col>36</xdr:col>
      <xdr:colOff>165100</xdr:colOff>
      <xdr:row>96</xdr:row>
      <xdr:rowOff>104916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96043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18953</xdr:rowOff>
    </xdr:from>
    <xdr:to>
      <xdr:col>85</xdr:col>
      <xdr:colOff>127000</xdr:colOff>
      <xdr:row>37</xdr:row>
      <xdr:rowOff>92906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62603"/>
          <a:ext cx="838200" cy="7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92906</xdr:rowOff>
    </xdr:from>
    <xdr:to>
      <xdr:col>81</xdr:col>
      <xdr:colOff>50800</xdr:colOff>
      <xdr:row>37</xdr:row>
      <xdr:rowOff>130579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36556"/>
          <a:ext cx="8890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157142</xdr:rowOff>
    </xdr:from>
    <xdr:to>
      <xdr:col>76</xdr:col>
      <xdr:colOff>114300</xdr:colOff>
      <xdr:row>37</xdr:row>
      <xdr:rowOff>130579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814992"/>
          <a:ext cx="889000" cy="65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157142</xdr:rowOff>
    </xdr:from>
    <xdr:to>
      <xdr:col>71</xdr:col>
      <xdr:colOff>177800</xdr:colOff>
      <xdr:row>36</xdr:row>
      <xdr:rowOff>149918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14992"/>
          <a:ext cx="889000" cy="50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22704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139603</xdr:rowOff>
    </xdr:from>
    <xdr:to>
      <xdr:col>85</xdr:col>
      <xdr:colOff>177800</xdr:colOff>
      <xdr:row>37</xdr:row>
      <xdr:rowOff>69753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1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118030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42106</xdr:rowOff>
    </xdr:from>
    <xdr:to>
      <xdr:col>81</xdr:col>
      <xdr:colOff>101600</xdr:colOff>
      <xdr:row>37</xdr:row>
      <xdr:rowOff>143706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134833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7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79779</xdr:rowOff>
    </xdr:from>
    <xdr:to>
      <xdr:col>76</xdr:col>
      <xdr:colOff>165100</xdr:colOff>
      <xdr:row>38</xdr:row>
      <xdr:rowOff>9929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1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106342</xdr:rowOff>
    </xdr:from>
    <xdr:to>
      <xdr:col>72</xdr:col>
      <xdr:colOff>38100</xdr:colOff>
      <xdr:row>34</xdr:row>
      <xdr:rowOff>36492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7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53019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3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99118</xdr:rowOff>
    </xdr:from>
    <xdr:to>
      <xdr:col>67</xdr:col>
      <xdr:colOff>101600</xdr:colOff>
      <xdr:row>37</xdr:row>
      <xdr:rowOff>29268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7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20395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6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92184</xdr:rowOff>
    </xdr:from>
    <xdr:to>
      <xdr:col>85</xdr:col>
      <xdr:colOff>127000</xdr:colOff>
      <xdr:row>55</xdr:row>
      <xdr:rowOff>72702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007584"/>
          <a:ext cx="838200" cy="49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74112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0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92184</xdr:rowOff>
    </xdr:from>
    <xdr:to>
      <xdr:col>81</xdr:col>
      <xdr:colOff>50800</xdr:colOff>
      <xdr:row>55</xdr:row>
      <xdr:rowOff>155131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007584"/>
          <a:ext cx="889000" cy="57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99390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155131</xdr:rowOff>
    </xdr:from>
    <xdr:to>
      <xdr:col>76</xdr:col>
      <xdr:colOff>114300</xdr:colOff>
      <xdr:row>56</xdr:row>
      <xdr:rowOff>58643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84881"/>
          <a:ext cx="889000" cy="7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155347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58643</xdr:rowOff>
    </xdr:from>
    <xdr:to>
      <xdr:col>71</xdr:col>
      <xdr:colOff>177800</xdr:colOff>
      <xdr:row>57</xdr:row>
      <xdr:rowOff>12878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59843"/>
          <a:ext cx="889000" cy="1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168825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21902</xdr:rowOff>
    </xdr:from>
    <xdr:to>
      <xdr:col>85</xdr:col>
      <xdr:colOff>177800</xdr:colOff>
      <xdr:row>55</xdr:row>
      <xdr:rowOff>123502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44779</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0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41384</xdr:rowOff>
    </xdr:from>
    <xdr:to>
      <xdr:col>81</xdr:col>
      <xdr:colOff>101600</xdr:colOff>
      <xdr:row>52</xdr:row>
      <xdr:rowOff>142984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895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159511</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873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104331</xdr:rowOff>
    </xdr:from>
    <xdr:to>
      <xdr:col>76</xdr:col>
      <xdr:colOff>165100</xdr:colOff>
      <xdr:row>56</xdr:row>
      <xdr:rowOff>34481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51008</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30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7843</xdr:rowOff>
    </xdr:from>
    <xdr:to>
      <xdr:col>72</xdr:col>
      <xdr:colOff>38100</xdr:colOff>
      <xdr:row>56</xdr:row>
      <xdr:rowOff>109443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125970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8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133528</xdr:rowOff>
    </xdr:from>
    <xdr:to>
      <xdr:col>67</xdr:col>
      <xdr:colOff>101600</xdr:colOff>
      <xdr:row>57</xdr:row>
      <xdr:rowOff>63678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3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54805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2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50591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566441"/>
          <a:ext cx="1269" cy="102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168718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34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50591</xdr:rowOff>
    </xdr:from>
    <xdr:to>
      <xdr:col>86</xdr:col>
      <xdr:colOff>25400</xdr:colOff>
      <xdr:row>73</xdr:row>
      <xdr:rowOff>50591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566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131707</xdr:rowOff>
    </xdr:from>
    <xdr:to>
      <xdr:col>85</xdr:col>
      <xdr:colOff>127000</xdr:colOff>
      <xdr:row>73</xdr:row>
      <xdr:rowOff>50591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2476107"/>
          <a:ext cx="838200" cy="9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67358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40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88931</xdr:rowOff>
    </xdr:from>
    <xdr:to>
      <xdr:col>85</xdr:col>
      <xdr:colOff>177800</xdr:colOff>
      <xdr:row>79</xdr:row>
      <xdr:rowOff>19081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131707</xdr:rowOff>
    </xdr:from>
    <xdr:to>
      <xdr:col>81</xdr:col>
      <xdr:colOff>50800</xdr:colOff>
      <xdr:row>74</xdr:row>
      <xdr:rowOff>74107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2476107"/>
          <a:ext cx="889000" cy="28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76594</xdr:rowOff>
    </xdr:from>
    <xdr:to>
      <xdr:col>81</xdr:col>
      <xdr:colOff>101600</xdr:colOff>
      <xdr:row>79</xdr:row>
      <xdr:rowOff>6744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169321</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4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597</xdr:rowOff>
    </xdr:from>
    <xdr:to>
      <xdr:col>76</xdr:col>
      <xdr:colOff>114300</xdr:colOff>
      <xdr:row>74</xdr:row>
      <xdr:rowOff>74107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2173547"/>
          <a:ext cx="889000" cy="58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74422</xdr:rowOff>
    </xdr:from>
    <xdr:to>
      <xdr:col>76</xdr:col>
      <xdr:colOff>165100</xdr:colOff>
      <xdr:row>79</xdr:row>
      <xdr:rowOff>4572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167149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54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597</xdr:rowOff>
    </xdr:from>
    <xdr:to>
      <xdr:col>71</xdr:col>
      <xdr:colOff>177800</xdr:colOff>
      <xdr:row>72</xdr:row>
      <xdr:rowOff>61763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2173547"/>
          <a:ext cx="889000" cy="2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65323</xdr:rowOff>
    </xdr:from>
    <xdr:to>
      <xdr:col>72</xdr:col>
      <xdr:colOff>38100</xdr:colOff>
      <xdr:row>78</xdr:row>
      <xdr:rowOff>166923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3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158050</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53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59204</xdr:rowOff>
    </xdr:from>
    <xdr:to>
      <xdr:col>67</xdr:col>
      <xdr:colOff>101600</xdr:colOff>
      <xdr:row>78</xdr:row>
      <xdr:rowOff>160804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151931</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52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171241</xdr:rowOff>
    </xdr:from>
    <xdr:to>
      <xdr:col>85</xdr:col>
      <xdr:colOff>177800</xdr:colOff>
      <xdr:row>73</xdr:row>
      <xdr:rowOff>101391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251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124268</xdr:rowOff>
    </xdr:from>
    <xdr:ext cx="599010"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46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80907</xdr:rowOff>
    </xdr:from>
    <xdr:to>
      <xdr:col>81</xdr:col>
      <xdr:colOff>101600</xdr:colOff>
      <xdr:row>73</xdr:row>
      <xdr:rowOff>11057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24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27584</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181795" y="1220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23307</xdr:rowOff>
    </xdr:from>
    <xdr:to>
      <xdr:col>76</xdr:col>
      <xdr:colOff>165100</xdr:colOff>
      <xdr:row>74</xdr:row>
      <xdr:rowOff>124907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27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141434</xdr:rowOff>
    </xdr:from>
    <xdr:ext cx="59901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292795" y="1248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121247</xdr:rowOff>
    </xdr:from>
    <xdr:to>
      <xdr:col>72</xdr:col>
      <xdr:colOff>38100</xdr:colOff>
      <xdr:row>71</xdr:row>
      <xdr:rowOff>51397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21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67924</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03795" y="1189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10963</xdr:rowOff>
    </xdr:from>
    <xdr:to>
      <xdr:col>67</xdr:col>
      <xdr:colOff>101600</xdr:colOff>
      <xdr:row>72</xdr:row>
      <xdr:rowOff>112563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23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129090</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14795" y="1213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153470</xdr:rowOff>
    </xdr:from>
    <xdr:to>
      <xdr:col>85</xdr:col>
      <xdr:colOff>127000</xdr:colOff>
      <xdr:row>97</xdr:row>
      <xdr:rowOff>21045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12670"/>
          <a:ext cx="838200" cy="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164659</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80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21045</xdr:rowOff>
    </xdr:from>
    <xdr:to>
      <xdr:col>81</xdr:col>
      <xdr:colOff>50800</xdr:colOff>
      <xdr:row>97</xdr:row>
      <xdr:rowOff>48194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51695"/>
          <a:ext cx="8890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87633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48194</xdr:rowOff>
    </xdr:from>
    <xdr:to>
      <xdr:col>76</xdr:col>
      <xdr:colOff>114300</xdr:colOff>
      <xdr:row>97</xdr:row>
      <xdr:rowOff>54389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78844"/>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91487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54389</xdr:rowOff>
    </xdr:from>
    <xdr:to>
      <xdr:col>71</xdr:col>
      <xdr:colOff>177800</xdr:colOff>
      <xdr:row>97</xdr:row>
      <xdr:rowOff>60550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85039"/>
          <a:ext cx="8890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102350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102670</xdr:rowOff>
    </xdr:from>
    <xdr:to>
      <xdr:col>85</xdr:col>
      <xdr:colOff>177800</xdr:colOff>
      <xdr:row>97</xdr:row>
      <xdr:rowOff>32820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6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81097</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4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141695</xdr:rowOff>
    </xdr:from>
    <xdr:to>
      <xdr:col>81</xdr:col>
      <xdr:colOff>101600</xdr:colOff>
      <xdr:row>97</xdr:row>
      <xdr:rowOff>71845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62972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9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168844</xdr:rowOff>
    </xdr:from>
    <xdr:to>
      <xdr:col>76</xdr:col>
      <xdr:colOff>165100</xdr:colOff>
      <xdr:row>97</xdr:row>
      <xdr:rowOff>98994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90121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2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3589</xdr:rowOff>
    </xdr:from>
    <xdr:to>
      <xdr:col>72</xdr:col>
      <xdr:colOff>38100</xdr:colOff>
      <xdr:row>97</xdr:row>
      <xdr:rowOff>105189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96316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2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9750</xdr:rowOff>
    </xdr:from>
    <xdr:to>
      <xdr:col>67</xdr:col>
      <xdr:colOff>101600</xdr:colOff>
      <xdr:row>97</xdr:row>
      <xdr:rowOff>111350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102477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定額減税調整給付金や障害者自立支援給付費の増により、民生費は前年度比で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11,062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円の増となり、全国・県平均及び類似団体と比較しても高い水準を示している。扶助費の抑制は性質上容易ではないが適正な対応に努めていく。災害復旧費においては、前年度と比較して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11,855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減となったものの、毎年発生する各種災害等により全国・県平均を大きく上回っている状況が続いている。公債費については、中央グラウンド周辺整備事業等の大型事業の実施が続いており、今後も増加が見込まれるが、交付税措置が有利な地方債を活用するなど、財政状況を把握しながら適正な借入れに努め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一方で、教育費については、総合体育館建設事業の竣工等により、前年度と比較して大きく減少した。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50">
              <a:solidFill>
                <a:sysClr val="windowText" lastClr="000000"/>
              </a:solidFill>
              <a:latin typeface="ＭＳ ゴシック" pitchFamily="49" charset="-128"/>
              <a:ea typeface="ＭＳ ゴシック" pitchFamily="49" charset="-128"/>
            </a:rPr>
            <a:t>　実質収支額については、前年度比</a:t>
          </a:r>
          <a:r>
            <a:rPr kumimoji="1" lang="en-US" altLang="ja-JP" sz="750">
              <a:solidFill>
                <a:sysClr val="windowText" lastClr="000000"/>
              </a:solidFill>
              <a:latin typeface="ＭＳ ゴシック" pitchFamily="49" charset="-128"/>
              <a:ea typeface="ＭＳ ゴシック" pitchFamily="49" charset="-128"/>
            </a:rPr>
            <a:t>172,006</a:t>
          </a:r>
          <a:r>
            <a:rPr kumimoji="1" lang="ja-JP" altLang="en-US" sz="750">
              <a:solidFill>
                <a:sysClr val="windowText" lastClr="000000"/>
              </a:solidFill>
              <a:latin typeface="ＭＳ ゴシック" pitchFamily="49" charset="-128"/>
              <a:ea typeface="ＭＳ ゴシック" pitchFamily="49" charset="-128"/>
            </a:rPr>
            <a:t>千円減の</a:t>
          </a:r>
          <a:r>
            <a:rPr kumimoji="1" lang="en-US" altLang="ja-JP" sz="750">
              <a:solidFill>
                <a:sysClr val="windowText" lastClr="000000"/>
              </a:solidFill>
              <a:latin typeface="ＭＳ ゴシック" pitchFamily="49" charset="-128"/>
              <a:ea typeface="ＭＳ ゴシック" pitchFamily="49" charset="-128"/>
            </a:rPr>
            <a:t>756,522</a:t>
          </a:r>
          <a:r>
            <a:rPr kumimoji="1" lang="ja-JP" altLang="en-US" sz="750">
              <a:solidFill>
                <a:sysClr val="windowText" lastClr="000000"/>
              </a:solidFill>
              <a:latin typeface="ＭＳ ゴシック" pitchFamily="49" charset="-128"/>
              <a:ea typeface="ＭＳ ゴシック" pitchFamily="49" charset="-128"/>
            </a:rPr>
            <a:t>千円となり、実質収支比率は、前年度比</a:t>
          </a:r>
          <a:r>
            <a:rPr kumimoji="1" lang="en-US" altLang="ja-JP" sz="750">
              <a:solidFill>
                <a:sysClr val="windowText" lastClr="000000"/>
              </a:solidFill>
              <a:latin typeface="ＭＳ ゴシック" pitchFamily="49" charset="-128"/>
              <a:ea typeface="ＭＳ ゴシック" pitchFamily="49" charset="-128"/>
            </a:rPr>
            <a:t>2.4</a:t>
          </a:r>
          <a:r>
            <a:rPr kumimoji="1" lang="ja-JP" altLang="en-US" sz="750">
              <a:solidFill>
                <a:sysClr val="windowText" lastClr="000000"/>
              </a:solidFill>
              <a:latin typeface="ＭＳ ゴシック" pitchFamily="49" charset="-128"/>
              <a:ea typeface="ＭＳ ゴシック" pitchFamily="49" charset="-128"/>
            </a:rPr>
            <a:t>ポイント減の</a:t>
          </a:r>
          <a:r>
            <a:rPr kumimoji="1" lang="en-US" altLang="ja-JP" sz="750">
              <a:solidFill>
                <a:sysClr val="windowText" lastClr="000000"/>
              </a:solidFill>
              <a:latin typeface="ＭＳ ゴシック" pitchFamily="49" charset="-128"/>
              <a:ea typeface="ＭＳ ゴシック" pitchFamily="49" charset="-128"/>
            </a:rPr>
            <a:t>9.9%</a:t>
          </a:r>
          <a:r>
            <a:rPr kumimoji="1" lang="ja-JP" altLang="en-US" sz="750">
              <a:solidFill>
                <a:sysClr val="windowText" lastClr="000000"/>
              </a:solidFill>
              <a:latin typeface="ＭＳ ゴシック" pitchFamily="49" charset="-128"/>
              <a:ea typeface="ＭＳ ゴシック" pitchFamily="49" charset="-128"/>
            </a:rPr>
            <a:t>となった。</a:t>
          </a:r>
        </a:p>
        <a:p>
          <a:r>
            <a:rPr kumimoji="1" lang="ja-JP" altLang="en-US" sz="750">
              <a:solidFill>
                <a:sysClr val="windowText" lastClr="000000"/>
              </a:solidFill>
              <a:latin typeface="ＭＳ ゴシック" pitchFamily="49" charset="-128"/>
              <a:ea typeface="ＭＳ ゴシック" pitchFamily="49" charset="-128"/>
            </a:rPr>
            <a:t>　令和</a:t>
          </a:r>
          <a:r>
            <a:rPr kumimoji="1" lang="en-US" altLang="ja-JP" sz="750">
              <a:solidFill>
                <a:sysClr val="windowText" lastClr="000000"/>
              </a:solidFill>
              <a:latin typeface="ＭＳ ゴシック" pitchFamily="49" charset="-128"/>
              <a:ea typeface="ＭＳ ゴシック" pitchFamily="49" charset="-128"/>
            </a:rPr>
            <a:t>6</a:t>
          </a:r>
          <a:r>
            <a:rPr kumimoji="1" lang="ja-JP" altLang="en-US" sz="750">
              <a:solidFill>
                <a:sysClr val="windowText" lastClr="000000"/>
              </a:solidFill>
              <a:latin typeface="ＭＳ ゴシック" pitchFamily="49" charset="-128"/>
              <a:ea typeface="ＭＳ ゴシック" pitchFamily="49" charset="-128"/>
            </a:rPr>
            <a:t>年度は、令和</a:t>
          </a:r>
          <a:r>
            <a:rPr kumimoji="1" lang="en-US" altLang="ja-JP" sz="750">
              <a:solidFill>
                <a:sysClr val="windowText" lastClr="000000"/>
              </a:solidFill>
              <a:latin typeface="ＭＳ ゴシック" pitchFamily="49" charset="-128"/>
              <a:ea typeface="ＭＳ ゴシック" pitchFamily="49" charset="-128"/>
            </a:rPr>
            <a:t>5</a:t>
          </a:r>
          <a:r>
            <a:rPr kumimoji="1" lang="ja-JP" altLang="en-US" sz="750">
              <a:solidFill>
                <a:sysClr val="windowText" lastClr="000000"/>
              </a:solidFill>
              <a:latin typeface="ＭＳ ゴシック" pitchFamily="49" charset="-128"/>
              <a:ea typeface="ＭＳ ゴシック" pitchFamily="49" charset="-128"/>
            </a:rPr>
            <a:t>年</a:t>
          </a:r>
          <a:r>
            <a:rPr kumimoji="1" lang="en-US" altLang="ja-JP" sz="750">
              <a:solidFill>
                <a:sysClr val="windowText" lastClr="000000"/>
              </a:solidFill>
              <a:latin typeface="ＭＳ ゴシック" pitchFamily="49" charset="-128"/>
              <a:ea typeface="ＭＳ ゴシック" pitchFamily="49" charset="-128"/>
            </a:rPr>
            <a:t>7</a:t>
          </a:r>
          <a:r>
            <a:rPr kumimoji="1" lang="ja-JP" altLang="en-US" sz="750">
              <a:solidFill>
                <a:sysClr val="windowText" lastClr="000000"/>
              </a:solidFill>
              <a:latin typeface="ＭＳ ゴシック" pitchFamily="49" charset="-128"/>
              <a:ea typeface="ＭＳ ゴシック" pitchFamily="49" charset="-128"/>
            </a:rPr>
            <a:t>月豪雨に伴う災害復旧事業に係る費用及び補助金は増となっているものの、九州中央自動車道「山都通潤橋</a:t>
          </a:r>
          <a:r>
            <a:rPr kumimoji="1" lang="en-US" altLang="ja-JP" sz="750">
              <a:solidFill>
                <a:sysClr val="windowText" lastClr="000000"/>
              </a:solidFill>
              <a:latin typeface="ＭＳ ゴシック" pitchFamily="49" charset="-128"/>
              <a:ea typeface="ＭＳ ゴシック" pitchFamily="49" charset="-128"/>
            </a:rPr>
            <a:t>IC</a:t>
          </a:r>
          <a:r>
            <a:rPr kumimoji="1" lang="ja-JP" altLang="en-US" sz="750">
              <a:solidFill>
                <a:sysClr val="windowText" lastClr="000000"/>
              </a:solidFill>
              <a:latin typeface="ＭＳ ゴシック" pitchFamily="49" charset="-128"/>
              <a:ea typeface="ＭＳ ゴシック" pitchFamily="49" charset="-128"/>
            </a:rPr>
            <a:t>」開通に向けた新道の駅整備事業や総合体育館建設事業といった大型事業が令和</a:t>
          </a:r>
          <a:r>
            <a:rPr kumimoji="1" lang="en-US" altLang="ja-JP" sz="750">
              <a:solidFill>
                <a:sysClr val="windowText" lastClr="000000"/>
              </a:solidFill>
              <a:latin typeface="ＭＳ ゴシック" pitchFamily="49" charset="-128"/>
              <a:ea typeface="ＭＳ ゴシック" pitchFamily="49" charset="-128"/>
            </a:rPr>
            <a:t>5</a:t>
          </a:r>
          <a:r>
            <a:rPr kumimoji="1" lang="ja-JP" altLang="en-US" sz="750">
              <a:solidFill>
                <a:sysClr val="windowText" lastClr="000000"/>
              </a:solidFill>
              <a:latin typeface="ＭＳ ゴシック" pitchFamily="49" charset="-128"/>
              <a:ea typeface="ＭＳ ゴシック" pitchFamily="49" charset="-128"/>
            </a:rPr>
            <a:t>年度に竣工したことから、普通建設事業に係る費用及び当該事業に係る補助金や地方債が前年度と比較して大幅な減となった。</a:t>
          </a:r>
        </a:p>
        <a:p>
          <a:r>
            <a:rPr kumimoji="1" lang="ja-JP" altLang="en-US" sz="750">
              <a:solidFill>
                <a:sysClr val="windowText" lastClr="000000"/>
              </a:solidFill>
              <a:latin typeface="ＭＳ ゴシック" pitchFamily="49" charset="-128"/>
              <a:ea typeface="ＭＳ ゴシック" pitchFamily="49" charset="-128"/>
            </a:rPr>
            <a:t>　また、災害復旧事業等により、翌年度繰越財源が</a:t>
          </a:r>
          <a:r>
            <a:rPr kumimoji="1" lang="en-US" altLang="ja-JP" sz="750">
              <a:solidFill>
                <a:sysClr val="windowText" lastClr="000000"/>
              </a:solidFill>
              <a:latin typeface="ＭＳ ゴシック" pitchFamily="49" charset="-128"/>
              <a:ea typeface="ＭＳ ゴシック" pitchFamily="49" charset="-128"/>
            </a:rPr>
            <a:t>165,676</a:t>
          </a:r>
          <a:r>
            <a:rPr kumimoji="1" lang="ja-JP" altLang="en-US" sz="750">
              <a:solidFill>
                <a:sysClr val="windowText" lastClr="000000"/>
              </a:solidFill>
              <a:latin typeface="ＭＳ ゴシック" pitchFamily="49" charset="-128"/>
              <a:ea typeface="ＭＳ ゴシック" pitchFamily="49" charset="-128"/>
            </a:rPr>
            <a:t>千円の増となったことから、実質収支額は、前年度と比較して</a:t>
          </a:r>
          <a:r>
            <a:rPr kumimoji="1" lang="en-US" altLang="ja-JP" sz="750">
              <a:solidFill>
                <a:sysClr val="windowText" lastClr="000000"/>
              </a:solidFill>
              <a:latin typeface="ＭＳ ゴシック" pitchFamily="49" charset="-128"/>
              <a:ea typeface="ＭＳ ゴシック" pitchFamily="49" charset="-128"/>
            </a:rPr>
            <a:t>172,006</a:t>
          </a:r>
          <a:r>
            <a:rPr kumimoji="1" lang="ja-JP" altLang="en-US" sz="750">
              <a:solidFill>
                <a:sysClr val="windowText" lastClr="000000"/>
              </a:solidFill>
              <a:latin typeface="ＭＳ ゴシック" pitchFamily="49" charset="-128"/>
              <a:ea typeface="ＭＳ ゴシック" pitchFamily="49" charset="-128"/>
            </a:rPr>
            <a:t>千円の減となった。</a:t>
          </a:r>
        </a:p>
        <a:p>
          <a:r>
            <a:rPr kumimoji="1" lang="ja-JP" altLang="en-US" sz="750">
              <a:solidFill>
                <a:sysClr val="windowText" lastClr="000000"/>
              </a:solidFill>
              <a:latin typeface="ＭＳ ゴシック" pitchFamily="49" charset="-128"/>
              <a:ea typeface="ＭＳ ゴシック" pitchFamily="49" charset="-128"/>
            </a:rPr>
            <a:t>　分子要因である実質収支が</a:t>
          </a:r>
          <a:r>
            <a:rPr kumimoji="1" lang="en-US" altLang="ja-JP" sz="750">
              <a:solidFill>
                <a:sysClr val="windowText" lastClr="000000"/>
              </a:solidFill>
              <a:latin typeface="ＭＳ ゴシック" pitchFamily="49" charset="-128"/>
              <a:ea typeface="ＭＳ ゴシック" pitchFamily="49" charset="-128"/>
            </a:rPr>
            <a:t>172,006</a:t>
          </a:r>
          <a:r>
            <a:rPr kumimoji="1" lang="ja-JP" altLang="en-US" sz="750">
              <a:solidFill>
                <a:sysClr val="windowText" lastClr="000000"/>
              </a:solidFill>
              <a:latin typeface="ＭＳ ゴシック" pitchFamily="49" charset="-128"/>
              <a:ea typeface="ＭＳ ゴシック" pitchFamily="49" charset="-128"/>
            </a:rPr>
            <a:t>千円減となったことに加え、分母要因である標準財政規模が</a:t>
          </a:r>
          <a:r>
            <a:rPr kumimoji="1" lang="en-US" altLang="ja-JP" sz="750">
              <a:solidFill>
                <a:sysClr val="windowText" lastClr="000000"/>
              </a:solidFill>
              <a:latin typeface="ＭＳ ゴシック" pitchFamily="49" charset="-128"/>
              <a:ea typeface="ＭＳ ゴシック" pitchFamily="49" charset="-128"/>
            </a:rPr>
            <a:t>94,856</a:t>
          </a:r>
          <a:r>
            <a:rPr kumimoji="1" lang="ja-JP" altLang="en-US" sz="750">
              <a:solidFill>
                <a:sysClr val="windowText" lastClr="000000"/>
              </a:solidFill>
              <a:latin typeface="ＭＳ ゴシック" pitchFamily="49" charset="-128"/>
              <a:ea typeface="ＭＳ ゴシック" pitchFamily="49" charset="-128"/>
            </a:rPr>
            <a:t>千円増となったことで実質収支比率も前年度比で</a:t>
          </a:r>
          <a:r>
            <a:rPr kumimoji="1" lang="en-US" altLang="ja-JP" sz="750">
              <a:solidFill>
                <a:sysClr val="windowText" lastClr="000000"/>
              </a:solidFill>
              <a:latin typeface="ＭＳ ゴシック" pitchFamily="49" charset="-128"/>
              <a:ea typeface="ＭＳ ゴシック" pitchFamily="49" charset="-128"/>
            </a:rPr>
            <a:t>2.4</a:t>
          </a:r>
          <a:r>
            <a:rPr kumimoji="1" lang="ja-JP" altLang="en-US" sz="750">
              <a:solidFill>
                <a:sysClr val="windowText" lastClr="000000"/>
              </a:solidFill>
              <a:latin typeface="ＭＳ ゴシック" pitchFamily="49" charset="-128"/>
              <a:ea typeface="ＭＳ ゴシック" pitchFamily="49" charset="-128"/>
            </a:rPr>
            <a:t>ポイントの減となった。</a:t>
          </a:r>
          <a:endParaRPr kumimoji="1" lang="en-US" altLang="ja-JP" sz="750">
            <a:solidFill>
              <a:sysClr val="windowText" lastClr="000000"/>
            </a:solidFill>
            <a:latin typeface="ＭＳ ゴシック" pitchFamily="49" charset="-128"/>
            <a:ea typeface="ＭＳ ゴシック" pitchFamily="49" charset="-128"/>
          </a:endParaRPr>
        </a:p>
        <a:p>
          <a:r>
            <a:rPr kumimoji="1" lang="ja-JP" altLang="en-US" sz="750">
              <a:solidFill>
                <a:sysClr val="windowText" lastClr="000000"/>
              </a:solidFill>
              <a:latin typeface="ＭＳ ゴシック" pitchFamily="49" charset="-128"/>
              <a:ea typeface="ＭＳ ゴシック" pitchFamily="49" charset="-128"/>
            </a:rPr>
            <a:t>　実質単年度収支は、前年度比</a:t>
          </a:r>
          <a:r>
            <a:rPr kumimoji="1" lang="en-US" altLang="ja-JP" sz="750">
              <a:solidFill>
                <a:sysClr val="windowText" lastClr="000000"/>
              </a:solidFill>
              <a:latin typeface="ＭＳ ゴシック" pitchFamily="49" charset="-128"/>
              <a:ea typeface="ＭＳ ゴシック" pitchFamily="49" charset="-128"/>
            </a:rPr>
            <a:t>285,860</a:t>
          </a:r>
          <a:r>
            <a:rPr kumimoji="1" lang="ja-JP" altLang="en-US" sz="750">
              <a:solidFill>
                <a:sysClr val="windowText" lastClr="000000"/>
              </a:solidFill>
              <a:latin typeface="ＭＳ ゴシック" pitchFamily="49" charset="-128"/>
              <a:ea typeface="ＭＳ ゴシック" pitchFamily="49" charset="-128"/>
            </a:rPr>
            <a:t>千円増の▲</a:t>
          </a:r>
          <a:r>
            <a:rPr kumimoji="1" lang="en-US" altLang="ja-JP" sz="750">
              <a:solidFill>
                <a:sysClr val="windowText" lastClr="000000"/>
              </a:solidFill>
              <a:latin typeface="ＭＳ ゴシック" pitchFamily="49" charset="-128"/>
              <a:ea typeface="ＭＳ ゴシック" pitchFamily="49" charset="-128"/>
            </a:rPr>
            <a:t>361,254</a:t>
          </a:r>
          <a:r>
            <a:rPr kumimoji="1" lang="ja-JP" altLang="en-US" sz="750">
              <a:solidFill>
                <a:sysClr val="windowText" lastClr="000000"/>
              </a:solidFill>
              <a:latin typeface="ＭＳ ゴシック" pitchFamily="49" charset="-128"/>
              <a:ea typeface="ＭＳ ゴシック" pitchFamily="49" charset="-128"/>
            </a:rPr>
            <a:t>千円となった。</a:t>
          </a:r>
        </a:p>
        <a:p>
          <a:r>
            <a:rPr kumimoji="1" lang="ja-JP" altLang="en-US" sz="750">
              <a:solidFill>
                <a:sysClr val="windowText" lastClr="000000"/>
              </a:solidFill>
              <a:latin typeface="ＭＳ ゴシック" pitchFamily="49" charset="-128"/>
              <a:ea typeface="ＭＳ ゴシック" pitchFamily="49" charset="-128"/>
            </a:rPr>
            <a:t>　令和</a:t>
          </a:r>
          <a:r>
            <a:rPr kumimoji="1" lang="en-US" altLang="ja-JP" sz="750">
              <a:solidFill>
                <a:sysClr val="windowText" lastClr="000000"/>
              </a:solidFill>
              <a:latin typeface="ＭＳ ゴシック" pitchFamily="49" charset="-128"/>
              <a:ea typeface="ＭＳ ゴシック" pitchFamily="49" charset="-128"/>
            </a:rPr>
            <a:t>6</a:t>
          </a:r>
          <a:r>
            <a:rPr kumimoji="1" lang="ja-JP" altLang="en-US" sz="750">
              <a:solidFill>
                <a:sysClr val="windowText" lastClr="000000"/>
              </a:solidFill>
              <a:latin typeface="ＭＳ ゴシック" pitchFamily="49" charset="-128"/>
              <a:ea typeface="ＭＳ ゴシック" pitchFamily="49" charset="-128"/>
            </a:rPr>
            <a:t>年度は、前年度と比較して、各種災害対応等に充てるため取崩した財政調整基金の取崩し額が</a:t>
          </a:r>
          <a:r>
            <a:rPr kumimoji="1" lang="en-US" altLang="ja-JP" sz="750">
              <a:solidFill>
                <a:sysClr val="windowText" lastClr="000000"/>
              </a:solidFill>
              <a:latin typeface="ＭＳ ゴシック" pitchFamily="49" charset="-128"/>
              <a:ea typeface="ＭＳ ゴシック" pitchFamily="49" charset="-128"/>
            </a:rPr>
            <a:t>286,429</a:t>
          </a:r>
          <a:r>
            <a:rPr kumimoji="1" lang="ja-JP" altLang="en-US" sz="750">
              <a:solidFill>
                <a:sysClr val="windowText" lastClr="000000"/>
              </a:solidFill>
              <a:latin typeface="ＭＳ ゴシック" pitchFamily="49" charset="-128"/>
              <a:ea typeface="ＭＳ ゴシック" pitchFamily="49" charset="-128"/>
            </a:rPr>
            <a:t>千円と大幅に減となったことに加え、一般寄附等を財政調整基金に積立てたことにより、積立額が</a:t>
          </a:r>
          <a:r>
            <a:rPr kumimoji="1" lang="en-US" altLang="ja-JP" sz="750">
              <a:solidFill>
                <a:sysClr val="windowText" lastClr="000000"/>
              </a:solidFill>
              <a:latin typeface="ＭＳ ゴシック" pitchFamily="49" charset="-128"/>
              <a:ea typeface="ＭＳ ゴシック" pitchFamily="49" charset="-128"/>
            </a:rPr>
            <a:t>100,467</a:t>
          </a:r>
          <a:r>
            <a:rPr kumimoji="1" lang="ja-JP" altLang="en-US" sz="750">
              <a:solidFill>
                <a:sysClr val="windowText" lastClr="000000"/>
              </a:solidFill>
              <a:latin typeface="ＭＳ ゴシック" pitchFamily="49" charset="-128"/>
              <a:ea typeface="ＭＳ ゴシック" pitchFamily="49" charset="-128"/>
            </a:rPr>
            <a:t>千円の増となったことから、実質単年度収支は大幅に増となった。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連結決算となるすべての会計において黒字決算となっているが、本来独立採算を求められる公営企業の水道事業、病院事業、簡易水道事業においては、一般会計からの繰入金が併せて</a:t>
          </a:r>
          <a:r>
            <a:rPr kumimoji="1" lang="en-US" altLang="ja-JP" sz="1050">
              <a:solidFill>
                <a:sysClr val="windowText" lastClr="000000"/>
              </a:solidFill>
              <a:latin typeface="ＭＳ ゴシック" pitchFamily="49" charset="-128"/>
              <a:ea typeface="ＭＳ ゴシック" pitchFamily="49" charset="-128"/>
            </a:rPr>
            <a:t>411,568</a:t>
          </a:r>
          <a:r>
            <a:rPr kumimoji="1" lang="ja-JP" altLang="en-US" sz="1050">
              <a:solidFill>
                <a:sysClr val="windowText" lastClr="000000"/>
              </a:solidFill>
              <a:latin typeface="ＭＳ ゴシック" pitchFamily="49" charset="-128"/>
              <a:ea typeface="ＭＳ ゴシック" pitchFamily="49" charset="-128"/>
            </a:rPr>
            <a:t>千円となっている。</a:t>
          </a:r>
        </a:p>
        <a:p>
          <a:r>
            <a:rPr kumimoji="1" lang="ja-JP" altLang="en-US" sz="1050">
              <a:solidFill>
                <a:sysClr val="windowText" lastClr="000000"/>
              </a:solidFill>
              <a:latin typeface="ＭＳ ゴシック" pitchFamily="49" charset="-128"/>
              <a:ea typeface="ＭＳ ゴシック" pitchFamily="49" charset="-128"/>
            </a:rPr>
            <a:t>　病院事業については、病院建設時に発行した地方債等の償還において、毎年度</a:t>
          </a:r>
          <a:r>
            <a:rPr kumimoji="1" lang="en-US" altLang="ja-JP" sz="1050">
              <a:solidFill>
                <a:sysClr val="windowText" lastClr="000000"/>
              </a:solidFill>
              <a:latin typeface="ＭＳ ゴシック" pitchFamily="49" charset="-128"/>
              <a:ea typeface="ＭＳ ゴシック" pitchFamily="49" charset="-128"/>
            </a:rPr>
            <a:t>50,000</a:t>
          </a:r>
          <a:r>
            <a:rPr kumimoji="1" lang="ja-JP" altLang="en-US" sz="1050">
              <a:solidFill>
                <a:sysClr val="windowText" lastClr="000000"/>
              </a:solidFill>
              <a:latin typeface="ＭＳ ゴシック" pitchFamily="49" charset="-128"/>
              <a:ea typeface="ＭＳ ゴシック" pitchFamily="49" charset="-128"/>
            </a:rPr>
            <a:t>千円を超える償還が続いていく状況である。</a:t>
          </a:r>
        </a:p>
        <a:p>
          <a:r>
            <a:rPr kumimoji="1" lang="ja-JP" altLang="en-US" sz="1050">
              <a:solidFill>
                <a:sysClr val="windowText" lastClr="000000"/>
              </a:solidFill>
              <a:latin typeface="ＭＳ ゴシック" pitchFamily="49" charset="-128"/>
              <a:ea typeface="ＭＳ ゴシック" pitchFamily="49" charset="-128"/>
            </a:rPr>
            <a:t>　簡易水道事業は一部を残し、令和</a:t>
          </a:r>
          <a:r>
            <a:rPr kumimoji="1" lang="en-US" altLang="ja-JP" sz="1050">
              <a:solidFill>
                <a:sysClr val="windowText" lastClr="000000"/>
              </a:solidFill>
              <a:latin typeface="ＭＳ ゴシック" pitchFamily="49" charset="-128"/>
              <a:ea typeface="ＭＳ ゴシック" pitchFamily="49" charset="-128"/>
            </a:rPr>
            <a:t>2</a:t>
          </a:r>
          <a:r>
            <a:rPr kumimoji="1" lang="ja-JP" altLang="en-US" sz="1050">
              <a:solidFill>
                <a:sysClr val="windowText" lastClr="000000"/>
              </a:solidFill>
              <a:latin typeface="ＭＳ ゴシック" pitchFamily="49" charset="-128"/>
              <a:ea typeface="ＭＳ ゴシック" pitchFamily="49" charset="-128"/>
            </a:rPr>
            <a:t>年</a:t>
          </a:r>
          <a:r>
            <a:rPr kumimoji="1" lang="en-US" altLang="ja-JP" sz="1050">
              <a:solidFill>
                <a:sysClr val="windowText" lastClr="000000"/>
              </a:solidFill>
              <a:latin typeface="ＭＳ ゴシック" pitchFamily="49" charset="-128"/>
              <a:ea typeface="ＭＳ ゴシック" pitchFamily="49" charset="-128"/>
            </a:rPr>
            <a:t>4</a:t>
          </a:r>
          <a:r>
            <a:rPr kumimoji="1" lang="ja-JP" altLang="en-US" sz="1050">
              <a:solidFill>
                <a:sysClr val="windowText" lastClr="000000"/>
              </a:solidFill>
              <a:latin typeface="ＭＳ ゴシック" pitchFamily="49" charset="-128"/>
              <a:ea typeface="ＭＳ ゴシック" pitchFamily="49" charset="-128"/>
            </a:rPr>
            <a:t>月</a:t>
          </a:r>
          <a:r>
            <a:rPr kumimoji="1" lang="en-US" altLang="ja-JP" sz="1050">
              <a:solidFill>
                <a:sysClr val="windowText" lastClr="000000"/>
              </a:solidFill>
              <a:latin typeface="ＭＳ ゴシック" pitchFamily="49" charset="-128"/>
              <a:ea typeface="ＭＳ ゴシック" pitchFamily="49" charset="-128"/>
            </a:rPr>
            <a:t>1</a:t>
          </a:r>
          <a:r>
            <a:rPr kumimoji="1" lang="ja-JP" altLang="en-US" sz="1050">
              <a:solidFill>
                <a:sysClr val="windowText" lastClr="000000"/>
              </a:solidFill>
              <a:latin typeface="ＭＳ ゴシック" pitchFamily="49" charset="-128"/>
              <a:ea typeface="ＭＳ ゴシック" pitchFamily="49" charset="-128"/>
            </a:rPr>
            <a:t>日に上水道と統合しており、統合した水道事業としての施設更新が今後も見込まれることから、引き続き財政負担の増加が見込まれる。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16602238</v>
      </c>
      <c r="BO4" s="449"/>
      <c r="BP4" s="449"/>
      <c r="BQ4" s="449"/>
      <c r="BR4" s="449"/>
      <c r="BS4" s="449"/>
      <c r="BT4" s="449"/>
      <c r="BU4" s="450"/>
      <c r="BV4" s="448">
        <v>18495378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9.9</v>
      </c>
      <c r="CU4" s="589"/>
      <c r="CV4" s="589"/>
      <c r="CW4" s="589"/>
      <c r="CX4" s="589"/>
      <c r="CY4" s="589"/>
      <c r="CZ4" s="589"/>
      <c r="DA4" s="590"/>
      <c r="DB4" s="588">
        <v>12.3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15209594</v>
      </c>
      <c r="BO5" s="420"/>
      <c r="BP5" s="420"/>
      <c r="BQ5" s="420"/>
      <c r="BR5" s="420"/>
      <c r="BS5" s="420"/>
      <c r="BT5" s="420"/>
      <c r="BU5" s="421"/>
      <c r="BV5" s="419">
        <v>17096404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85.6</v>
      </c>
      <c r="CU5" s="417"/>
      <c r="CV5" s="417"/>
      <c r="CW5" s="417"/>
      <c r="CX5" s="417"/>
      <c r="CY5" s="417"/>
      <c r="CZ5" s="417"/>
      <c r="DA5" s="418"/>
      <c r="DB5" s="416">
        <v>83.2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1392644</v>
      </c>
      <c r="BO6" s="420"/>
      <c r="BP6" s="420"/>
      <c r="BQ6" s="420"/>
      <c r="BR6" s="420"/>
      <c r="BS6" s="420"/>
      <c r="BT6" s="420"/>
      <c r="BU6" s="421"/>
      <c r="BV6" s="419">
        <v>1398974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85.7</v>
      </c>
      <c r="CU6" s="563"/>
      <c r="CV6" s="563"/>
      <c r="CW6" s="563"/>
      <c r="CX6" s="563"/>
      <c r="CY6" s="563"/>
      <c r="CZ6" s="563"/>
      <c r="DA6" s="564"/>
      <c r="DB6" s="562">
        <v>83.6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636122</v>
      </c>
      <c r="BO7" s="420"/>
      <c r="BP7" s="420"/>
      <c r="BQ7" s="420"/>
      <c r="BR7" s="420"/>
      <c r="BS7" s="420"/>
      <c r="BT7" s="420"/>
      <c r="BU7" s="421"/>
      <c r="BV7" s="419">
        <v>470446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7648540</v>
      </c>
      <c r="CU7" s="420"/>
      <c r="CV7" s="420"/>
      <c r="CW7" s="420"/>
      <c r="CX7" s="420"/>
      <c r="CY7" s="420"/>
      <c r="CZ7" s="420"/>
      <c r="DA7" s="421"/>
      <c r="DB7" s="419">
        <v>7553684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756522</v>
      </c>
      <c r="BO8" s="420"/>
      <c r="BP8" s="420"/>
      <c r="BQ8" s="420"/>
      <c r="BR8" s="420"/>
      <c r="BS8" s="420"/>
      <c r="BT8" s="420"/>
      <c r="BU8" s="421"/>
      <c r="BV8" s="419">
        <v>928528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13503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-172006</v>
      </c>
      <c r="BO9" s="420"/>
      <c r="BP9" s="420"/>
      <c r="BQ9" s="420"/>
      <c r="BR9" s="420"/>
      <c r="BS9" s="420"/>
      <c r="BT9" s="420"/>
      <c r="BU9" s="421"/>
      <c r="BV9" s="419">
        <v>-70970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9.1999999999999993</v>
      </c>
      <c r="CU9" s="417"/>
      <c r="CV9" s="417"/>
      <c r="CW9" s="417"/>
      <c r="CX9" s="417"/>
      <c r="CY9" s="417"/>
      <c r="CZ9" s="417"/>
      <c r="DA9" s="418"/>
      <c r="DB9" s="416">
        <v>8.8000000000000007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15149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100551</v>
      </c>
      <c r="BO10" s="420"/>
      <c r="BP10" s="420"/>
      <c r="BQ10" s="420"/>
      <c r="BR10" s="420"/>
      <c r="BS10" s="420"/>
      <c r="BT10" s="420"/>
      <c r="BU10" s="421"/>
      <c r="BV10" s="419">
        <v>84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12887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289799</v>
      </c>
      <c r="BO12" s="420"/>
      <c r="BP12" s="420"/>
      <c r="BQ12" s="420"/>
      <c r="BR12" s="420"/>
      <c r="BS12" s="420"/>
      <c r="BT12" s="420"/>
      <c r="BU12" s="421"/>
      <c r="BV12" s="419">
        <v>576228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12700</v>
      </c>
      <c r="S13" s="507"/>
      <c r="T13" s="507"/>
      <c r="U13" s="507"/>
      <c r="V13" s="508"/>
      <c r="W13" s="509" t="s">
        <v>131</v>
      </c>
      <c r="X13" s="405"/>
      <c r="Y13" s="405"/>
      <c r="Z13" s="405"/>
      <c r="AA13" s="405"/>
      <c r="AB13" s="406"/>
      <c r="AC13" s="372">
        <v>2792</v>
      </c>
      <c r="AD13" s="373"/>
      <c r="AE13" s="373"/>
      <c r="AF13" s="373"/>
      <c r="AG13" s="374"/>
      <c r="AH13" s="372">
        <v>3097</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-361254</v>
      </c>
      <c r="BO13" s="420"/>
      <c r="BP13" s="420"/>
      <c r="BQ13" s="420"/>
      <c r="BR13" s="420"/>
      <c r="BS13" s="420"/>
      <c r="BT13" s="420"/>
      <c r="BU13" s="421"/>
      <c r="BV13" s="419">
        <v>-647114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v>
      </c>
      <c r="CU13" s="417"/>
      <c r="CV13" s="417"/>
      <c r="CW13" s="417"/>
      <c r="CX13" s="417"/>
      <c r="CY13" s="417"/>
      <c r="CZ13" s="417"/>
      <c r="DA13" s="418"/>
      <c r="DB13" s="416">
        <v>3.9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13272</v>
      </c>
      <c r="S14" s="507"/>
      <c r="T14" s="507"/>
      <c r="U14" s="507"/>
      <c r="V14" s="508"/>
      <c r="W14" s="510"/>
      <c r="X14" s="408"/>
      <c r="Y14" s="408"/>
      <c r="Z14" s="408"/>
      <c r="AA14" s="408"/>
      <c r="AB14" s="409"/>
      <c r="AC14" s="499">
        <v>37.9</v>
      </c>
      <c r="AD14" s="500"/>
      <c r="AE14" s="500"/>
      <c r="AF14" s="500"/>
      <c r="AG14" s="501"/>
      <c r="AH14" s="499">
        <v>37.9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4.2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13123</v>
      </c>
      <c r="S15" s="507"/>
      <c r="T15" s="507"/>
      <c r="U15" s="507"/>
      <c r="V15" s="508"/>
      <c r="W15" s="509" t="s">
        <v>137</v>
      </c>
      <c r="X15" s="405"/>
      <c r="Y15" s="405"/>
      <c r="Z15" s="405"/>
      <c r="AA15" s="405"/>
      <c r="AB15" s="406"/>
      <c r="AC15" s="372">
        <v>1160</v>
      </c>
      <c r="AD15" s="373"/>
      <c r="AE15" s="373"/>
      <c r="AF15" s="373"/>
      <c r="AG15" s="374"/>
      <c r="AH15" s="372">
        <v>1262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1791104</v>
      </c>
      <c r="BO15" s="449"/>
      <c r="BP15" s="449"/>
      <c r="BQ15" s="449"/>
      <c r="BR15" s="449"/>
      <c r="BS15" s="449"/>
      <c r="BT15" s="449"/>
      <c r="BU15" s="450"/>
      <c r="BV15" s="448">
        <v>1769031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15.8</v>
      </c>
      <c r="AD16" s="500"/>
      <c r="AE16" s="500"/>
      <c r="AF16" s="500"/>
      <c r="AG16" s="501"/>
      <c r="AH16" s="499">
        <v>15.5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7237073</v>
      </c>
      <c r="BO16" s="420"/>
      <c r="BP16" s="420"/>
      <c r="BQ16" s="420"/>
      <c r="BR16" s="420"/>
      <c r="BS16" s="420"/>
      <c r="BT16" s="420"/>
      <c r="BU16" s="421"/>
      <c r="BV16" s="419">
        <v>7124620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3413</v>
      </c>
      <c r="AD17" s="373"/>
      <c r="AE17" s="373"/>
      <c r="AF17" s="373"/>
      <c r="AG17" s="374"/>
      <c r="AH17" s="372">
        <v>3805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2188407</v>
      </c>
      <c r="BO17" s="420"/>
      <c r="BP17" s="420"/>
      <c r="BQ17" s="420"/>
      <c r="BR17" s="420"/>
      <c r="BS17" s="420"/>
      <c r="BT17" s="420"/>
      <c r="BU17" s="421"/>
      <c r="BV17" s="419">
        <v>2168914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544.66999999999996</v>
      </c>
      <c r="M18" s="472"/>
      <c r="N18" s="472"/>
      <c r="O18" s="472"/>
      <c r="P18" s="472"/>
      <c r="Q18" s="472"/>
      <c r="R18" s="473"/>
      <c r="S18" s="473"/>
      <c r="T18" s="473"/>
      <c r="U18" s="473"/>
      <c r="V18" s="474"/>
      <c r="W18" s="490"/>
      <c r="X18" s="491"/>
      <c r="Y18" s="491"/>
      <c r="Z18" s="491"/>
      <c r="AA18" s="491"/>
      <c r="AB18" s="515"/>
      <c r="AC18" s="389">
        <v>46.3</v>
      </c>
      <c r="AD18" s="390"/>
      <c r="AE18" s="390"/>
      <c r="AF18" s="390"/>
      <c r="AG18" s="475"/>
      <c r="AH18" s="389">
        <v>46.6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6576942</v>
      </c>
      <c r="BO18" s="420"/>
      <c r="BP18" s="420"/>
      <c r="BQ18" s="420"/>
      <c r="BR18" s="420"/>
      <c r="BS18" s="420"/>
      <c r="BT18" s="420"/>
      <c r="BU18" s="421"/>
      <c r="BV18" s="419">
        <v>6306843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9972566</v>
      </c>
      <c r="BO19" s="420"/>
      <c r="BP19" s="420"/>
      <c r="BQ19" s="420"/>
      <c r="BR19" s="420"/>
      <c r="BS19" s="420"/>
      <c r="BT19" s="420"/>
      <c r="BU19" s="421"/>
      <c r="BV19" s="419">
        <v>10131716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5252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8964316</v>
      </c>
      <c r="BO22" s="449"/>
      <c r="BP22" s="449"/>
      <c r="BQ22" s="449"/>
      <c r="BR22" s="449"/>
      <c r="BS22" s="449"/>
      <c r="BT22" s="449"/>
      <c r="BU22" s="450"/>
      <c r="BV22" s="448">
        <v>9040871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8413413</v>
      </c>
      <c r="BO23" s="420"/>
      <c r="BP23" s="420"/>
      <c r="BQ23" s="420"/>
      <c r="BR23" s="420"/>
      <c r="BS23" s="420"/>
      <c r="BT23" s="420"/>
      <c r="BU23" s="421"/>
      <c r="BV23" s="419">
        <v>8440110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7919</v>
      </c>
      <c r="R24" s="373"/>
      <c r="S24" s="373"/>
      <c r="T24" s="373"/>
      <c r="U24" s="373"/>
      <c r="V24" s="374"/>
      <c r="W24" s="462"/>
      <c r="X24" s="399"/>
      <c r="Y24" s="400"/>
      <c r="Z24" s="375" t="s">
        <v>162</v>
      </c>
      <c r="AA24" s="376"/>
      <c r="AB24" s="376"/>
      <c r="AC24" s="376"/>
      <c r="AD24" s="376"/>
      <c r="AE24" s="376"/>
      <c r="AF24" s="376"/>
      <c r="AG24" s="377"/>
      <c r="AH24" s="372">
        <v>215</v>
      </c>
      <c r="AI24" s="373"/>
      <c r="AJ24" s="373"/>
      <c r="AK24" s="373"/>
      <c r="AL24" s="374"/>
      <c r="AM24" s="372">
        <v>656180</v>
      </c>
      <c r="AN24" s="373"/>
      <c r="AO24" s="373"/>
      <c r="AP24" s="373"/>
      <c r="AQ24" s="373"/>
      <c r="AR24" s="374"/>
      <c r="AS24" s="372">
        <v>3052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6629802</v>
      </c>
      <c r="BO24" s="420"/>
      <c r="BP24" s="420"/>
      <c r="BQ24" s="420"/>
      <c r="BR24" s="420"/>
      <c r="BS24" s="420"/>
      <c r="BT24" s="420"/>
      <c r="BU24" s="421"/>
      <c r="BV24" s="419">
        <v>6416820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5939</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678300</v>
      </c>
      <c r="BO25" s="449"/>
      <c r="BP25" s="449"/>
      <c r="BQ25" s="449"/>
      <c r="BR25" s="449"/>
      <c r="BS25" s="449"/>
      <c r="BT25" s="449"/>
      <c r="BU25" s="450"/>
      <c r="BV25" s="448">
        <v>1046668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5446</v>
      </c>
      <c r="R26" s="373"/>
      <c r="S26" s="373"/>
      <c r="T26" s="373"/>
      <c r="U26" s="373"/>
      <c r="V26" s="374"/>
      <c r="W26" s="462"/>
      <c r="X26" s="399"/>
      <c r="Y26" s="400"/>
      <c r="Z26" s="375" t="s">
        <v>168</v>
      </c>
      <c r="AA26" s="430"/>
      <c r="AB26" s="430"/>
      <c r="AC26" s="430"/>
      <c r="AD26" s="430"/>
      <c r="AE26" s="430"/>
      <c r="AF26" s="430"/>
      <c r="AG26" s="431"/>
      <c r="AH26" s="372">
        <v>24</v>
      </c>
      <c r="AI26" s="373"/>
      <c r="AJ26" s="373"/>
      <c r="AK26" s="373"/>
      <c r="AL26" s="374"/>
      <c r="AM26" s="372">
        <v>71064</v>
      </c>
      <c r="AN26" s="373"/>
      <c r="AO26" s="373"/>
      <c r="AP26" s="373"/>
      <c r="AQ26" s="373"/>
      <c r="AR26" s="374"/>
      <c r="AS26" s="372">
        <v>2961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3163</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2606</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1962409</v>
      </c>
      <c r="BO28" s="449"/>
      <c r="BP28" s="449"/>
      <c r="BQ28" s="449"/>
      <c r="BR28" s="449"/>
      <c r="BS28" s="449"/>
      <c r="BT28" s="449"/>
      <c r="BU28" s="450"/>
      <c r="BV28" s="448">
        <v>1681656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2376</v>
      </c>
      <c r="R29" s="373"/>
      <c r="S29" s="373"/>
      <c r="T29" s="373"/>
      <c r="U29" s="373"/>
      <c r="V29" s="374"/>
      <c r="W29" s="463"/>
      <c r="X29" s="464"/>
      <c r="Y29" s="465"/>
      <c r="Z29" s="375" t="s">
        <v>177</v>
      </c>
      <c r="AA29" s="376"/>
      <c r="AB29" s="376"/>
      <c r="AC29" s="376"/>
      <c r="AD29" s="376"/>
      <c r="AE29" s="376"/>
      <c r="AF29" s="376"/>
      <c r="AG29" s="377"/>
      <c r="AH29" s="372">
        <v>215</v>
      </c>
      <c r="AI29" s="373"/>
      <c r="AJ29" s="373"/>
      <c r="AK29" s="373"/>
      <c r="AL29" s="374"/>
      <c r="AM29" s="372">
        <v>656180</v>
      </c>
      <c r="AN29" s="373"/>
      <c r="AO29" s="373"/>
      <c r="AP29" s="373"/>
      <c r="AQ29" s="373"/>
      <c r="AR29" s="374"/>
      <c r="AS29" s="372">
        <v>3052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365956</v>
      </c>
      <c r="BO29" s="420"/>
      <c r="BP29" s="420"/>
      <c r="BQ29" s="420"/>
      <c r="BR29" s="420"/>
      <c r="BS29" s="420"/>
      <c r="BT29" s="420"/>
      <c r="BU29" s="421"/>
      <c r="BV29" s="419">
        <v>343722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1622982</v>
      </c>
      <c r="BO30" s="454"/>
      <c r="BP30" s="454"/>
      <c r="BQ30" s="454"/>
      <c r="BR30" s="454"/>
      <c r="BS30" s="454"/>
      <c r="BT30" s="454"/>
      <c r="BU30" s="455"/>
      <c r="BV30" s="453">
        <v>1353646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山都町国民健康保険特別会計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山都町水道事業会計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12</v>
      </c>
      <c r="CP34" s="367"/>
      <c r="CQ34" s="368" t="str">
        <f>IF('各会計、関係団体の財政状況及び健全化判断比率'!BS7="","",'各会計、関係団体の財政状況及び健全化判断比率'!BS7)</f>
        <v>株式会社まちづくりやべ</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山都町介護保険特別会計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山都町病院事業会計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上益城消防組合</v>
      </c>
      <c r="BZ35" s="368"/>
      <c r="CA35" s="368"/>
      <c r="CB35" s="368"/>
      <c r="CC35" s="368"/>
      <c r="CD35" s="368"/>
      <c r="CE35" s="368"/>
      <c r="CF35" s="368"/>
      <c r="CG35" s="368"/>
      <c r="CH35" s="368"/>
      <c r="CI35" s="368"/>
      <c r="CJ35" s="368"/>
      <c r="CK35" s="368"/>
      <c r="CL35" s="368"/>
      <c r="CM35" s="368"/>
      <c r="CN35" s="169"/>
      <c r="CO35" s="367">
        <f t="shared" ref="CO35:CO43" si="3">IF(CQ35="","",CO34+1)</f>
        <v>13</v>
      </c>
      <c r="CP35" s="367"/>
      <c r="CQ35" s="368" t="str">
        <f>IF('各会計、関係団体の財政状況及び健全化判断比率'!BS8="","",'各会計、関係団体の財政状況及び健全化判断比率'!BS8)</f>
        <v>一般財団法人清和文楽の里協会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山都町後期高齢者医療特別会計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上益城広域連合</v>
      </c>
      <c r="BZ36" s="368"/>
      <c r="CA36" s="368"/>
      <c r="CB36" s="368"/>
      <c r="CC36" s="368"/>
      <c r="CD36" s="368"/>
      <c r="CE36" s="368"/>
      <c r="CF36" s="368"/>
      <c r="CG36" s="368"/>
      <c r="CH36" s="368"/>
      <c r="CI36" s="368"/>
      <c r="CJ36" s="368"/>
      <c r="CK36" s="368"/>
      <c r="CL36" s="368"/>
      <c r="CM36" s="368"/>
      <c r="CN36" s="169"/>
      <c r="CO36" s="367">
        <f t="shared" si="3"/>
        <v>14</v>
      </c>
      <c r="CP36" s="367"/>
      <c r="CQ36" s="368" t="str">
        <f>IF('各会計、関係団体の財政状況及び健全化判断比率'!BS9="","",'各会計、関係団体の財政状況及び健全化判断比率'!BS9)</f>
        <v>有限会社清和資源</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熊本県後期高齢者医療広域連合（一般会計）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熊本県後期高齢者医療広域連合（特別会計）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2e+DpOnX/v7Zi+lyiGYflYMuAXPy8BCA7r3k4QLuQdacAYxpdgH4giuZh6CbTSfA0bkOVhPZLTJPqn20lruXEA==" saltValue="Nti9XwUJajh6+ivNAij8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12.65</v>
      </c>
      <c r="G34" s="33">
        <v>17.54</v>
      </c>
      <c r="H34" s="33">
        <v>20.11</v>
      </c>
      <c r="I34" s="33">
        <v>21.4</v>
      </c>
      <c r="J34" s="34">
        <v>21.12</v>
      </c>
      <c r="K34" s="22"/>
      <c r="L34" s="22"/>
      <c r="M34" s="22"/>
      <c r="N34" s="22"/>
      <c r="O34" s="22"/>
      <c r="P34" s="22"/>
    </row>
    <row r="35" spans="1:16" ht="39" customHeight="1" x14ac:dyDescent="0.15">
      <c r="A35" s="22"/>
      <c r="B35" s="35"/>
      <c r="C35" s="1145" t="s">
        <v>533</v>
      </c>
      <c r="D35" s="1146"/>
      <c r="E35" s="1147"/>
      <c r="F35" s="36">
        <v>5.21</v>
      </c>
      <c r="G35" s="37">
        <v>11.46</v>
      </c>
      <c r="H35" s="37">
        <v>13.34</v>
      </c>
      <c r="I35" s="37">
        <v>12.29</v>
      </c>
      <c r="J35" s="38">
        <v>9.89</v>
      </c>
      <c r="K35" s="22"/>
      <c r="L35" s="22"/>
      <c r="M35" s="22"/>
      <c r="N35" s="22"/>
      <c r="O35" s="22"/>
      <c r="P35" s="22"/>
    </row>
    <row r="36" spans="1:16" ht="39" customHeight="1" x14ac:dyDescent="0.15">
      <c r="A36" s="22"/>
      <c r="B36" s="35"/>
      <c r="C36" s="1145" t="s">
        <v>534</v>
      </c>
      <c r="D36" s="1146"/>
      <c r="E36" s="1147"/>
      <c r="F36" s="36">
        <v>3.32</v>
      </c>
      <c r="G36" s="37">
        <v>3.62</v>
      </c>
      <c r="H36" s="37">
        <v>4.53</v>
      </c>
      <c r="I36" s="37">
        <v>5.19</v>
      </c>
      <c r="J36" s="38">
        <v>5.29</v>
      </c>
      <c r="K36" s="22"/>
      <c r="L36" s="22"/>
      <c r="M36" s="22"/>
      <c r="N36" s="22"/>
      <c r="O36" s="22"/>
      <c r="P36" s="22"/>
    </row>
    <row r="37" spans="1:16" ht="39" customHeight="1" x14ac:dyDescent="0.15">
      <c r="A37" s="22"/>
      <c r="B37" s="35"/>
      <c r="C37" s="1145" t="s">
        <v>535</v>
      </c>
      <c r="D37" s="1146"/>
      <c r="E37" s="1147"/>
      <c r="F37" s="36">
        <v>0.81</v>
      </c>
      <c r="G37" s="37">
        <v>1.8</v>
      </c>
      <c r="H37" s="37">
        <v>2.78</v>
      </c>
      <c r="I37" s="37">
        <v>3.11</v>
      </c>
      <c r="J37" s="38">
        <v>3.04</v>
      </c>
      <c r="K37" s="22"/>
      <c r="L37" s="22"/>
      <c r="M37" s="22"/>
      <c r="N37" s="22"/>
      <c r="O37" s="22"/>
      <c r="P37" s="22"/>
    </row>
    <row r="38" spans="1:16" ht="39" customHeight="1" x14ac:dyDescent="0.15">
      <c r="A38" s="22"/>
      <c r="B38" s="35"/>
      <c r="C38" s="1145" t="s">
        <v>536</v>
      </c>
      <c r="D38" s="1146"/>
      <c r="E38" s="1147"/>
      <c r="F38" s="36">
        <v>1.66</v>
      </c>
      <c r="G38" s="37">
        <v>0.89</v>
      </c>
      <c r="H38" s="37">
        <v>0.27</v>
      </c>
      <c r="I38" s="37">
        <v>0.3</v>
      </c>
      <c r="J38" s="38">
        <v>0.34</v>
      </c>
      <c r="K38" s="22"/>
      <c r="L38" s="22"/>
      <c r="M38" s="22"/>
      <c r="N38" s="22"/>
      <c r="O38" s="22"/>
      <c r="P38" s="22"/>
    </row>
    <row r="39" spans="1:16" ht="39" customHeight="1" x14ac:dyDescent="0.15">
      <c r="A39" s="22"/>
      <c r="B39" s="35"/>
      <c r="C39" s="1145" t="s">
        <v>537</v>
      </c>
      <c r="D39" s="1146"/>
      <c r="E39" s="1147"/>
      <c r="F39" s="36">
        <v>0.04</v>
      </c>
      <c r="G39" s="37">
        <v>0.03</v>
      </c>
      <c r="H39" s="37">
        <v>0.03</v>
      </c>
      <c r="I39" s="37">
        <v>0.04</v>
      </c>
      <c r="J39" s="38">
        <v>0.04</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0.06</v>
      </c>
      <c r="G43" s="42">
        <v>0.06</v>
      </c>
      <c r="H43" s="42">
        <v>0.06</v>
      </c>
      <c r="I43" s="42">
        <v>0.17</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Khc/POfGMFaAxaO+UBrLc8myVoqkkswMkRwA9ZoKoarxzpAs/YrIwCEGlDWXmIOuhmGdccgBqKPFDygpXma2A==" saltValue="BE0GtKV/h1FI+tvAnsbn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932</v>
      </c>
      <c r="L45" s="60">
        <v>915</v>
      </c>
      <c r="M45" s="60">
        <v>901</v>
      </c>
      <c r="N45" s="60">
        <v>912</v>
      </c>
      <c r="O45" s="61">
        <v>930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255</v>
      </c>
      <c r="L48" s="64">
        <v>245</v>
      </c>
      <c r="M48" s="64">
        <v>211</v>
      </c>
      <c r="N48" s="64">
        <v>197</v>
      </c>
      <c r="O48" s="65">
        <v>182</v>
      </c>
      <c r="P48" s="48"/>
      <c r="Q48" s="48"/>
      <c r="R48" s="48"/>
      <c r="S48" s="48"/>
      <c r="T48" s="48"/>
      <c r="U48" s="48"/>
    </row>
    <row r="49" spans="1:21" ht="30.75" customHeight="1" x14ac:dyDescent="0.15">
      <c r="A49" s="48"/>
      <c r="B49" s="1178"/>
      <c r="C49" s="1179"/>
      <c r="D49" s="62"/>
      <c r="E49" s="1155" t="s">
        <v>14</v>
      </c>
      <c r="F49" s="1155"/>
      <c r="G49" s="1155"/>
      <c r="H49" s="1155"/>
      <c r="I49" s="1155"/>
      <c r="J49" s="1156"/>
      <c r="K49" s="63">
        <v>38</v>
      </c>
      <c r="L49" s="64">
        <v>36</v>
      </c>
      <c r="M49" s="64">
        <v>40</v>
      </c>
      <c r="N49" s="64">
        <v>42</v>
      </c>
      <c r="O49" s="65">
        <v>44</v>
      </c>
      <c r="P49" s="48"/>
      <c r="Q49" s="48"/>
      <c r="R49" s="48"/>
      <c r="S49" s="48"/>
      <c r="T49" s="48"/>
      <c r="U49" s="48"/>
    </row>
    <row r="50" spans="1:21" ht="30.75" customHeight="1" x14ac:dyDescent="0.15">
      <c r="A50" s="48"/>
      <c r="B50" s="1178"/>
      <c r="C50" s="1179"/>
      <c r="D50" s="62"/>
      <c r="E50" s="1155" t="s">
        <v>15</v>
      </c>
      <c r="F50" s="1155"/>
      <c r="G50" s="1155"/>
      <c r="H50" s="1155"/>
      <c r="I50" s="1155"/>
      <c r="J50" s="1156"/>
      <c r="K50" s="63">
        <v>5</v>
      </c>
      <c r="L50" s="64">
        <v>7</v>
      </c>
      <c r="M50" s="64">
        <v>9</v>
      </c>
      <c r="N50" s="64">
        <v>5</v>
      </c>
      <c r="O50" s="65">
        <v>2</v>
      </c>
      <c r="P50" s="48"/>
      <c r="Q50" s="48"/>
      <c r="R50" s="48"/>
      <c r="S50" s="48"/>
      <c r="T50" s="48"/>
      <c r="U50" s="48"/>
    </row>
    <row r="51" spans="1:21" ht="30.75" customHeight="1" x14ac:dyDescent="0.15">
      <c r="A51" s="48"/>
      <c r="B51" s="1180"/>
      <c r="C51" s="1181"/>
      <c r="D51" s="66"/>
      <c r="E51" s="1155" t="s">
        <v>16</v>
      </c>
      <c r="F51" s="1155"/>
      <c r="G51" s="1155"/>
      <c r="H51" s="1155"/>
      <c r="I51" s="1155"/>
      <c r="J51" s="1156"/>
      <c r="K51" s="63">
        <v>1</v>
      </c>
      <c r="L51" s="64">
        <v>1</v>
      </c>
      <c r="M51" s="64">
        <v>0</v>
      </c>
      <c r="N51" s="64">
        <v>1</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900</v>
      </c>
      <c r="L52" s="64">
        <v>923</v>
      </c>
      <c r="M52" s="64">
        <v>905</v>
      </c>
      <c r="N52" s="64">
        <v>900</v>
      </c>
      <c r="O52" s="65">
        <v>864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331</v>
      </c>
      <c r="L53" s="69">
        <v>281</v>
      </c>
      <c r="M53" s="69">
        <v>256</v>
      </c>
      <c r="N53" s="69">
        <v>257</v>
      </c>
      <c r="O53" s="70">
        <v>295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Z4fJIZxkHHtJgztMcfKnGk15ye10Qx/sO5JG7u7sJNT13Gm92Aq9dkpcE0Bbwz5p4XgqSgPC5unLmpLzLWDaA==" saltValue="anL6LDq47hsOWkddGPGJ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8104</v>
      </c>
      <c r="J41" s="344">
        <v>8417</v>
      </c>
      <c r="K41" s="344">
        <v>8689</v>
      </c>
      <c r="L41" s="344">
        <v>9041</v>
      </c>
      <c r="M41" s="345">
        <v>8964</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1968</v>
      </c>
      <c r="J43" s="347">
        <v>1926</v>
      </c>
      <c r="K43" s="347">
        <v>2071</v>
      </c>
      <c r="L43" s="347">
        <v>1945</v>
      </c>
      <c r="M43" s="348">
        <v>1795</v>
      </c>
    </row>
    <row r="44" spans="2:13" ht="27.75" customHeight="1" x14ac:dyDescent="0.15">
      <c r="B44" s="1186"/>
      <c r="C44" s="1187"/>
      <c r="D44" s="106"/>
      <c r="E44" s="1190" t="s">
        <v>34</v>
      </c>
      <c r="F44" s="1190"/>
      <c r="G44" s="1190"/>
      <c r="H44" s="1191"/>
      <c r="I44" s="346">
        <v>176</v>
      </c>
      <c r="J44" s="347">
        <v>151</v>
      </c>
      <c r="K44" s="347">
        <v>134</v>
      </c>
      <c r="L44" s="347">
        <v>99</v>
      </c>
      <c r="M44" s="348">
        <v>104</v>
      </c>
    </row>
    <row r="45" spans="2:13" ht="27.75" customHeight="1" x14ac:dyDescent="0.15">
      <c r="B45" s="1186"/>
      <c r="C45" s="1187"/>
      <c r="D45" s="106"/>
      <c r="E45" s="1190" t="s">
        <v>35</v>
      </c>
      <c r="F45" s="1190"/>
      <c r="G45" s="1190"/>
      <c r="H45" s="1191"/>
      <c r="I45" s="346">
        <v>1834</v>
      </c>
      <c r="J45" s="347">
        <v>1560</v>
      </c>
      <c r="K45" s="347">
        <v>1570</v>
      </c>
      <c r="L45" s="347">
        <v>1631</v>
      </c>
      <c r="M45" s="348">
        <v>1659</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2670</v>
      </c>
      <c r="J50" s="347">
        <v>2921</v>
      </c>
      <c r="K50" s="347">
        <v>3752</v>
      </c>
      <c r="L50" s="347">
        <v>3768</v>
      </c>
      <c r="M50" s="348">
        <v>4334</v>
      </c>
    </row>
    <row r="51" spans="2:13" ht="27.75" customHeight="1" x14ac:dyDescent="0.15">
      <c r="B51" s="1186"/>
      <c r="C51" s="1187"/>
      <c r="D51" s="106"/>
      <c r="E51" s="1190" t="s">
        <v>42</v>
      </c>
      <c r="F51" s="1190"/>
      <c r="G51" s="1190"/>
      <c r="H51" s="1191"/>
      <c r="I51" s="346">
        <v>15</v>
      </c>
      <c r="J51" s="347">
        <v>10</v>
      </c>
      <c r="K51" s="347">
        <v>21</v>
      </c>
      <c r="L51" s="347">
        <v>112</v>
      </c>
      <c r="M51" s="348">
        <v>190</v>
      </c>
    </row>
    <row r="52" spans="2:13" ht="27.75" customHeight="1" x14ac:dyDescent="0.15">
      <c r="B52" s="1188"/>
      <c r="C52" s="1189"/>
      <c r="D52" s="106"/>
      <c r="E52" s="1190" t="s">
        <v>43</v>
      </c>
      <c r="F52" s="1190"/>
      <c r="G52" s="1190"/>
      <c r="H52" s="1191"/>
      <c r="I52" s="346">
        <v>9005</v>
      </c>
      <c r="J52" s="347">
        <v>8972</v>
      </c>
      <c r="K52" s="347">
        <v>8547</v>
      </c>
      <c r="L52" s="347">
        <v>8553</v>
      </c>
      <c r="M52" s="348">
        <v>8228</v>
      </c>
    </row>
    <row r="53" spans="2:13" ht="27.75" customHeight="1" thickBot="1" x14ac:dyDescent="0.2">
      <c r="B53" s="1192" t="s">
        <v>19</v>
      </c>
      <c r="C53" s="1193"/>
      <c r="D53" s="110"/>
      <c r="E53" s="1194" t="s">
        <v>44</v>
      </c>
      <c r="F53" s="1194"/>
      <c r="G53" s="1194"/>
      <c r="H53" s="1195"/>
      <c r="I53" s="349">
        <v>393</v>
      </c>
      <c r="J53" s="350">
        <v>151</v>
      </c>
      <c r="K53" s="350">
        <v>142</v>
      </c>
      <c r="L53" s="350">
        <v>282</v>
      </c>
      <c r="M53" s="351">
        <v>-230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J+aIizVdMbTkM8DxvsrPkkygoHkOKWPnYq2kEvvxhiJBHn0lEVNgjrpjeHUA5Cl5AjUko1GfZSvOPHTyt4Ckw==" saltValue="WrfOlkuY/YH150kE01wC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1558</v>
      </c>
      <c r="G55" s="352">
        <v>1682</v>
      </c>
      <c r="H55" s="353">
        <v>1962</v>
      </c>
    </row>
    <row r="56" spans="2:8" ht="52.5" customHeight="1" x14ac:dyDescent="0.15">
      <c r="B56" s="122"/>
      <c r="C56" s="1213" t="s">
        <v>47</v>
      </c>
      <c r="D56" s="1213"/>
      <c r="E56" s="1214"/>
      <c r="F56" s="354">
        <v>314</v>
      </c>
      <c r="G56" s="354">
        <v>344</v>
      </c>
      <c r="H56" s="355">
        <v>366</v>
      </c>
    </row>
    <row r="57" spans="2:8" ht="53.25" customHeight="1" x14ac:dyDescent="0.15">
      <c r="B57" s="122"/>
      <c r="C57" s="1215" t="s">
        <v>48</v>
      </c>
      <c r="D57" s="1215"/>
      <c r="E57" s="1216"/>
      <c r="F57" s="356">
        <v>1490</v>
      </c>
      <c r="G57" s="356">
        <v>1354</v>
      </c>
      <c r="H57" s="357">
        <v>1623</v>
      </c>
    </row>
    <row r="58" spans="2:8" ht="45.75" customHeight="1" x14ac:dyDescent="0.15">
      <c r="B58" s="123"/>
      <c r="C58" s="1203" t="s">
        <v>552</v>
      </c>
      <c r="D58" s="1204"/>
      <c r="E58" s="1205"/>
      <c r="F58" s="358">
        <v>419</v>
      </c>
      <c r="G58" s="358">
        <v>520</v>
      </c>
      <c r="H58" s="359">
        <v>621</v>
      </c>
    </row>
    <row r="59" spans="2:8" ht="45.75" customHeight="1" x14ac:dyDescent="0.15">
      <c r="B59" s="123"/>
      <c r="C59" s="1203" t="s">
        <v>553</v>
      </c>
      <c r="D59" s="1204"/>
      <c r="E59" s="1205"/>
      <c r="F59" s="358">
        <v>210</v>
      </c>
      <c r="G59" s="358">
        <v>234</v>
      </c>
      <c r="H59" s="359">
        <v>393</v>
      </c>
    </row>
    <row r="60" spans="2:8" ht="45.75" customHeight="1" x14ac:dyDescent="0.15">
      <c r="B60" s="123"/>
      <c r="C60" s="1203" t="s">
        <v>554</v>
      </c>
      <c r="D60" s="1204"/>
      <c r="E60" s="1205"/>
      <c r="F60" s="358">
        <v>608</v>
      </c>
      <c r="G60" s="358">
        <v>330</v>
      </c>
      <c r="H60" s="359">
        <v>330</v>
      </c>
    </row>
    <row r="61" spans="2:8" ht="45.75" customHeight="1" x14ac:dyDescent="0.15">
      <c r="B61" s="123"/>
      <c r="C61" s="1203" t="s">
        <v>555</v>
      </c>
      <c r="D61" s="1204"/>
      <c r="E61" s="1205"/>
      <c r="F61" s="358">
        <v>95</v>
      </c>
      <c r="G61" s="358">
        <v>104</v>
      </c>
      <c r="H61" s="359">
        <v>139</v>
      </c>
    </row>
    <row r="62" spans="2:8" ht="45.75" customHeight="1" thickBot="1" x14ac:dyDescent="0.2">
      <c r="B62" s="124"/>
      <c r="C62" s="1206" t="s">
        <v>556</v>
      </c>
      <c r="D62" s="1207"/>
      <c r="E62" s="1208"/>
      <c r="F62" s="360">
        <v>72</v>
      </c>
      <c r="G62" s="360">
        <v>68</v>
      </c>
      <c r="H62" s="361">
        <v>65</v>
      </c>
    </row>
    <row r="63" spans="2:8" ht="52.5" customHeight="1" thickBot="1" x14ac:dyDescent="0.2">
      <c r="B63" s="125"/>
      <c r="C63" s="1209" t="s">
        <v>49</v>
      </c>
      <c r="D63" s="1209"/>
      <c r="E63" s="1210"/>
      <c r="F63" s="362">
        <v>3362</v>
      </c>
      <c r="G63" s="362">
        <v>3379</v>
      </c>
      <c r="H63" s="363">
        <v>3951</v>
      </c>
    </row>
    <row r="64" spans="2:8" x14ac:dyDescent="0.15"/>
  </sheetData>
  <sheetProtection algorithmName="SHA-512" hashValue="0ErOPcIvzKtC92oAneavfG2Xr5xuse1dPGhzmEPl0NyOP1CV1mIHLfDuBDaGKt0skNm32uJEClzrFLTO/pM2LQ==" saltValue="0EdbD/W7ZR4zGa4FZGw4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134979</v>
      </c>
      <c r="E3" s="144"/>
      <c r="F3" s="145">
        <v>120302</v>
      </c>
      <c r="G3" s="146"/>
      <c r="H3" s="147"/>
    </row>
    <row r="4" spans="1:8" x14ac:dyDescent="0.15">
      <c r="A4" s="148"/>
      <c r="B4" s="149"/>
      <c r="C4" s="150"/>
      <c r="D4" s="151">
        <v>66175</v>
      </c>
      <c r="E4" s="152"/>
      <c r="F4" s="153">
        <v>59328</v>
      </c>
      <c r="G4" s="154"/>
      <c r="H4" s="155"/>
    </row>
    <row r="5" spans="1:8" x14ac:dyDescent="0.15">
      <c r="A5" s="136" t="s">
        <v>518</v>
      </c>
      <c r="B5" s="141"/>
      <c r="C5" s="142"/>
      <c r="D5" s="143">
        <v>201337</v>
      </c>
      <c r="E5" s="144"/>
      <c r="F5" s="145">
        <v>114841</v>
      </c>
      <c r="G5" s="146"/>
      <c r="H5" s="147"/>
    </row>
    <row r="6" spans="1:8" x14ac:dyDescent="0.15">
      <c r="A6" s="148"/>
      <c r="B6" s="149"/>
      <c r="C6" s="150"/>
      <c r="D6" s="151">
        <v>84498</v>
      </c>
      <c r="E6" s="152"/>
      <c r="F6" s="153">
        <v>51589</v>
      </c>
      <c r="G6" s="154"/>
      <c r="H6" s="155"/>
    </row>
    <row r="7" spans="1:8" x14ac:dyDescent="0.15">
      <c r="A7" s="136" t="s">
        <v>519</v>
      </c>
      <c r="B7" s="141"/>
      <c r="C7" s="142"/>
      <c r="D7" s="143">
        <v>219114</v>
      </c>
      <c r="E7" s="144"/>
      <c r="F7" s="145">
        <v>124145</v>
      </c>
      <c r="G7" s="146"/>
      <c r="H7" s="147"/>
    </row>
    <row r="8" spans="1:8" x14ac:dyDescent="0.15">
      <c r="A8" s="148"/>
      <c r="B8" s="149"/>
      <c r="C8" s="150"/>
      <c r="D8" s="151">
        <v>47451</v>
      </c>
      <c r="E8" s="152"/>
      <c r="F8" s="153">
        <v>54761</v>
      </c>
      <c r="G8" s="154"/>
      <c r="H8" s="155"/>
    </row>
    <row r="9" spans="1:8" x14ac:dyDescent="0.15">
      <c r="A9" s="136" t="s">
        <v>520</v>
      </c>
      <c r="B9" s="141"/>
      <c r="C9" s="142"/>
      <c r="D9" s="143">
        <v>298921</v>
      </c>
      <c r="E9" s="144"/>
      <c r="F9" s="145">
        <v>131480</v>
      </c>
      <c r="G9" s="146"/>
      <c r="H9" s="147"/>
    </row>
    <row r="10" spans="1:8" x14ac:dyDescent="0.15">
      <c r="A10" s="148"/>
      <c r="B10" s="149"/>
      <c r="C10" s="150"/>
      <c r="D10" s="151">
        <v>64567</v>
      </c>
      <c r="E10" s="152"/>
      <c r="F10" s="153">
        <v>63148</v>
      </c>
      <c r="G10" s="154"/>
      <c r="H10" s="155"/>
    </row>
    <row r="11" spans="1:8" x14ac:dyDescent="0.15">
      <c r="A11" s="136" t="s">
        <v>521</v>
      </c>
      <c r="B11" s="141"/>
      <c r="C11" s="142"/>
      <c r="D11" s="143">
        <v>161140</v>
      </c>
      <c r="E11" s="144"/>
      <c r="F11" s="145">
        <v>163245</v>
      </c>
      <c r="G11" s="146"/>
      <c r="H11" s="147"/>
    </row>
    <row r="12" spans="1:8" x14ac:dyDescent="0.15">
      <c r="A12" s="148"/>
      <c r="B12" s="149"/>
      <c r="C12" s="156"/>
      <c r="D12" s="151">
        <v>46255</v>
      </c>
      <c r="E12" s="152"/>
      <c r="F12" s="153">
        <v>87630</v>
      </c>
      <c r="G12" s="154"/>
      <c r="H12" s="155"/>
    </row>
    <row r="13" spans="1:8" x14ac:dyDescent="0.15">
      <c r="A13" s="136"/>
      <c r="B13" s="141"/>
      <c r="C13" s="157"/>
      <c r="D13" s="158">
        <v>203098</v>
      </c>
      <c r="E13" s="159"/>
      <c r="F13" s="160">
        <v>130803</v>
      </c>
      <c r="G13" s="161"/>
      <c r="H13" s="147"/>
    </row>
    <row r="14" spans="1:8" x14ac:dyDescent="0.15">
      <c r="A14" s="148"/>
      <c r="B14" s="149"/>
      <c r="C14" s="150"/>
      <c r="D14" s="151">
        <v>61789</v>
      </c>
      <c r="E14" s="152"/>
      <c r="F14" s="153">
        <v>63291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5.22</v>
      </c>
      <c r="C19" s="162">
        <f>ROUND(VALUE(SUBSTITUTE(実質収支比率等に係る経年分析!G$48,"▲","-")),2)</f>
        <v>11.46</v>
      </c>
      <c r="D19" s="162">
        <f>ROUND(VALUE(SUBSTITUTE(実質収支比率等に係る経年分析!H$48,"▲","-")),2)</f>
        <v>13.34</v>
      </c>
      <c r="E19" s="162">
        <f>ROUND(VALUE(SUBSTITUTE(実質収支比率等に係る経年分析!I$48,"▲","-")),2)</f>
        <v>12.29</v>
      </c>
      <c r="F19" s="162">
        <f>ROUND(VALUE(SUBSTITUTE(実質収支比率等に係る経年分析!J$48,"▲","-")),2)</f>
        <v>9.89</v>
      </c>
    </row>
    <row r="20" spans="1:11" x14ac:dyDescent="0.15">
      <c r="A20" s="162" t="s">
        <v>53</v>
      </c>
      <c r="B20" s="162">
        <f>ROUND(VALUE(SUBSTITUTE(実質収支比率等に係る経年分析!F$47,"▲","-")),2)</f>
        <v>11.58</v>
      </c>
      <c r="C20" s="162">
        <f>ROUND(VALUE(SUBSTITUTE(実質収支比率等に係る経年分析!G$47,"▲","-")),2)</f>
        <v>13.65</v>
      </c>
      <c r="D20" s="162">
        <f>ROUND(VALUE(SUBSTITUTE(実質収支比率等に係る経年分析!H$47,"▲","-")),2)</f>
        <v>20.8</v>
      </c>
      <c r="E20" s="162">
        <f>ROUND(VALUE(SUBSTITUTE(実質収支比率等に係る経年分析!I$47,"▲","-")),2)</f>
        <v>22.26</v>
      </c>
      <c r="F20" s="162">
        <f>ROUND(VALUE(SUBSTITUTE(実質収支比率等に係る経年分析!J$47,"▲","-")),2)</f>
        <v>25.66</v>
      </c>
    </row>
    <row r="21" spans="1:11" x14ac:dyDescent="0.15">
      <c r="A21" s="162" t="s">
        <v>54</v>
      </c>
      <c r="B21" s="162">
        <f>IF(ISNUMBER(VALUE(SUBSTITUTE(実質収支比率等に係る経年分析!F$49,"▲","-"))),ROUND(VALUE(SUBSTITUTE(実質収支比率等に係る経年分析!F$49,"▲","-")),2),NA())</f>
        <v>-3.61</v>
      </c>
      <c r="C21" s="162">
        <f>IF(ISNUMBER(VALUE(SUBSTITUTE(実質収支比率等に係る経年分析!G$49,"▲","-"))),ROUND(VALUE(SUBSTITUTE(実質収支比率等に係る経年分析!G$49,"▲","-")),2),NA())</f>
        <v>5.93</v>
      </c>
      <c r="D21" s="162">
        <f>IF(ISNUMBER(VALUE(SUBSTITUTE(実質収支比率等に係る経年分析!H$49,"▲","-"))),ROUND(VALUE(SUBSTITUTE(実質収支比率等に係る経年分析!H$49,"▲","-")),2),NA())</f>
        <v>0.15</v>
      </c>
      <c r="E21" s="162">
        <f>IF(ISNUMBER(VALUE(SUBSTITUTE(実質収支比率等に係る経年分析!I$49,"▲","-"))),ROUND(VALUE(SUBSTITUTE(実質収支比率等に係る経年分析!I$49,"▲","-")),2),NA())</f>
        <v>-8.57</v>
      </c>
      <c r="F21" s="162">
        <f>IF(ISNUMBER(VALUE(SUBSTITUTE(実質収支比率等に係る経年分析!J$49,"▲","-"))),ROUND(VALUE(SUBSTITUTE(実質収支比率等に係る経年分析!J$49,"▲","-")),2),NA())</f>
        <v>-4.72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山都町後期高齢者医療特別会計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山都町国民健康保険特別会計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0.34</v>
      </c>
    </row>
    <row r="33" spans="1:16" x14ac:dyDescent="0.15">
      <c r="A33" s="163" t="str">
        <f>IF(連結実質赤字比率に係る赤字・黒字の構成分析!C$37="",NA(),連結実質赤字比率に係る赤字・黒字の構成分析!C$37)</f>
        <v>山都町介護保険特別会計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2.78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3.11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3.04</v>
      </c>
    </row>
    <row r="34" spans="1:16" x14ac:dyDescent="0.15">
      <c r="A34" s="163" t="str">
        <f>IF(連結実質赤字比率に係る赤字・黒字の構成分析!C$36="",NA(),連結実質赤字比率に係る赤字・黒字の構成分析!C$36)</f>
        <v>山都町水道事業会計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3.32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3.62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4.53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5.19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5.29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5.21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11.46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12.29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9.89</v>
      </c>
    </row>
    <row r="36" spans="1:16" x14ac:dyDescent="0.15">
      <c r="A36" s="163" t="str">
        <f>IF(連結実質赤字比率に係る赤字・黒字の構成分析!C$34="",NA(),連結実質赤字比率に係る赤字・黒字の構成分析!C$34)</f>
        <v>山都町病院事業会計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12.65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17.54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20.11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21.4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21.12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900</v>
      </c>
      <c r="E42" s="164"/>
      <c r="F42" s="164"/>
      <c r="G42" s="164">
        <f>'実質公債費比率（分子）の構造'!L$52</f>
        <v>923</v>
      </c>
      <c r="H42" s="164"/>
      <c r="I42" s="164"/>
      <c r="J42" s="164">
        <f>'実質公債費比率（分子）の構造'!M$52</f>
        <v>905</v>
      </c>
      <c r="K42" s="164"/>
      <c r="L42" s="164"/>
      <c r="M42" s="164">
        <f>'実質公債費比率（分子）の構造'!N$52</f>
        <v>900</v>
      </c>
      <c r="N42" s="164"/>
      <c r="O42" s="164"/>
      <c r="P42" s="164">
        <f>'実質公債費比率（分子）の構造'!O$52</f>
        <v>864</v>
      </c>
    </row>
    <row r="43" spans="1:16" x14ac:dyDescent="0.15">
      <c r="A43" s="164" t="s">
        <v>16</v>
      </c>
      <c r="B43" s="164">
        <f>'実質公債費比率（分子）の構造'!K$51</f>
        <v>1</v>
      </c>
      <c r="C43" s="164"/>
      <c r="D43" s="164"/>
      <c r="E43" s="164">
        <f>'実質公債費比率（分子）の構造'!L$51</f>
        <v>1</v>
      </c>
      <c r="F43" s="164"/>
      <c r="G43" s="164"/>
      <c r="H43" s="164">
        <f>'実質公債費比率（分子）の構造'!M$51</f>
        <v>0</v>
      </c>
      <c r="I43" s="164"/>
      <c r="J43" s="164"/>
      <c r="K43" s="164">
        <f>'実質公債費比率（分子）の構造'!N$51</f>
        <v>1</v>
      </c>
      <c r="L43" s="164"/>
      <c r="M43" s="164"/>
      <c r="N43" s="164">
        <f>'実質公債費比率（分子）の構造'!O$51</f>
        <v>1</v>
      </c>
      <c r="O43" s="164"/>
      <c r="P43" s="164"/>
    </row>
    <row r="44" spans="1:16" x14ac:dyDescent="0.15">
      <c r="A44" s="164" t="s">
        <v>62</v>
      </c>
      <c r="B44" s="164">
        <f>'実質公債費比率（分子）の構造'!K$50</f>
        <v>5</v>
      </c>
      <c r="C44" s="164"/>
      <c r="D44" s="164"/>
      <c r="E44" s="164">
        <f>'実質公債費比率（分子）の構造'!L$50</f>
        <v>7</v>
      </c>
      <c r="F44" s="164"/>
      <c r="G44" s="164"/>
      <c r="H44" s="164">
        <f>'実質公債費比率（分子）の構造'!M$50</f>
        <v>9</v>
      </c>
      <c r="I44" s="164"/>
      <c r="J44" s="164"/>
      <c r="K44" s="164">
        <f>'実質公債費比率（分子）の構造'!N$50</f>
        <v>5</v>
      </c>
      <c r="L44" s="164"/>
      <c r="M44" s="164"/>
      <c r="N44" s="164">
        <f>'実質公債費比率（分子）の構造'!O$50</f>
        <v>2</v>
      </c>
      <c r="O44" s="164"/>
      <c r="P44" s="164"/>
    </row>
    <row r="45" spans="1:16" x14ac:dyDescent="0.15">
      <c r="A45" s="164" t="s">
        <v>63</v>
      </c>
      <c r="B45" s="164">
        <f>'実質公債費比率（分子）の構造'!K$49</f>
        <v>38</v>
      </c>
      <c r="C45" s="164"/>
      <c r="D45" s="164"/>
      <c r="E45" s="164">
        <f>'実質公債費比率（分子）の構造'!L$49</f>
        <v>36</v>
      </c>
      <c r="F45" s="164"/>
      <c r="G45" s="164"/>
      <c r="H45" s="164">
        <f>'実質公債費比率（分子）の構造'!M$49</f>
        <v>40</v>
      </c>
      <c r="I45" s="164"/>
      <c r="J45" s="164"/>
      <c r="K45" s="164">
        <f>'実質公債費比率（分子）の構造'!N$49</f>
        <v>42</v>
      </c>
      <c r="L45" s="164"/>
      <c r="M45" s="164"/>
      <c r="N45" s="164">
        <f>'実質公債費比率（分子）の構造'!O$49</f>
        <v>44</v>
      </c>
      <c r="O45" s="164"/>
      <c r="P45" s="164"/>
    </row>
    <row r="46" spans="1:16" x14ac:dyDescent="0.15">
      <c r="A46" s="164" t="s">
        <v>64</v>
      </c>
      <c r="B46" s="164">
        <f>'実質公債費比率（分子）の構造'!K$48</f>
        <v>255</v>
      </c>
      <c r="C46" s="164"/>
      <c r="D46" s="164"/>
      <c r="E46" s="164">
        <f>'実質公債費比率（分子）の構造'!L$48</f>
        <v>245</v>
      </c>
      <c r="F46" s="164"/>
      <c r="G46" s="164"/>
      <c r="H46" s="164">
        <f>'実質公債費比率（分子）の構造'!M$48</f>
        <v>211</v>
      </c>
      <c r="I46" s="164"/>
      <c r="J46" s="164"/>
      <c r="K46" s="164">
        <f>'実質公債費比率（分子）の構造'!N$48</f>
        <v>197</v>
      </c>
      <c r="L46" s="164"/>
      <c r="M46" s="164"/>
      <c r="N46" s="164">
        <f>'実質公債費比率（分子）の構造'!O$48</f>
        <v>182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932</v>
      </c>
      <c r="C49" s="164"/>
      <c r="D49" s="164"/>
      <c r="E49" s="164">
        <f>'実質公債費比率（分子）の構造'!L$45</f>
        <v>915</v>
      </c>
      <c r="F49" s="164"/>
      <c r="G49" s="164"/>
      <c r="H49" s="164">
        <f>'実質公債費比率（分子）の構造'!M$45</f>
        <v>901</v>
      </c>
      <c r="I49" s="164"/>
      <c r="J49" s="164"/>
      <c r="K49" s="164">
        <f>'実質公債費比率（分子）の構造'!N$45</f>
        <v>912</v>
      </c>
      <c r="L49" s="164"/>
      <c r="M49" s="164"/>
      <c r="N49" s="164">
        <f>'実質公債費比率（分子）の構造'!O$45</f>
        <v>930</v>
      </c>
      <c r="O49" s="164"/>
      <c r="P49" s="164"/>
    </row>
    <row r="50" spans="1:16" x14ac:dyDescent="0.15">
      <c r="A50" s="164" t="s">
        <v>67</v>
      </c>
      <c r="B50" s="164" t="e">
        <f>NA()</f>
        <v>#N/A</v>
      </c>
      <c r="C50" s="164">
        <f>IF(ISNUMBER('実質公債費比率（分子）の構造'!K$53),'実質公債費比率（分子）の構造'!K$53,NA())</f>
        <v>331</v>
      </c>
      <c r="D50" s="164" t="e">
        <f>NA()</f>
        <v>#N/A</v>
      </c>
      <c r="E50" s="164" t="e">
        <f>NA()</f>
        <v>#N/A</v>
      </c>
      <c r="F50" s="164">
        <f>IF(ISNUMBER('実質公債費比率（分子）の構造'!L$53),'実質公債費比率（分子）の構造'!L$53,NA())</f>
        <v>281</v>
      </c>
      <c r="G50" s="164" t="e">
        <f>NA()</f>
        <v>#N/A</v>
      </c>
      <c r="H50" s="164" t="e">
        <f>NA()</f>
        <v>#N/A</v>
      </c>
      <c r="I50" s="164">
        <f>IF(ISNUMBER('実質公債費比率（分子）の構造'!M$53),'実質公債費比率（分子）の構造'!M$53,NA())</f>
        <v>256</v>
      </c>
      <c r="J50" s="164" t="e">
        <f>NA()</f>
        <v>#N/A</v>
      </c>
      <c r="K50" s="164" t="e">
        <f>NA()</f>
        <v>#N/A</v>
      </c>
      <c r="L50" s="164">
        <f>IF(ISNUMBER('実質公債費比率（分子）の構造'!N$53),'実質公債費比率（分子）の構造'!N$53,NA())</f>
        <v>257</v>
      </c>
      <c r="M50" s="164" t="e">
        <f>NA()</f>
        <v>#N/A</v>
      </c>
      <c r="N50" s="164" t="e">
        <f>NA()</f>
        <v>#N/A</v>
      </c>
      <c r="O50" s="164">
        <f>IF(ISNUMBER('実質公債費比率（分子）の構造'!O$53),'実質公債費比率（分子）の構造'!O$53,NA())</f>
        <v>295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9005</v>
      </c>
      <c r="E56" s="163"/>
      <c r="F56" s="163"/>
      <c r="G56" s="163">
        <f>'将来負担比率（分子）の構造'!J$52</f>
        <v>8972</v>
      </c>
      <c r="H56" s="163"/>
      <c r="I56" s="163"/>
      <c r="J56" s="163">
        <f>'将来負担比率（分子）の構造'!K$52</f>
        <v>8547</v>
      </c>
      <c r="K56" s="163"/>
      <c r="L56" s="163"/>
      <c r="M56" s="163">
        <f>'将来負担比率（分子）の構造'!L$52</f>
        <v>8553</v>
      </c>
      <c r="N56" s="163"/>
      <c r="O56" s="163"/>
      <c r="P56" s="163">
        <f>'将来負担比率（分子）の構造'!M$52</f>
        <v>8228</v>
      </c>
    </row>
    <row r="57" spans="1:16" x14ac:dyDescent="0.15">
      <c r="A57" s="163" t="s">
        <v>42</v>
      </c>
      <c r="B57" s="163"/>
      <c r="C57" s="163"/>
      <c r="D57" s="163">
        <f>'将来負担比率（分子）の構造'!I$51</f>
        <v>15</v>
      </c>
      <c r="E57" s="163"/>
      <c r="F57" s="163"/>
      <c r="G57" s="163">
        <f>'将来負担比率（分子）の構造'!J$51</f>
        <v>10</v>
      </c>
      <c r="H57" s="163"/>
      <c r="I57" s="163"/>
      <c r="J57" s="163">
        <f>'将来負担比率（分子）の構造'!K$51</f>
        <v>21</v>
      </c>
      <c r="K57" s="163"/>
      <c r="L57" s="163"/>
      <c r="M57" s="163">
        <f>'将来負担比率（分子）の構造'!L$51</f>
        <v>112</v>
      </c>
      <c r="N57" s="163"/>
      <c r="O57" s="163"/>
      <c r="P57" s="163">
        <f>'将来負担比率（分子）の構造'!M$51</f>
        <v>190</v>
      </c>
    </row>
    <row r="58" spans="1:16" x14ac:dyDescent="0.15">
      <c r="A58" s="163" t="s">
        <v>41</v>
      </c>
      <c r="B58" s="163"/>
      <c r="C58" s="163"/>
      <c r="D58" s="163">
        <f>'将来負担比率（分子）の構造'!I$50</f>
        <v>2670</v>
      </c>
      <c r="E58" s="163"/>
      <c r="F58" s="163"/>
      <c r="G58" s="163">
        <f>'将来負担比率（分子）の構造'!J$50</f>
        <v>2921</v>
      </c>
      <c r="H58" s="163"/>
      <c r="I58" s="163"/>
      <c r="J58" s="163">
        <f>'将来負担比率（分子）の構造'!K$50</f>
        <v>3752</v>
      </c>
      <c r="K58" s="163"/>
      <c r="L58" s="163"/>
      <c r="M58" s="163">
        <f>'将来負担比率（分子）の構造'!L$50</f>
        <v>3768</v>
      </c>
      <c r="N58" s="163"/>
      <c r="O58" s="163"/>
      <c r="P58" s="163">
        <f>'将来負担比率（分子）の構造'!M$50</f>
        <v>4334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1834</v>
      </c>
      <c r="C62" s="163"/>
      <c r="D62" s="163"/>
      <c r="E62" s="163">
        <f>'将来負担比率（分子）の構造'!J$45</f>
        <v>1560</v>
      </c>
      <c r="F62" s="163"/>
      <c r="G62" s="163"/>
      <c r="H62" s="163">
        <f>'将来負担比率（分子）の構造'!K$45</f>
        <v>1570</v>
      </c>
      <c r="I62" s="163"/>
      <c r="J62" s="163"/>
      <c r="K62" s="163">
        <f>'将来負担比率（分子）の構造'!L$45</f>
        <v>1631</v>
      </c>
      <c r="L62" s="163"/>
      <c r="M62" s="163"/>
      <c r="N62" s="163">
        <f>'将来負担比率（分子）の構造'!M$45</f>
        <v>1659</v>
      </c>
      <c r="O62" s="163"/>
      <c r="P62" s="163"/>
    </row>
    <row r="63" spans="1:16" x14ac:dyDescent="0.15">
      <c r="A63" s="163" t="s">
        <v>34</v>
      </c>
      <c r="B63" s="163">
        <f>'将来負担比率（分子）の構造'!I$44</f>
        <v>176</v>
      </c>
      <c r="C63" s="163"/>
      <c r="D63" s="163"/>
      <c r="E63" s="163">
        <f>'将来負担比率（分子）の構造'!J$44</f>
        <v>151</v>
      </c>
      <c r="F63" s="163"/>
      <c r="G63" s="163"/>
      <c r="H63" s="163">
        <f>'将来負担比率（分子）の構造'!K$44</f>
        <v>134</v>
      </c>
      <c r="I63" s="163"/>
      <c r="J63" s="163"/>
      <c r="K63" s="163">
        <f>'将来負担比率（分子）の構造'!L$44</f>
        <v>99</v>
      </c>
      <c r="L63" s="163"/>
      <c r="M63" s="163"/>
      <c r="N63" s="163">
        <f>'将来負担比率（分子）の構造'!M$44</f>
        <v>104</v>
      </c>
      <c r="O63" s="163"/>
      <c r="P63" s="163"/>
    </row>
    <row r="64" spans="1:16" x14ac:dyDescent="0.15">
      <c r="A64" s="163" t="s">
        <v>33</v>
      </c>
      <c r="B64" s="163">
        <f>'将来負担比率（分子）の構造'!I$43</f>
        <v>1968</v>
      </c>
      <c r="C64" s="163"/>
      <c r="D64" s="163"/>
      <c r="E64" s="163">
        <f>'将来負担比率（分子）の構造'!J$43</f>
        <v>1926</v>
      </c>
      <c r="F64" s="163"/>
      <c r="G64" s="163"/>
      <c r="H64" s="163">
        <f>'将来負担比率（分子）の構造'!K$43</f>
        <v>2071</v>
      </c>
      <c r="I64" s="163"/>
      <c r="J64" s="163"/>
      <c r="K64" s="163">
        <f>'将来負担比率（分子）の構造'!L$43</f>
        <v>1945</v>
      </c>
      <c r="L64" s="163"/>
      <c r="M64" s="163"/>
      <c r="N64" s="163">
        <f>'将来負担比率（分子）の構造'!M$43</f>
        <v>1795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8104</v>
      </c>
      <c r="C66" s="163"/>
      <c r="D66" s="163"/>
      <c r="E66" s="163">
        <f>'将来負担比率（分子）の構造'!J$41</f>
        <v>8417</v>
      </c>
      <c r="F66" s="163"/>
      <c r="G66" s="163"/>
      <c r="H66" s="163">
        <f>'将来負担比率（分子）の構造'!K$41</f>
        <v>8689</v>
      </c>
      <c r="I66" s="163"/>
      <c r="J66" s="163"/>
      <c r="K66" s="163">
        <f>'将来負担比率（分子）の構造'!L$41</f>
        <v>9041</v>
      </c>
      <c r="L66" s="163"/>
      <c r="M66" s="163"/>
      <c r="N66" s="163">
        <f>'将来負担比率（分子）の構造'!M$41</f>
        <v>8964</v>
      </c>
      <c r="O66" s="163"/>
      <c r="P66" s="163"/>
    </row>
    <row r="67" spans="1:16" x14ac:dyDescent="0.15">
      <c r="A67" s="163" t="s">
        <v>71</v>
      </c>
      <c r="B67" s="163" t="e">
        <f>NA()</f>
        <v>#N/A</v>
      </c>
      <c r="C67" s="163">
        <f>IF(ISNUMBER('将来負担比率（分子）の構造'!I$53), IF('将来負担比率（分子）の構造'!I$53 &lt; 0, 0, '将来負担比率（分子）の構造'!I$53), NA())</f>
        <v>393</v>
      </c>
      <c r="D67" s="163" t="e">
        <f>NA()</f>
        <v>#N/A</v>
      </c>
      <c r="E67" s="163" t="e">
        <f>NA()</f>
        <v>#N/A</v>
      </c>
      <c r="F67" s="163">
        <f>IF(ISNUMBER('将来負担比率（分子）の構造'!J$53), IF('将来負担比率（分子）の構造'!J$53 &lt; 0, 0, '将来負担比率（分子）の構造'!J$53), NA())</f>
        <v>151</v>
      </c>
      <c r="G67" s="163" t="e">
        <f>NA()</f>
        <v>#N/A</v>
      </c>
      <c r="H67" s="163" t="e">
        <f>NA()</f>
        <v>#N/A</v>
      </c>
      <c r="I67" s="163">
        <f>IF(ISNUMBER('将来負担比率（分子）の構造'!K$53), IF('将来負担比率（分子）の構造'!K$53 &lt; 0, 0, '将来負担比率（分子）の構造'!K$53), NA())</f>
        <v>142</v>
      </c>
      <c r="J67" s="163" t="e">
        <f>NA()</f>
        <v>#N/A</v>
      </c>
      <c r="K67" s="163" t="e">
        <f>NA()</f>
        <v>#N/A</v>
      </c>
      <c r="L67" s="163">
        <f>IF(ISNUMBER('将来負担比率（分子）の構造'!L$53), IF('将来負担比率（分子）の構造'!L$53 &lt; 0, 0, '将来負担比率（分子）の構造'!L$53), NA())</f>
        <v>282</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1558</v>
      </c>
      <c r="C72" s="167">
        <f>基金残高に係る経年分析!G55</f>
        <v>1682</v>
      </c>
      <c r="D72" s="167">
        <f>基金残高に係る経年分析!H55</f>
        <v>1962</v>
      </c>
    </row>
    <row r="73" spans="1:16" x14ac:dyDescent="0.15">
      <c r="A73" s="166" t="s">
        <v>74</v>
      </c>
      <c r="B73" s="167">
        <f>基金残高に係る経年分析!F56</f>
        <v>314</v>
      </c>
      <c r="C73" s="167">
        <f>基金残高に係る経年分析!G56</f>
        <v>344</v>
      </c>
      <c r="D73" s="167">
        <f>基金残高に係る経年分析!H56</f>
        <v>366</v>
      </c>
    </row>
    <row r="74" spans="1:16" x14ac:dyDescent="0.15">
      <c r="A74" s="166" t="s">
        <v>75</v>
      </c>
      <c r="B74" s="167">
        <f>基金残高に係る経年分析!F57</f>
        <v>1490</v>
      </c>
      <c r="C74" s="167">
        <f>基金残高に係る経年分析!G57</f>
        <v>1354</v>
      </c>
      <c r="D74" s="167">
        <f>基金残高に係る経年分析!H57</f>
        <v>1623</v>
      </c>
    </row>
  </sheetData>
  <sheetProtection algorithmName="SHA-512" hashValue="wDZQJM8XEqDsS9SjyyfvTsl1fuS6OD6JtUsoikgJ5XSHKkg/ACMBpmcM7IgovxcIE6uhs1/m86J6Co7QJm8n4A==" saltValue="dBXnI1dUuQ7Jz5y0SS5/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1435177</v>
      </c>
      <c r="S5" s="674"/>
      <c r="T5" s="674"/>
      <c r="U5" s="674"/>
      <c r="V5" s="674"/>
      <c r="W5" s="674"/>
      <c r="X5" s="674"/>
      <c r="Y5" s="702"/>
      <c r="Z5" s="715">
        <v>8.6</v>
      </c>
      <c r="AA5" s="715"/>
      <c r="AB5" s="715"/>
      <c r="AC5" s="715"/>
      <c r="AD5" s="716">
        <v>1435177</v>
      </c>
      <c r="AE5" s="716"/>
      <c r="AF5" s="716"/>
      <c r="AG5" s="716"/>
      <c r="AH5" s="716"/>
      <c r="AI5" s="716"/>
      <c r="AJ5" s="716"/>
      <c r="AK5" s="716"/>
      <c r="AL5" s="703">
        <v>18.7</v>
      </c>
      <c r="AM5" s="685"/>
      <c r="AN5" s="685"/>
      <c r="AO5" s="704"/>
      <c r="AP5" s="676" t="s">
        <v>216</v>
      </c>
      <c r="AQ5" s="677"/>
      <c r="AR5" s="677"/>
      <c r="AS5" s="677"/>
      <c r="AT5" s="677"/>
      <c r="AU5" s="677"/>
      <c r="AV5" s="677"/>
      <c r="AW5" s="677"/>
      <c r="AX5" s="677"/>
      <c r="AY5" s="677"/>
      <c r="AZ5" s="677"/>
      <c r="BA5" s="677"/>
      <c r="BB5" s="677"/>
      <c r="BC5" s="677"/>
      <c r="BD5" s="677"/>
      <c r="BE5" s="677"/>
      <c r="BF5" s="678"/>
      <c r="BG5" s="621">
        <v>1434768</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319311</v>
      </c>
      <c r="S6" s="622"/>
      <c r="T6" s="622"/>
      <c r="U6" s="622"/>
      <c r="V6" s="622"/>
      <c r="W6" s="622"/>
      <c r="X6" s="622"/>
      <c r="Y6" s="623"/>
      <c r="Z6" s="659">
        <v>1.9</v>
      </c>
      <c r="AA6" s="659"/>
      <c r="AB6" s="659"/>
      <c r="AC6" s="659"/>
      <c r="AD6" s="660">
        <v>319311</v>
      </c>
      <c r="AE6" s="660"/>
      <c r="AF6" s="660"/>
      <c r="AG6" s="660"/>
      <c r="AH6" s="660"/>
      <c r="AI6" s="660"/>
      <c r="AJ6" s="660"/>
      <c r="AK6" s="660"/>
      <c r="AL6" s="624">
        <v>4.2</v>
      </c>
      <c r="AM6" s="625"/>
      <c r="AN6" s="625"/>
      <c r="AO6" s="661"/>
      <c r="AP6" s="618" t="s">
        <v>221</v>
      </c>
      <c r="AQ6" s="619"/>
      <c r="AR6" s="619"/>
      <c r="AS6" s="619"/>
      <c r="AT6" s="619"/>
      <c r="AU6" s="619"/>
      <c r="AV6" s="619"/>
      <c r="AW6" s="619"/>
      <c r="AX6" s="619"/>
      <c r="AY6" s="619"/>
      <c r="AZ6" s="619"/>
      <c r="BA6" s="619"/>
      <c r="BB6" s="619"/>
      <c r="BC6" s="619"/>
      <c r="BD6" s="619"/>
      <c r="BE6" s="619"/>
      <c r="BF6" s="620"/>
      <c r="BG6" s="621">
        <v>1434768</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88257</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88257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350</v>
      </c>
      <c r="S7" s="622"/>
      <c r="T7" s="622"/>
      <c r="U7" s="622"/>
      <c r="V7" s="622"/>
      <c r="W7" s="622"/>
      <c r="X7" s="622"/>
      <c r="Y7" s="623"/>
      <c r="Z7" s="659">
        <v>0</v>
      </c>
      <c r="AA7" s="659"/>
      <c r="AB7" s="659"/>
      <c r="AC7" s="659"/>
      <c r="AD7" s="660">
        <v>350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401056</v>
      </c>
      <c r="BH7" s="622"/>
      <c r="BI7" s="622"/>
      <c r="BJ7" s="622"/>
      <c r="BK7" s="622"/>
      <c r="BL7" s="622"/>
      <c r="BM7" s="622"/>
      <c r="BN7" s="623"/>
      <c r="BO7" s="659">
        <v>27.9</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2570887</v>
      </c>
      <c r="CS7" s="622"/>
      <c r="CT7" s="622"/>
      <c r="CU7" s="622"/>
      <c r="CV7" s="622"/>
      <c r="CW7" s="622"/>
      <c r="CX7" s="622"/>
      <c r="CY7" s="623"/>
      <c r="CZ7" s="659">
        <v>16.899999999999999</v>
      </c>
      <c r="DA7" s="659"/>
      <c r="DB7" s="659"/>
      <c r="DC7" s="659"/>
      <c r="DD7" s="627">
        <v>44611</v>
      </c>
      <c r="DE7" s="622"/>
      <c r="DF7" s="622"/>
      <c r="DG7" s="622"/>
      <c r="DH7" s="622"/>
      <c r="DI7" s="622"/>
      <c r="DJ7" s="622"/>
      <c r="DK7" s="622"/>
      <c r="DL7" s="622"/>
      <c r="DM7" s="622"/>
      <c r="DN7" s="622"/>
      <c r="DO7" s="622"/>
      <c r="DP7" s="623"/>
      <c r="DQ7" s="627">
        <v>1861448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4189</v>
      </c>
      <c r="S8" s="622"/>
      <c r="T8" s="622"/>
      <c r="U8" s="622"/>
      <c r="V8" s="622"/>
      <c r="W8" s="622"/>
      <c r="X8" s="622"/>
      <c r="Y8" s="623"/>
      <c r="Z8" s="659">
        <v>0</v>
      </c>
      <c r="AA8" s="659"/>
      <c r="AB8" s="659"/>
      <c r="AC8" s="659"/>
      <c r="AD8" s="660">
        <v>4189</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17268</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3590505</v>
      </c>
      <c r="CS8" s="622"/>
      <c r="CT8" s="622"/>
      <c r="CU8" s="622"/>
      <c r="CV8" s="622"/>
      <c r="CW8" s="622"/>
      <c r="CX8" s="622"/>
      <c r="CY8" s="623"/>
      <c r="CZ8" s="659">
        <v>23.6</v>
      </c>
      <c r="DA8" s="659"/>
      <c r="DB8" s="659"/>
      <c r="DC8" s="659"/>
      <c r="DD8" s="627">
        <v>31386</v>
      </c>
      <c r="DE8" s="622"/>
      <c r="DF8" s="622"/>
      <c r="DG8" s="622"/>
      <c r="DH8" s="622"/>
      <c r="DI8" s="622"/>
      <c r="DJ8" s="622"/>
      <c r="DK8" s="622"/>
      <c r="DL8" s="622"/>
      <c r="DM8" s="622"/>
      <c r="DN8" s="622"/>
      <c r="DO8" s="622"/>
      <c r="DP8" s="623"/>
      <c r="DQ8" s="627">
        <v>2188867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7039</v>
      </c>
      <c r="S9" s="622"/>
      <c r="T9" s="622"/>
      <c r="U9" s="622"/>
      <c r="V9" s="622"/>
      <c r="W9" s="622"/>
      <c r="X9" s="622"/>
      <c r="Y9" s="623"/>
      <c r="Z9" s="659">
        <v>0</v>
      </c>
      <c r="AA9" s="659"/>
      <c r="AB9" s="659"/>
      <c r="AC9" s="659"/>
      <c r="AD9" s="660">
        <v>7039</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332024</v>
      </c>
      <c r="BH9" s="622"/>
      <c r="BI9" s="622"/>
      <c r="BJ9" s="622"/>
      <c r="BK9" s="622"/>
      <c r="BL9" s="622"/>
      <c r="BM9" s="622"/>
      <c r="BN9" s="623"/>
      <c r="BO9" s="659">
        <v>23.1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1114816</v>
      </c>
      <c r="CS9" s="622"/>
      <c r="CT9" s="622"/>
      <c r="CU9" s="622"/>
      <c r="CV9" s="622"/>
      <c r="CW9" s="622"/>
      <c r="CX9" s="622"/>
      <c r="CY9" s="623"/>
      <c r="CZ9" s="659">
        <v>7.3</v>
      </c>
      <c r="DA9" s="659"/>
      <c r="DB9" s="659"/>
      <c r="DC9" s="659"/>
      <c r="DD9" s="627">
        <v>77871</v>
      </c>
      <c r="DE9" s="622"/>
      <c r="DF9" s="622"/>
      <c r="DG9" s="622"/>
      <c r="DH9" s="622"/>
      <c r="DI9" s="622"/>
      <c r="DJ9" s="622"/>
      <c r="DK9" s="622"/>
      <c r="DL9" s="622"/>
      <c r="DM9" s="622"/>
      <c r="DN9" s="622"/>
      <c r="DO9" s="622"/>
      <c r="DP9" s="623"/>
      <c r="DQ9" s="627">
        <v>987464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30681</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1814</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1814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344462</v>
      </c>
      <c r="S11" s="622"/>
      <c r="T11" s="622"/>
      <c r="U11" s="622"/>
      <c r="V11" s="622"/>
      <c r="W11" s="622"/>
      <c r="X11" s="622"/>
      <c r="Y11" s="623"/>
      <c r="Z11" s="624">
        <v>2.1</v>
      </c>
      <c r="AA11" s="625"/>
      <c r="AB11" s="625"/>
      <c r="AC11" s="626"/>
      <c r="AD11" s="627">
        <v>344462</v>
      </c>
      <c r="AE11" s="622"/>
      <c r="AF11" s="622"/>
      <c r="AG11" s="622"/>
      <c r="AH11" s="622"/>
      <c r="AI11" s="622"/>
      <c r="AJ11" s="622"/>
      <c r="AK11" s="623"/>
      <c r="AL11" s="624">
        <v>4.5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21083</v>
      </c>
      <c r="BH11" s="622"/>
      <c r="BI11" s="622"/>
      <c r="BJ11" s="622"/>
      <c r="BK11" s="622"/>
      <c r="BL11" s="622"/>
      <c r="BM11" s="622"/>
      <c r="BN11" s="623"/>
      <c r="BO11" s="659">
        <v>1.5</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1670726</v>
      </c>
      <c r="CS11" s="622"/>
      <c r="CT11" s="622"/>
      <c r="CU11" s="622"/>
      <c r="CV11" s="622"/>
      <c r="CW11" s="622"/>
      <c r="CX11" s="622"/>
      <c r="CY11" s="623"/>
      <c r="CZ11" s="659">
        <v>11</v>
      </c>
      <c r="DA11" s="659"/>
      <c r="DB11" s="659"/>
      <c r="DC11" s="659"/>
      <c r="DD11" s="627">
        <v>172617</v>
      </c>
      <c r="DE11" s="622"/>
      <c r="DF11" s="622"/>
      <c r="DG11" s="622"/>
      <c r="DH11" s="622"/>
      <c r="DI11" s="622"/>
      <c r="DJ11" s="622"/>
      <c r="DK11" s="622"/>
      <c r="DL11" s="622"/>
      <c r="DM11" s="622"/>
      <c r="DN11" s="622"/>
      <c r="DO11" s="622"/>
      <c r="DP11" s="623"/>
      <c r="DQ11" s="627">
        <v>550570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7950</v>
      </c>
      <c r="S12" s="622"/>
      <c r="T12" s="622"/>
      <c r="U12" s="622"/>
      <c r="V12" s="622"/>
      <c r="W12" s="622"/>
      <c r="X12" s="622"/>
      <c r="Y12" s="623"/>
      <c r="Z12" s="659">
        <v>0</v>
      </c>
      <c r="AA12" s="659"/>
      <c r="AB12" s="659"/>
      <c r="AC12" s="659"/>
      <c r="AD12" s="660">
        <v>7950</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877971</v>
      </c>
      <c r="BH12" s="622"/>
      <c r="BI12" s="622"/>
      <c r="BJ12" s="622"/>
      <c r="BK12" s="622"/>
      <c r="BL12" s="622"/>
      <c r="BM12" s="622"/>
      <c r="BN12" s="623"/>
      <c r="BO12" s="659">
        <v>61.2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515535</v>
      </c>
      <c r="CS12" s="622"/>
      <c r="CT12" s="622"/>
      <c r="CU12" s="622"/>
      <c r="CV12" s="622"/>
      <c r="CW12" s="622"/>
      <c r="CX12" s="622"/>
      <c r="CY12" s="623"/>
      <c r="CZ12" s="659">
        <v>3.4</v>
      </c>
      <c r="DA12" s="659"/>
      <c r="DB12" s="659"/>
      <c r="DC12" s="659"/>
      <c r="DD12" s="627">
        <v>161667</v>
      </c>
      <c r="DE12" s="622"/>
      <c r="DF12" s="622"/>
      <c r="DG12" s="622"/>
      <c r="DH12" s="622"/>
      <c r="DI12" s="622"/>
      <c r="DJ12" s="622"/>
      <c r="DK12" s="622"/>
      <c r="DL12" s="622"/>
      <c r="DM12" s="622"/>
      <c r="DN12" s="622"/>
      <c r="DO12" s="622"/>
      <c r="DP12" s="623"/>
      <c r="DQ12" s="627">
        <v>385350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858494</v>
      </c>
      <c r="BH13" s="622"/>
      <c r="BI13" s="622"/>
      <c r="BJ13" s="622"/>
      <c r="BK13" s="622"/>
      <c r="BL13" s="622"/>
      <c r="BM13" s="622"/>
      <c r="BN13" s="623"/>
      <c r="BO13" s="659">
        <v>59.8</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935706</v>
      </c>
      <c r="CS13" s="622"/>
      <c r="CT13" s="622"/>
      <c r="CU13" s="622"/>
      <c r="CV13" s="622"/>
      <c r="CW13" s="622"/>
      <c r="CX13" s="622"/>
      <c r="CY13" s="623"/>
      <c r="CZ13" s="659">
        <v>6.2</v>
      </c>
      <c r="DA13" s="659"/>
      <c r="DB13" s="659"/>
      <c r="DC13" s="659"/>
      <c r="DD13" s="627">
        <v>679545</v>
      </c>
      <c r="DE13" s="622"/>
      <c r="DF13" s="622"/>
      <c r="DG13" s="622"/>
      <c r="DH13" s="622"/>
      <c r="DI13" s="622"/>
      <c r="DJ13" s="622"/>
      <c r="DK13" s="622"/>
      <c r="DL13" s="622"/>
      <c r="DM13" s="622"/>
      <c r="DN13" s="622"/>
      <c r="DO13" s="622"/>
      <c r="DP13" s="623"/>
      <c r="DQ13" s="627">
        <v>318393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76056</v>
      </c>
      <c r="BH14" s="622"/>
      <c r="BI14" s="622"/>
      <c r="BJ14" s="622"/>
      <c r="BK14" s="622"/>
      <c r="BL14" s="622"/>
      <c r="BM14" s="622"/>
      <c r="BN14" s="623"/>
      <c r="BO14" s="659">
        <v>5.3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422462</v>
      </c>
      <c r="CS14" s="622"/>
      <c r="CT14" s="622"/>
      <c r="CU14" s="622"/>
      <c r="CV14" s="622"/>
      <c r="CW14" s="622"/>
      <c r="CX14" s="622"/>
      <c r="CY14" s="623"/>
      <c r="CZ14" s="659">
        <v>2.8</v>
      </c>
      <c r="DA14" s="659"/>
      <c r="DB14" s="659"/>
      <c r="DC14" s="659"/>
      <c r="DD14" s="627">
        <v>20395</v>
      </c>
      <c r="DE14" s="622"/>
      <c r="DF14" s="622"/>
      <c r="DG14" s="622"/>
      <c r="DH14" s="622"/>
      <c r="DI14" s="622"/>
      <c r="DJ14" s="622"/>
      <c r="DK14" s="622"/>
      <c r="DL14" s="622"/>
      <c r="DM14" s="622"/>
      <c r="DN14" s="622"/>
      <c r="DO14" s="622"/>
      <c r="DP14" s="623"/>
      <c r="DQ14" s="627">
        <v>411943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25525</v>
      </c>
      <c r="S15" s="622"/>
      <c r="T15" s="622"/>
      <c r="U15" s="622"/>
      <c r="V15" s="622"/>
      <c r="W15" s="622"/>
      <c r="X15" s="622"/>
      <c r="Y15" s="623"/>
      <c r="Z15" s="659">
        <v>0.2</v>
      </c>
      <c r="AA15" s="659"/>
      <c r="AB15" s="659"/>
      <c r="AC15" s="659"/>
      <c r="AD15" s="660">
        <v>25525</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79685</v>
      </c>
      <c r="BH15" s="622"/>
      <c r="BI15" s="622"/>
      <c r="BJ15" s="622"/>
      <c r="BK15" s="622"/>
      <c r="BL15" s="622"/>
      <c r="BM15" s="622"/>
      <c r="BN15" s="623"/>
      <c r="BO15" s="659">
        <v>5.6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1638634</v>
      </c>
      <c r="CS15" s="622"/>
      <c r="CT15" s="622"/>
      <c r="CU15" s="622"/>
      <c r="CV15" s="622"/>
      <c r="CW15" s="622"/>
      <c r="CX15" s="622"/>
      <c r="CY15" s="623"/>
      <c r="CZ15" s="659">
        <v>10.8</v>
      </c>
      <c r="DA15" s="659"/>
      <c r="DB15" s="659"/>
      <c r="DC15" s="659"/>
      <c r="DD15" s="627">
        <v>888522</v>
      </c>
      <c r="DE15" s="622"/>
      <c r="DF15" s="622"/>
      <c r="DG15" s="622"/>
      <c r="DH15" s="622"/>
      <c r="DI15" s="622"/>
      <c r="DJ15" s="622"/>
      <c r="DK15" s="622"/>
      <c r="DL15" s="622"/>
      <c r="DM15" s="622"/>
      <c r="DN15" s="622"/>
      <c r="DO15" s="622"/>
      <c r="DP15" s="623"/>
      <c r="DQ15" s="627">
        <v>764304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23406</v>
      </c>
      <c r="S16" s="622"/>
      <c r="T16" s="622"/>
      <c r="U16" s="622"/>
      <c r="V16" s="622"/>
      <c r="W16" s="622"/>
      <c r="X16" s="622"/>
      <c r="Y16" s="623"/>
      <c r="Z16" s="659">
        <v>0.1</v>
      </c>
      <c r="AA16" s="659"/>
      <c r="AB16" s="659"/>
      <c r="AC16" s="659"/>
      <c r="AD16" s="660">
        <v>23406</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1729359</v>
      </c>
      <c r="CS16" s="622"/>
      <c r="CT16" s="622"/>
      <c r="CU16" s="622"/>
      <c r="CV16" s="622"/>
      <c r="CW16" s="622"/>
      <c r="CX16" s="622"/>
      <c r="CY16" s="623"/>
      <c r="CZ16" s="659">
        <v>11.4</v>
      </c>
      <c r="DA16" s="659"/>
      <c r="DB16" s="659"/>
      <c r="DC16" s="659"/>
      <c r="DD16" s="627" t="s">
        <v>122</v>
      </c>
      <c r="DE16" s="622"/>
      <c r="DF16" s="622"/>
      <c r="DG16" s="622"/>
      <c r="DH16" s="622"/>
      <c r="DI16" s="622"/>
      <c r="DJ16" s="622"/>
      <c r="DK16" s="622"/>
      <c r="DL16" s="622"/>
      <c r="DM16" s="622"/>
      <c r="DN16" s="622"/>
      <c r="DO16" s="622"/>
      <c r="DP16" s="623"/>
      <c r="DQ16" s="627">
        <v>99699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47210</v>
      </c>
      <c r="S17" s="622"/>
      <c r="T17" s="622"/>
      <c r="U17" s="622"/>
      <c r="V17" s="622"/>
      <c r="W17" s="622"/>
      <c r="X17" s="622"/>
      <c r="Y17" s="623"/>
      <c r="Z17" s="659">
        <v>0.3</v>
      </c>
      <c r="AA17" s="659"/>
      <c r="AB17" s="659"/>
      <c r="AC17" s="659"/>
      <c r="AD17" s="660">
        <v>47210</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930893</v>
      </c>
      <c r="CS17" s="622"/>
      <c r="CT17" s="622"/>
      <c r="CU17" s="622"/>
      <c r="CV17" s="622"/>
      <c r="CW17" s="622"/>
      <c r="CX17" s="622"/>
      <c r="CY17" s="623"/>
      <c r="CZ17" s="659">
        <v>6.1</v>
      </c>
      <c r="DA17" s="659"/>
      <c r="DB17" s="659"/>
      <c r="DC17" s="659"/>
      <c r="DD17" s="627" t="s">
        <v>122</v>
      </c>
      <c r="DE17" s="622"/>
      <c r="DF17" s="622"/>
      <c r="DG17" s="622"/>
      <c r="DH17" s="622"/>
      <c r="DI17" s="622"/>
      <c r="DJ17" s="622"/>
      <c r="DK17" s="622"/>
      <c r="DL17" s="622"/>
      <c r="DM17" s="622"/>
      <c r="DN17" s="622"/>
      <c r="DO17" s="622"/>
      <c r="DP17" s="623"/>
      <c r="DQ17" s="627">
        <v>921813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5066</v>
      </c>
      <c r="S18" s="622"/>
      <c r="T18" s="622"/>
      <c r="U18" s="622"/>
      <c r="V18" s="622"/>
      <c r="W18" s="622"/>
      <c r="X18" s="622"/>
      <c r="Y18" s="623"/>
      <c r="Z18" s="659">
        <v>0</v>
      </c>
      <c r="AA18" s="659"/>
      <c r="AB18" s="659"/>
      <c r="AC18" s="659"/>
      <c r="AD18" s="660">
        <v>5066</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42144</v>
      </c>
      <c r="S19" s="622"/>
      <c r="T19" s="622"/>
      <c r="U19" s="622"/>
      <c r="V19" s="622"/>
      <c r="W19" s="622"/>
      <c r="X19" s="622"/>
      <c r="Y19" s="623"/>
      <c r="Z19" s="659">
        <v>0.3</v>
      </c>
      <c r="AA19" s="659"/>
      <c r="AB19" s="659"/>
      <c r="AC19" s="659"/>
      <c r="AD19" s="660">
        <v>42144</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409</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409</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15209594</v>
      </c>
      <c r="CS20" s="622"/>
      <c r="CT20" s="622"/>
      <c r="CU20" s="622"/>
      <c r="CV20" s="622"/>
      <c r="CW20" s="622"/>
      <c r="CX20" s="622"/>
      <c r="CY20" s="623"/>
      <c r="CZ20" s="659">
        <v>100</v>
      </c>
      <c r="DA20" s="659"/>
      <c r="DB20" s="659"/>
      <c r="DC20" s="659"/>
      <c r="DD20" s="627">
        <v>2076614</v>
      </c>
      <c r="DE20" s="622"/>
      <c r="DF20" s="622"/>
      <c r="DG20" s="622"/>
      <c r="DH20" s="622"/>
      <c r="DI20" s="622"/>
      <c r="DJ20" s="622"/>
      <c r="DK20" s="622"/>
      <c r="DL20" s="622"/>
      <c r="DM20" s="622"/>
      <c r="DN20" s="622"/>
      <c r="DO20" s="622"/>
      <c r="DP20" s="623"/>
      <c r="DQ20" s="627">
        <v>8579922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6074684</v>
      </c>
      <c r="S21" s="622"/>
      <c r="T21" s="622"/>
      <c r="U21" s="622"/>
      <c r="V21" s="622"/>
      <c r="W21" s="622"/>
      <c r="X21" s="622"/>
      <c r="Y21" s="623"/>
      <c r="Z21" s="659">
        <v>36.6</v>
      </c>
      <c r="AA21" s="659"/>
      <c r="AB21" s="659"/>
      <c r="AC21" s="659"/>
      <c r="AD21" s="660">
        <v>5445971</v>
      </c>
      <c r="AE21" s="660"/>
      <c r="AF21" s="660"/>
      <c r="AG21" s="660"/>
      <c r="AH21" s="660"/>
      <c r="AI21" s="660"/>
      <c r="AJ21" s="660"/>
      <c r="AK21" s="660"/>
      <c r="AL21" s="624">
        <v>71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409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5445971</v>
      </c>
      <c r="S22" s="622"/>
      <c r="T22" s="622"/>
      <c r="U22" s="622"/>
      <c r="V22" s="622"/>
      <c r="W22" s="622"/>
      <c r="X22" s="622"/>
      <c r="Y22" s="623"/>
      <c r="Z22" s="659">
        <v>32.799999999999997</v>
      </c>
      <c r="AA22" s="659"/>
      <c r="AB22" s="659"/>
      <c r="AC22" s="659"/>
      <c r="AD22" s="660">
        <v>5445971</v>
      </c>
      <c r="AE22" s="660"/>
      <c r="AF22" s="660"/>
      <c r="AG22" s="660"/>
      <c r="AH22" s="660"/>
      <c r="AI22" s="660"/>
      <c r="AJ22" s="660"/>
      <c r="AK22" s="660"/>
      <c r="AL22" s="624">
        <v>71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628713</v>
      </c>
      <c r="S23" s="622"/>
      <c r="T23" s="622"/>
      <c r="U23" s="622"/>
      <c r="V23" s="622"/>
      <c r="W23" s="622"/>
      <c r="X23" s="622"/>
      <c r="Y23" s="623"/>
      <c r="Z23" s="659">
        <v>3.8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4812805</v>
      </c>
      <c r="CS24" s="674"/>
      <c r="CT24" s="674"/>
      <c r="CU24" s="674"/>
      <c r="CV24" s="674"/>
      <c r="CW24" s="674"/>
      <c r="CX24" s="674"/>
      <c r="CY24" s="702"/>
      <c r="CZ24" s="703">
        <v>31.6</v>
      </c>
      <c r="DA24" s="685"/>
      <c r="DB24" s="685"/>
      <c r="DC24" s="705"/>
      <c r="DD24" s="701">
        <v>3607881</v>
      </c>
      <c r="DE24" s="674"/>
      <c r="DF24" s="674"/>
      <c r="DG24" s="674"/>
      <c r="DH24" s="674"/>
      <c r="DI24" s="674"/>
      <c r="DJ24" s="674"/>
      <c r="DK24" s="702"/>
      <c r="DL24" s="701">
        <v>3397491</v>
      </c>
      <c r="DM24" s="674"/>
      <c r="DN24" s="674"/>
      <c r="DO24" s="674"/>
      <c r="DP24" s="674"/>
      <c r="DQ24" s="674"/>
      <c r="DR24" s="674"/>
      <c r="DS24" s="674"/>
      <c r="DT24" s="674"/>
      <c r="DU24" s="674"/>
      <c r="DV24" s="702"/>
      <c r="DW24" s="703">
        <v>44.2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8289303</v>
      </c>
      <c r="S25" s="622"/>
      <c r="T25" s="622"/>
      <c r="U25" s="622"/>
      <c r="V25" s="622"/>
      <c r="W25" s="622"/>
      <c r="X25" s="622"/>
      <c r="Y25" s="623"/>
      <c r="Z25" s="659">
        <v>49.9</v>
      </c>
      <c r="AA25" s="659"/>
      <c r="AB25" s="659"/>
      <c r="AC25" s="659"/>
      <c r="AD25" s="660">
        <v>7660590</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2113293</v>
      </c>
      <c r="CS25" s="634"/>
      <c r="CT25" s="634"/>
      <c r="CU25" s="634"/>
      <c r="CV25" s="634"/>
      <c r="CW25" s="634"/>
      <c r="CX25" s="634"/>
      <c r="CY25" s="635"/>
      <c r="CZ25" s="624">
        <v>13.9</v>
      </c>
      <c r="DA25" s="636"/>
      <c r="DB25" s="636"/>
      <c r="DC25" s="637"/>
      <c r="DD25" s="627">
        <v>1973617</v>
      </c>
      <c r="DE25" s="634"/>
      <c r="DF25" s="634"/>
      <c r="DG25" s="634"/>
      <c r="DH25" s="634"/>
      <c r="DI25" s="634"/>
      <c r="DJ25" s="634"/>
      <c r="DK25" s="635"/>
      <c r="DL25" s="627">
        <v>1970805</v>
      </c>
      <c r="DM25" s="634"/>
      <c r="DN25" s="634"/>
      <c r="DO25" s="634"/>
      <c r="DP25" s="634"/>
      <c r="DQ25" s="634"/>
      <c r="DR25" s="634"/>
      <c r="DS25" s="634"/>
      <c r="DT25" s="634"/>
      <c r="DU25" s="634"/>
      <c r="DV25" s="635"/>
      <c r="DW25" s="624">
        <v>25.6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1267</v>
      </c>
      <c r="S26" s="622"/>
      <c r="T26" s="622"/>
      <c r="U26" s="622"/>
      <c r="V26" s="622"/>
      <c r="W26" s="622"/>
      <c r="X26" s="622"/>
      <c r="Y26" s="623"/>
      <c r="Z26" s="659">
        <v>0</v>
      </c>
      <c r="AA26" s="659"/>
      <c r="AB26" s="659"/>
      <c r="AC26" s="659"/>
      <c r="AD26" s="660">
        <v>1267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1241751</v>
      </c>
      <c r="CS26" s="622"/>
      <c r="CT26" s="622"/>
      <c r="CU26" s="622"/>
      <c r="CV26" s="622"/>
      <c r="CW26" s="622"/>
      <c r="CX26" s="622"/>
      <c r="CY26" s="623"/>
      <c r="CZ26" s="624">
        <v>8.1999999999999993</v>
      </c>
      <c r="DA26" s="636"/>
      <c r="DB26" s="636"/>
      <c r="DC26" s="637"/>
      <c r="DD26" s="627">
        <v>1148380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100423</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1435177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1768619</v>
      </c>
      <c r="CS27" s="634"/>
      <c r="CT27" s="634"/>
      <c r="CU27" s="634"/>
      <c r="CV27" s="634"/>
      <c r="CW27" s="634"/>
      <c r="CX27" s="634"/>
      <c r="CY27" s="635"/>
      <c r="CZ27" s="624">
        <v>11.6</v>
      </c>
      <c r="DA27" s="636"/>
      <c r="DB27" s="636"/>
      <c r="DC27" s="637"/>
      <c r="DD27" s="627">
        <v>712451</v>
      </c>
      <c r="DE27" s="634"/>
      <c r="DF27" s="634"/>
      <c r="DG27" s="634"/>
      <c r="DH27" s="634"/>
      <c r="DI27" s="634"/>
      <c r="DJ27" s="634"/>
      <c r="DK27" s="635"/>
      <c r="DL27" s="627">
        <v>504873</v>
      </c>
      <c r="DM27" s="634"/>
      <c r="DN27" s="634"/>
      <c r="DO27" s="634"/>
      <c r="DP27" s="634"/>
      <c r="DQ27" s="634"/>
      <c r="DR27" s="634"/>
      <c r="DS27" s="634"/>
      <c r="DT27" s="634"/>
      <c r="DU27" s="634"/>
      <c r="DV27" s="635"/>
      <c r="DW27" s="624">
        <v>6.6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99202</v>
      </c>
      <c r="S28" s="622"/>
      <c r="T28" s="622"/>
      <c r="U28" s="622"/>
      <c r="V28" s="622"/>
      <c r="W28" s="622"/>
      <c r="X28" s="622"/>
      <c r="Y28" s="623"/>
      <c r="Z28" s="659">
        <v>0.6</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930893</v>
      </c>
      <c r="CS28" s="622"/>
      <c r="CT28" s="622"/>
      <c r="CU28" s="622"/>
      <c r="CV28" s="622"/>
      <c r="CW28" s="622"/>
      <c r="CX28" s="622"/>
      <c r="CY28" s="623"/>
      <c r="CZ28" s="624">
        <v>6.1</v>
      </c>
      <c r="DA28" s="636"/>
      <c r="DB28" s="636"/>
      <c r="DC28" s="637"/>
      <c r="DD28" s="627">
        <v>921813</v>
      </c>
      <c r="DE28" s="622"/>
      <c r="DF28" s="622"/>
      <c r="DG28" s="622"/>
      <c r="DH28" s="622"/>
      <c r="DI28" s="622"/>
      <c r="DJ28" s="622"/>
      <c r="DK28" s="623"/>
      <c r="DL28" s="627">
        <v>921813</v>
      </c>
      <c r="DM28" s="622"/>
      <c r="DN28" s="622"/>
      <c r="DO28" s="622"/>
      <c r="DP28" s="622"/>
      <c r="DQ28" s="622"/>
      <c r="DR28" s="622"/>
      <c r="DS28" s="622"/>
      <c r="DT28" s="622"/>
      <c r="DU28" s="622"/>
      <c r="DV28" s="623"/>
      <c r="DW28" s="624">
        <v>12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17891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929611</v>
      </c>
      <c r="CS29" s="634"/>
      <c r="CT29" s="634"/>
      <c r="CU29" s="634"/>
      <c r="CV29" s="634"/>
      <c r="CW29" s="634"/>
      <c r="CX29" s="634"/>
      <c r="CY29" s="635"/>
      <c r="CZ29" s="624">
        <v>6.1</v>
      </c>
      <c r="DA29" s="636"/>
      <c r="DB29" s="636"/>
      <c r="DC29" s="637"/>
      <c r="DD29" s="627">
        <v>920531</v>
      </c>
      <c r="DE29" s="634"/>
      <c r="DF29" s="634"/>
      <c r="DG29" s="634"/>
      <c r="DH29" s="634"/>
      <c r="DI29" s="634"/>
      <c r="DJ29" s="634"/>
      <c r="DK29" s="635"/>
      <c r="DL29" s="627">
        <v>920531</v>
      </c>
      <c r="DM29" s="634"/>
      <c r="DN29" s="634"/>
      <c r="DO29" s="634"/>
      <c r="DP29" s="634"/>
      <c r="DQ29" s="634"/>
      <c r="DR29" s="634"/>
      <c r="DS29" s="634"/>
      <c r="DT29" s="634"/>
      <c r="DU29" s="634"/>
      <c r="DV29" s="635"/>
      <c r="DW29" s="624">
        <v>12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3024575</v>
      </c>
      <c r="S30" s="622"/>
      <c r="T30" s="622"/>
      <c r="U30" s="622"/>
      <c r="V30" s="622"/>
      <c r="W30" s="622"/>
      <c r="X30" s="622"/>
      <c r="Y30" s="623"/>
      <c r="Z30" s="659">
        <v>18.2</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896717</v>
      </c>
      <c r="CS30" s="622"/>
      <c r="CT30" s="622"/>
      <c r="CU30" s="622"/>
      <c r="CV30" s="622"/>
      <c r="CW30" s="622"/>
      <c r="CX30" s="622"/>
      <c r="CY30" s="623"/>
      <c r="CZ30" s="624">
        <v>5.9</v>
      </c>
      <c r="DA30" s="636"/>
      <c r="DB30" s="636"/>
      <c r="DC30" s="637"/>
      <c r="DD30" s="627">
        <v>887686</v>
      </c>
      <c r="DE30" s="622"/>
      <c r="DF30" s="622"/>
      <c r="DG30" s="622"/>
      <c r="DH30" s="622"/>
      <c r="DI30" s="622"/>
      <c r="DJ30" s="622"/>
      <c r="DK30" s="623"/>
      <c r="DL30" s="627">
        <v>887686</v>
      </c>
      <c r="DM30" s="622"/>
      <c r="DN30" s="622"/>
      <c r="DO30" s="622"/>
      <c r="DP30" s="622"/>
      <c r="DQ30" s="622"/>
      <c r="DR30" s="622"/>
      <c r="DS30" s="622"/>
      <c r="DT30" s="622"/>
      <c r="DU30" s="622"/>
      <c r="DV30" s="623"/>
      <c r="DW30" s="624">
        <v>11.5</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9964</v>
      </c>
      <c r="S31" s="622"/>
      <c r="T31" s="622"/>
      <c r="U31" s="622"/>
      <c r="V31" s="622"/>
      <c r="W31" s="622"/>
      <c r="X31" s="622"/>
      <c r="Y31" s="623"/>
      <c r="Z31" s="659">
        <v>0.1</v>
      </c>
      <c r="AA31" s="659"/>
      <c r="AB31" s="659"/>
      <c r="AC31" s="659"/>
      <c r="AD31" s="660">
        <v>9964</v>
      </c>
      <c r="AE31" s="660"/>
      <c r="AF31" s="660"/>
      <c r="AG31" s="660"/>
      <c r="AH31" s="660"/>
      <c r="AI31" s="660"/>
      <c r="AJ31" s="660"/>
      <c r="AK31" s="660"/>
      <c r="AL31" s="624">
        <v>0.1</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99.4</v>
      </c>
      <c r="BH31" s="684"/>
      <c r="BI31" s="684"/>
      <c r="BJ31" s="684"/>
      <c r="BK31" s="684"/>
      <c r="BL31" s="684"/>
      <c r="BM31" s="685">
        <v>98.1</v>
      </c>
      <c r="BN31" s="684"/>
      <c r="BO31" s="684"/>
      <c r="BP31" s="684"/>
      <c r="BQ31" s="686"/>
      <c r="BR31" s="683">
        <v>99.5</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32894</v>
      </c>
      <c r="CS31" s="634"/>
      <c r="CT31" s="634"/>
      <c r="CU31" s="634"/>
      <c r="CV31" s="634"/>
      <c r="CW31" s="634"/>
      <c r="CX31" s="634"/>
      <c r="CY31" s="635"/>
      <c r="CZ31" s="624">
        <v>0.2</v>
      </c>
      <c r="DA31" s="636"/>
      <c r="DB31" s="636"/>
      <c r="DC31" s="637"/>
      <c r="DD31" s="627">
        <v>32845</v>
      </c>
      <c r="DE31" s="634"/>
      <c r="DF31" s="634"/>
      <c r="DG31" s="634"/>
      <c r="DH31" s="634"/>
      <c r="DI31" s="634"/>
      <c r="DJ31" s="634"/>
      <c r="DK31" s="635"/>
      <c r="DL31" s="627">
        <v>32845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1820987</v>
      </c>
      <c r="S32" s="622"/>
      <c r="T32" s="622"/>
      <c r="U32" s="622"/>
      <c r="V32" s="622"/>
      <c r="W32" s="622"/>
      <c r="X32" s="622"/>
      <c r="Y32" s="623"/>
      <c r="Z32" s="659">
        <v>11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99.3</v>
      </c>
      <c r="BH32" s="634"/>
      <c r="BI32" s="634"/>
      <c r="BJ32" s="634"/>
      <c r="BK32" s="634"/>
      <c r="BL32" s="634"/>
      <c r="BM32" s="625">
        <v>97.9</v>
      </c>
      <c r="BN32" s="634"/>
      <c r="BO32" s="634"/>
      <c r="BP32" s="634"/>
      <c r="BQ32" s="657"/>
      <c r="BR32" s="692">
        <v>99.3</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1282</v>
      </c>
      <c r="CS32" s="622"/>
      <c r="CT32" s="622"/>
      <c r="CU32" s="622"/>
      <c r="CV32" s="622"/>
      <c r="CW32" s="622"/>
      <c r="CX32" s="622"/>
      <c r="CY32" s="623"/>
      <c r="CZ32" s="624">
        <v>0</v>
      </c>
      <c r="DA32" s="636"/>
      <c r="DB32" s="636"/>
      <c r="DC32" s="637"/>
      <c r="DD32" s="627">
        <v>1282</v>
      </c>
      <c r="DE32" s="622"/>
      <c r="DF32" s="622"/>
      <c r="DG32" s="622"/>
      <c r="DH32" s="622"/>
      <c r="DI32" s="622"/>
      <c r="DJ32" s="622"/>
      <c r="DK32" s="623"/>
      <c r="DL32" s="627">
        <v>1282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71328</v>
      </c>
      <c r="S33" s="622"/>
      <c r="T33" s="622"/>
      <c r="U33" s="622"/>
      <c r="V33" s="622"/>
      <c r="W33" s="622"/>
      <c r="X33" s="622"/>
      <c r="Y33" s="623"/>
      <c r="Z33" s="659">
        <v>0.4</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99.4</v>
      </c>
      <c r="BH33" s="606"/>
      <c r="BI33" s="606"/>
      <c r="BJ33" s="606"/>
      <c r="BK33" s="606"/>
      <c r="BL33" s="606"/>
      <c r="BM33" s="652">
        <v>98.1</v>
      </c>
      <c r="BN33" s="606"/>
      <c r="BO33" s="606"/>
      <c r="BP33" s="606"/>
      <c r="BQ33" s="669"/>
      <c r="BR33" s="682">
        <v>99.6</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6590816</v>
      </c>
      <c r="CS33" s="634"/>
      <c r="CT33" s="634"/>
      <c r="CU33" s="634"/>
      <c r="CV33" s="634"/>
      <c r="CW33" s="634"/>
      <c r="CX33" s="634"/>
      <c r="CY33" s="635"/>
      <c r="CZ33" s="624">
        <v>43.3</v>
      </c>
      <c r="DA33" s="636"/>
      <c r="DB33" s="636"/>
      <c r="DC33" s="637"/>
      <c r="DD33" s="627">
        <v>4359347</v>
      </c>
      <c r="DE33" s="634"/>
      <c r="DF33" s="634"/>
      <c r="DG33" s="634"/>
      <c r="DH33" s="634"/>
      <c r="DI33" s="634"/>
      <c r="DJ33" s="634"/>
      <c r="DK33" s="635"/>
      <c r="DL33" s="627">
        <v>3179451</v>
      </c>
      <c r="DM33" s="634"/>
      <c r="DN33" s="634"/>
      <c r="DO33" s="634"/>
      <c r="DP33" s="634"/>
      <c r="DQ33" s="634"/>
      <c r="DR33" s="634"/>
      <c r="DS33" s="634"/>
      <c r="DT33" s="634"/>
      <c r="DU33" s="634"/>
      <c r="DV33" s="635"/>
      <c r="DW33" s="624">
        <v>41.4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713336</v>
      </c>
      <c r="S34" s="622"/>
      <c r="T34" s="622"/>
      <c r="U34" s="622"/>
      <c r="V34" s="622"/>
      <c r="W34" s="622"/>
      <c r="X34" s="622"/>
      <c r="Y34" s="623"/>
      <c r="Z34" s="659">
        <v>4.3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2666943</v>
      </c>
      <c r="CS34" s="622"/>
      <c r="CT34" s="622"/>
      <c r="CU34" s="622"/>
      <c r="CV34" s="622"/>
      <c r="CW34" s="622"/>
      <c r="CX34" s="622"/>
      <c r="CY34" s="623"/>
      <c r="CZ34" s="624">
        <v>17.5</v>
      </c>
      <c r="DA34" s="636"/>
      <c r="DB34" s="636"/>
      <c r="DC34" s="637"/>
      <c r="DD34" s="627">
        <v>1698644</v>
      </c>
      <c r="DE34" s="622"/>
      <c r="DF34" s="622"/>
      <c r="DG34" s="622"/>
      <c r="DH34" s="622"/>
      <c r="DI34" s="622"/>
      <c r="DJ34" s="622"/>
      <c r="DK34" s="623"/>
      <c r="DL34" s="627">
        <v>1357038</v>
      </c>
      <c r="DM34" s="622"/>
      <c r="DN34" s="622"/>
      <c r="DO34" s="622"/>
      <c r="DP34" s="622"/>
      <c r="DQ34" s="622"/>
      <c r="DR34" s="622"/>
      <c r="DS34" s="622"/>
      <c r="DT34" s="622"/>
      <c r="DU34" s="622"/>
      <c r="DV34" s="623"/>
      <c r="DW34" s="624">
        <v>17.7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538668</v>
      </c>
      <c r="S35" s="622"/>
      <c r="T35" s="622"/>
      <c r="U35" s="622"/>
      <c r="V35" s="622"/>
      <c r="W35" s="622"/>
      <c r="X35" s="622"/>
      <c r="Y35" s="623"/>
      <c r="Z35" s="659">
        <v>3.2</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114869</v>
      </c>
      <c r="CS35" s="634"/>
      <c r="CT35" s="634"/>
      <c r="CU35" s="634"/>
      <c r="CV35" s="634"/>
      <c r="CW35" s="634"/>
      <c r="CX35" s="634"/>
      <c r="CY35" s="635"/>
      <c r="CZ35" s="624">
        <v>0.8</v>
      </c>
      <c r="DA35" s="636"/>
      <c r="DB35" s="636"/>
      <c r="DC35" s="637"/>
      <c r="DD35" s="627">
        <v>84456</v>
      </c>
      <c r="DE35" s="634"/>
      <c r="DF35" s="634"/>
      <c r="DG35" s="634"/>
      <c r="DH35" s="634"/>
      <c r="DI35" s="634"/>
      <c r="DJ35" s="634"/>
      <c r="DK35" s="635"/>
      <c r="DL35" s="627">
        <v>47505</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942471</v>
      </c>
      <c r="S36" s="622"/>
      <c r="T36" s="622"/>
      <c r="U36" s="622"/>
      <c r="V36" s="622"/>
      <c r="W36" s="622"/>
      <c r="X36" s="622"/>
      <c r="Y36" s="623"/>
      <c r="Z36" s="659">
        <v>5.7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1489285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26385</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2087837</v>
      </c>
      <c r="CS36" s="622"/>
      <c r="CT36" s="622"/>
      <c r="CU36" s="622"/>
      <c r="CV36" s="622"/>
      <c r="CW36" s="622"/>
      <c r="CX36" s="622"/>
      <c r="CY36" s="623"/>
      <c r="CZ36" s="624">
        <v>13.7</v>
      </c>
      <c r="DA36" s="636"/>
      <c r="DB36" s="636"/>
      <c r="DC36" s="637"/>
      <c r="DD36" s="627">
        <v>1345620</v>
      </c>
      <c r="DE36" s="622"/>
      <c r="DF36" s="622"/>
      <c r="DG36" s="622"/>
      <c r="DH36" s="622"/>
      <c r="DI36" s="622"/>
      <c r="DJ36" s="622"/>
      <c r="DK36" s="623"/>
      <c r="DL36" s="627">
        <v>938780</v>
      </c>
      <c r="DM36" s="622"/>
      <c r="DN36" s="622"/>
      <c r="DO36" s="622"/>
      <c r="DP36" s="622"/>
      <c r="DQ36" s="622"/>
      <c r="DR36" s="622"/>
      <c r="DS36" s="622"/>
      <c r="DT36" s="622"/>
      <c r="DU36" s="622"/>
      <c r="DV36" s="623"/>
      <c r="DW36" s="624">
        <v>12.2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152661</v>
      </c>
      <c r="S37" s="622"/>
      <c r="T37" s="622"/>
      <c r="U37" s="622"/>
      <c r="V37" s="622"/>
      <c r="W37" s="622"/>
      <c r="X37" s="622"/>
      <c r="Y37" s="623"/>
      <c r="Z37" s="659">
        <v>0.9</v>
      </c>
      <c r="AA37" s="659"/>
      <c r="AB37" s="659"/>
      <c r="AC37" s="659"/>
      <c r="AD37" s="660">
        <v>1208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209521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-9863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338572</v>
      </c>
      <c r="CS37" s="634"/>
      <c r="CT37" s="634"/>
      <c r="CU37" s="634"/>
      <c r="CV37" s="634"/>
      <c r="CW37" s="634"/>
      <c r="CX37" s="634"/>
      <c r="CY37" s="635"/>
      <c r="CZ37" s="624">
        <v>2.2000000000000002</v>
      </c>
      <c r="DA37" s="636"/>
      <c r="DB37" s="636"/>
      <c r="DC37" s="637"/>
      <c r="DD37" s="627">
        <v>338572</v>
      </c>
      <c r="DE37" s="634"/>
      <c r="DF37" s="634"/>
      <c r="DG37" s="634"/>
      <c r="DH37" s="634"/>
      <c r="DI37" s="634"/>
      <c r="DJ37" s="634"/>
      <c r="DK37" s="635"/>
      <c r="DL37" s="627">
        <v>279045</v>
      </c>
      <c r="DM37" s="634"/>
      <c r="DN37" s="634"/>
      <c r="DO37" s="634"/>
      <c r="DP37" s="634"/>
      <c r="DQ37" s="634"/>
      <c r="DR37" s="634"/>
      <c r="DS37" s="634"/>
      <c r="DT37" s="634"/>
      <c r="DU37" s="634"/>
      <c r="DV37" s="635"/>
      <c r="DW37" s="624">
        <v>3.6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820162</v>
      </c>
      <c r="S38" s="622"/>
      <c r="T38" s="622"/>
      <c r="U38" s="622"/>
      <c r="V38" s="622"/>
      <c r="W38" s="622"/>
      <c r="X38" s="622"/>
      <c r="Y38" s="623"/>
      <c r="Z38" s="659">
        <v>4.9000000000000004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200000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2352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1077717</v>
      </c>
      <c r="CS38" s="622"/>
      <c r="CT38" s="622"/>
      <c r="CU38" s="622"/>
      <c r="CV38" s="622"/>
      <c r="CW38" s="622"/>
      <c r="CX38" s="622"/>
      <c r="CY38" s="623"/>
      <c r="CZ38" s="624">
        <v>7.1</v>
      </c>
      <c r="DA38" s="636"/>
      <c r="DB38" s="636"/>
      <c r="DC38" s="637"/>
      <c r="DD38" s="627">
        <v>875374</v>
      </c>
      <c r="DE38" s="622"/>
      <c r="DF38" s="622"/>
      <c r="DG38" s="622"/>
      <c r="DH38" s="622"/>
      <c r="DI38" s="622"/>
      <c r="DJ38" s="622"/>
      <c r="DK38" s="623"/>
      <c r="DL38" s="627">
        <v>836128</v>
      </c>
      <c r="DM38" s="622"/>
      <c r="DN38" s="622"/>
      <c r="DO38" s="622"/>
      <c r="DP38" s="622"/>
      <c r="DQ38" s="622"/>
      <c r="DR38" s="622"/>
      <c r="DS38" s="622"/>
      <c r="DT38" s="622"/>
      <c r="DU38" s="622"/>
      <c r="DV38" s="623"/>
      <c r="DW38" s="624">
        <v>10.9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2047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3706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640990</v>
      </c>
      <c r="CS39" s="634"/>
      <c r="CT39" s="634"/>
      <c r="CU39" s="634"/>
      <c r="CV39" s="634"/>
      <c r="CW39" s="634"/>
      <c r="CX39" s="634"/>
      <c r="CY39" s="635"/>
      <c r="CZ39" s="624">
        <v>4.2</v>
      </c>
      <c r="DA39" s="636"/>
      <c r="DB39" s="636"/>
      <c r="DC39" s="637"/>
      <c r="DD39" s="627">
        <v>355199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14162</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2460</v>
      </c>
      <c r="CS40" s="622"/>
      <c r="CT40" s="622"/>
      <c r="CU40" s="622"/>
      <c r="CV40" s="622"/>
      <c r="CW40" s="622"/>
      <c r="CX40" s="622"/>
      <c r="CY40" s="623"/>
      <c r="CZ40" s="624">
        <v>0</v>
      </c>
      <c r="DA40" s="636"/>
      <c r="DB40" s="636"/>
      <c r="DC40" s="637"/>
      <c r="DD40" s="627">
        <v>54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16602238</v>
      </c>
      <c r="S41" s="646"/>
      <c r="T41" s="646"/>
      <c r="U41" s="646"/>
      <c r="V41" s="646"/>
      <c r="W41" s="646"/>
      <c r="X41" s="646"/>
      <c r="Y41" s="649"/>
      <c r="Z41" s="650">
        <v>100</v>
      </c>
      <c r="AA41" s="650"/>
      <c r="AB41" s="650"/>
      <c r="AC41" s="650"/>
      <c r="AD41" s="651">
        <v>7673029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182391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895326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461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3805973</v>
      </c>
      <c r="CS42" s="634"/>
      <c r="CT42" s="634"/>
      <c r="CU42" s="634"/>
      <c r="CV42" s="634"/>
      <c r="CW42" s="634"/>
      <c r="CX42" s="634"/>
      <c r="CY42" s="635"/>
      <c r="CZ42" s="624">
        <v>25</v>
      </c>
      <c r="DA42" s="636"/>
      <c r="DB42" s="636"/>
      <c r="DC42" s="637"/>
      <c r="DD42" s="627">
        <v>612694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66762</v>
      </c>
      <c r="CS43" s="634"/>
      <c r="CT43" s="634"/>
      <c r="CU43" s="634"/>
      <c r="CV43" s="634"/>
      <c r="CW43" s="634"/>
      <c r="CX43" s="634"/>
      <c r="CY43" s="635"/>
      <c r="CZ43" s="624">
        <v>0.4</v>
      </c>
      <c r="DA43" s="636"/>
      <c r="DB43" s="636"/>
      <c r="DC43" s="637"/>
      <c r="DD43" s="627">
        <v>66119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2076614</v>
      </c>
      <c r="CS44" s="622"/>
      <c r="CT44" s="622"/>
      <c r="CU44" s="622"/>
      <c r="CV44" s="622"/>
      <c r="CW44" s="622"/>
      <c r="CX44" s="622"/>
      <c r="CY44" s="623"/>
      <c r="CZ44" s="624">
        <v>13.7</v>
      </c>
      <c r="DA44" s="625"/>
      <c r="DB44" s="625"/>
      <c r="DC44" s="626"/>
      <c r="DD44" s="627">
        <v>512995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1442187</v>
      </c>
      <c r="CS45" s="634"/>
      <c r="CT45" s="634"/>
      <c r="CU45" s="634"/>
      <c r="CV45" s="634"/>
      <c r="CW45" s="634"/>
      <c r="CX45" s="634"/>
      <c r="CY45" s="635"/>
      <c r="CZ45" s="624">
        <v>9.5</v>
      </c>
      <c r="DA45" s="636"/>
      <c r="DB45" s="636"/>
      <c r="DC45" s="637"/>
      <c r="DD45" s="627">
        <v>151580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596083</v>
      </c>
      <c r="CS46" s="622"/>
      <c r="CT46" s="622"/>
      <c r="CU46" s="622"/>
      <c r="CV46" s="622"/>
      <c r="CW46" s="622"/>
      <c r="CX46" s="622"/>
      <c r="CY46" s="623"/>
      <c r="CZ46" s="624">
        <v>3.9</v>
      </c>
      <c r="DA46" s="625"/>
      <c r="DB46" s="625"/>
      <c r="DC46" s="626"/>
      <c r="DD46" s="627">
        <v>329926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1729359</v>
      </c>
      <c r="CS47" s="634"/>
      <c r="CT47" s="634"/>
      <c r="CU47" s="634"/>
      <c r="CV47" s="634"/>
      <c r="CW47" s="634"/>
      <c r="CX47" s="634"/>
      <c r="CY47" s="635"/>
      <c r="CZ47" s="624">
        <v>11.4</v>
      </c>
      <c r="DA47" s="636"/>
      <c r="DB47" s="636"/>
      <c r="DC47" s="637"/>
      <c r="DD47" s="627">
        <v>99699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15209594</v>
      </c>
      <c r="CS49" s="606"/>
      <c r="CT49" s="606"/>
      <c r="CU49" s="606"/>
      <c r="CV49" s="606"/>
      <c r="CW49" s="606"/>
      <c r="CX49" s="606"/>
      <c r="CY49" s="607"/>
      <c r="CZ49" s="608">
        <v>100</v>
      </c>
      <c r="DA49" s="609"/>
      <c r="DB49" s="609"/>
      <c r="DC49" s="610"/>
      <c r="DD49" s="611">
        <v>8579922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npkCfQ1f9THkrteolMcCC1qCCEyo657L85BqKnp/ElnHP+cNPdw5d+5fH7Bf9ifJeyjHkJvBvdpuXZJITosxg==" saltValue="0AQaY+fL2Z5b3fSLw7KJ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16602</v>
      </c>
      <c r="R7" s="1103"/>
      <c r="S7" s="1103"/>
      <c r="T7" s="1103"/>
      <c r="U7" s="1103"/>
      <c r="V7" s="1103">
        <v>15209</v>
      </c>
      <c r="W7" s="1103"/>
      <c r="X7" s="1103"/>
      <c r="Y7" s="1103"/>
      <c r="Z7" s="1103"/>
      <c r="AA7" s="1103">
        <v>1393</v>
      </c>
      <c r="AB7" s="1103"/>
      <c r="AC7" s="1103"/>
      <c r="AD7" s="1103"/>
      <c r="AE7" s="1104"/>
      <c r="AF7" s="1105">
        <v>757</v>
      </c>
      <c r="AG7" s="1106"/>
      <c r="AH7" s="1106"/>
      <c r="AI7" s="1106"/>
      <c r="AJ7" s="1107"/>
      <c r="AK7" s="1108">
        <v>554</v>
      </c>
      <c r="AL7" s="1109"/>
      <c r="AM7" s="1109"/>
      <c r="AN7" s="1109"/>
      <c r="AO7" s="1109"/>
      <c r="AP7" s="1109">
        <v>8964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549</v>
      </c>
      <c r="BT7" s="1100"/>
      <c r="BU7" s="1100"/>
      <c r="BV7" s="1100"/>
      <c r="BW7" s="1100"/>
      <c r="BX7" s="1100"/>
      <c r="BY7" s="1100"/>
      <c r="BZ7" s="1100"/>
      <c r="CA7" s="1100"/>
      <c r="CB7" s="1100"/>
      <c r="CC7" s="1100"/>
      <c r="CD7" s="1100"/>
      <c r="CE7" s="1100"/>
      <c r="CF7" s="1100"/>
      <c r="CG7" s="1112"/>
      <c r="CH7" s="1096">
        <v>7</v>
      </c>
      <c r="CI7" s="1097"/>
      <c r="CJ7" s="1097"/>
      <c r="CK7" s="1097"/>
      <c r="CL7" s="1098"/>
      <c r="CM7" s="1096">
        <v>90</v>
      </c>
      <c r="CN7" s="1097"/>
      <c r="CO7" s="1097"/>
      <c r="CP7" s="1097"/>
      <c r="CQ7" s="1098"/>
      <c r="CR7" s="1096">
        <v>10</v>
      </c>
      <c r="CS7" s="1097"/>
      <c r="CT7" s="1097"/>
      <c r="CU7" s="1097"/>
      <c r="CV7" s="1098"/>
      <c r="CW7" s="1096" t="s">
        <v>545</v>
      </c>
      <c r="CX7" s="1097"/>
      <c r="CY7" s="1097"/>
      <c r="CZ7" s="1097"/>
      <c r="DA7" s="1098"/>
      <c r="DB7" s="1096" t="s">
        <v>545</v>
      </c>
      <c r="DC7" s="1097"/>
      <c r="DD7" s="1097"/>
      <c r="DE7" s="1097"/>
      <c r="DF7" s="1098"/>
      <c r="DG7" s="1096" t="s">
        <v>545</v>
      </c>
      <c r="DH7" s="1097"/>
      <c r="DI7" s="1097"/>
      <c r="DJ7" s="1097"/>
      <c r="DK7" s="1098"/>
      <c r="DL7" s="1096" t="s">
        <v>545</v>
      </c>
      <c r="DM7" s="1097"/>
      <c r="DN7" s="1097"/>
      <c r="DO7" s="1097"/>
      <c r="DP7" s="1098"/>
      <c r="DQ7" s="1096" t="s">
        <v>545</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550</v>
      </c>
      <c r="BT8" s="993"/>
      <c r="BU8" s="993"/>
      <c r="BV8" s="993"/>
      <c r="BW8" s="993"/>
      <c r="BX8" s="993"/>
      <c r="BY8" s="993"/>
      <c r="BZ8" s="993"/>
      <c r="CA8" s="993"/>
      <c r="CB8" s="993"/>
      <c r="CC8" s="993"/>
      <c r="CD8" s="993"/>
      <c r="CE8" s="993"/>
      <c r="CF8" s="993"/>
      <c r="CG8" s="1014"/>
      <c r="CH8" s="989">
        <v>-5</v>
      </c>
      <c r="CI8" s="990"/>
      <c r="CJ8" s="990"/>
      <c r="CK8" s="990"/>
      <c r="CL8" s="991"/>
      <c r="CM8" s="989">
        <v>110</v>
      </c>
      <c r="CN8" s="990"/>
      <c r="CO8" s="990"/>
      <c r="CP8" s="990"/>
      <c r="CQ8" s="991"/>
      <c r="CR8" s="989">
        <v>153</v>
      </c>
      <c r="CS8" s="990"/>
      <c r="CT8" s="990"/>
      <c r="CU8" s="990"/>
      <c r="CV8" s="991"/>
      <c r="CW8" s="989" t="s">
        <v>545</v>
      </c>
      <c r="CX8" s="990"/>
      <c r="CY8" s="990"/>
      <c r="CZ8" s="990"/>
      <c r="DA8" s="991"/>
      <c r="DB8" s="989" t="s">
        <v>545</v>
      </c>
      <c r="DC8" s="990"/>
      <c r="DD8" s="990"/>
      <c r="DE8" s="990"/>
      <c r="DF8" s="991"/>
      <c r="DG8" s="989" t="s">
        <v>545</v>
      </c>
      <c r="DH8" s="990"/>
      <c r="DI8" s="990"/>
      <c r="DJ8" s="990"/>
      <c r="DK8" s="991"/>
      <c r="DL8" s="989" t="s">
        <v>545</v>
      </c>
      <c r="DM8" s="990"/>
      <c r="DN8" s="990"/>
      <c r="DO8" s="990"/>
      <c r="DP8" s="991"/>
      <c r="DQ8" s="989" t="s">
        <v>545</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551</v>
      </c>
      <c r="BT9" s="993"/>
      <c r="BU9" s="993"/>
      <c r="BV9" s="993"/>
      <c r="BW9" s="993"/>
      <c r="BX9" s="993"/>
      <c r="BY9" s="993"/>
      <c r="BZ9" s="993"/>
      <c r="CA9" s="993"/>
      <c r="CB9" s="993"/>
      <c r="CC9" s="993"/>
      <c r="CD9" s="993"/>
      <c r="CE9" s="993"/>
      <c r="CF9" s="993"/>
      <c r="CG9" s="1014"/>
      <c r="CH9" s="989">
        <v>42</v>
      </c>
      <c r="CI9" s="990"/>
      <c r="CJ9" s="990"/>
      <c r="CK9" s="990"/>
      <c r="CL9" s="991"/>
      <c r="CM9" s="989">
        <v>261</v>
      </c>
      <c r="CN9" s="990"/>
      <c r="CO9" s="990"/>
      <c r="CP9" s="990"/>
      <c r="CQ9" s="991"/>
      <c r="CR9" s="989">
        <v>3</v>
      </c>
      <c r="CS9" s="990"/>
      <c r="CT9" s="990"/>
      <c r="CU9" s="990"/>
      <c r="CV9" s="991"/>
      <c r="CW9" s="989" t="s">
        <v>545</v>
      </c>
      <c r="CX9" s="990"/>
      <c r="CY9" s="990"/>
      <c r="CZ9" s="990"/>
      <c r="DA9" s="991"/>
      <c r="DB9" s="989" t="s">
        <v>545</v>
      </c>
      <c r="DC9" s="990"/>
      <c r="DD9" s="990"/>
      <c r="DE9" s="990"/>
      <c r="DF9" s="991"/>
      <c r="DG9" s="989" t="s">
        <v>545</v>
      </c>
      <c r="DH9" s="990"/>
      <c r="DI9" s="990"/>
      <c r="DJ9" s="990"/>
      <c r="DK9" s="991"/>
      <c r="DL9" s="989" t="s">
        <v>545</v>
      </c>
      <c r="DM9" s="990"/>
      <c r="DN9" s="990"/>
      <c r="DO9" s="990"/>
      <c r="DP9" s="991"/>
      <c r="DQ9" s="989" t="s">
        <v>545</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16602</v>
      </c>
      <c r="R23" s="1061"/>
      <c r="S23" s="1061"/>
      <c r="T23" s="1061"/>
      <c r="U23" s="1061"/>
      <c r="V23" s="1061">
        <v>15209</v>
      </c>
      <c r="W23" s="1061"/>
      <c r="X23" s="1061"/>
      <c r="Y23" s="1061"/>
      <c r="Z23" s="1061"/>
      <c r="AA23" s="1061">
        <v>1393</v>
      </c>
      <c r="AB23" s="1061"/>
      <c r="AC23" s="1061"/>
      <c r="AD23" s="1061"/>
      <c r="AE23" s="1068"/>
      <c r="AF23" s="1069">
        <v>757</v>
      </c>
      <c r="AG23" s="1061"/>
      <c r="AH23" s="1061"/>
      <c r="AI23" s="1061"/>
      <c r="AJ23" s="1070"/>
      <c r="AK23" s="1071"/>
      <c r="AL23" s="1072"/>
      <c r="AM23" s="1072"/>
      <c r="AN23" s="1072"/>
      <c r="AO23" s="1072"/>
      <c r="AP23" s="1061">
        <v>8964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2396</v>
      </c>
      <c r="R28" s="1051"/>
      <c r="S28" s="1051"/>
      <c r="T28" s="1051"/>
      <c r="U28" s="1051"/>
      <c r="V28" s="1051">
        <v>2370</v>
      </c>
      <c r="W28" s="1051"/>
      <c r="X28" s="1051"/>
      <c r="Y28" s="1051"/>
      <c r="Z28" s="1051"/>
      <c r="AA28" s="1051">
        <v>26</v>
      </c>
      <c r="AB28" s="1051"/>
      <c r="AC28" s="1051"/>
      <c r="AD28" s="1051"/>
      <c r="AE28" s="1052"/>
      <c r="AF28" s="1053">
        <v>26</v>
      </c>
      <c r="AG28" s="1051"/>
      <c r="AH28" s="1051"/>
      <c r="AI28" s="1051"/>
      <c r="AJ28" s="1054"/>
      <c r="AK28" s="1042">
        <v>194</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3178</v>
      </c>
      <c r="R29" s="1039"/>
      <c r="S29" s="1039"/>
      <c r="T29" s="1039"/>
      <c r="U29" s="1039"/>
      <c r="V29" s="1039">
        <v>2945</v>
      </c>
      <c r="W29" s="1039"/>
      <c r="X29" s="1039"/>
      <c r="Y29" s="1039"/>
      <c r="Z29" s="1039"/>
      <c r="AA29" s="1039">
        <v>233</v>
      </c>
      <c r="AB29" s="1039"/>
      <c r="AC29" s="1039"/>
      <c r="AD29" s="1039"/>
      <c r="AE29" s="1040"/>
      <c r="AF29" s="1035">
        <v>233</v>
      </c>
      <c r="AG29" s="1036"/>
      <c r="AH29" s="1036"/>
      <c r="AI29" s="1036"/>
      <c r="AJ29" s="1037"/>
      <c r="AK29" s="980">
        <v>411</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325</v>
      </c>
      <c r="R30" s="1039"/>
      <c r="S30" s="1039"/>
      <c r="T30" s="1039"/>
      <c r="U30" s="1039"/>
      <c r="V30" s="1039">
        <v>322</v>
      </c>
      <c r="W30" s="1039"/>
      <c r="X30" s="1039"/>
      <c r="Y30" s="1039"/>
      <c r="Z30" s="1039"/>
      <c r="AA30" s="1039">
        <v>3</v>
      </c>
      <c r="AB30" s="1039"/>
      <c r="AC30" s="1039"/>
      <c r="AD30" s="1039"/>
      <c r="AE30" s="1040"/>
      <c r="AF30" s="1035">
        <v>3</v>
      </c>
      <c r="AG30" s="1036"/>
      <c r="AH30" s="1036"/>
      <c r="AI30" s="1036"/>
      <c r="AJ30" s="1037"/>
      <c r="AK30" s="980">
        <v>113</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359</v>
      </c>
      <c r="R31" s="1039"/>
      <c r="S31" s="1039"/>
      <c r="T31" s="1039"/>
      <c r="U31" s="1039"/>
      <c r="V31" s="1039">
        <v>406</v>
      </c>
      <c r="W31" s="1039"/>
      <c r="X31" s="1039"/>
      <c r="Y31" s="1039"/>
      <c r="Z31" s="1039"/>
      <c r="AA31" s="1039">
        <v>-47</v>
      </c>
      <c r="AB31" s="1039"/>
      <c r="AC31" s="1039"/>
      <c r="AD31" s="1039"/>
      <c r="AE31" s="1040"/>
      <c r="AF31" s="1035">
        <v>405</v>
      </c>
      <c r="AG31" s="1036"/>
      <c r="AH31" s="1036"/>
      <c r="AI31" s="1036"/>
      <c r="AJ31" s="1037"/>
      <c r="AK31" s="980">
        <v>212</v>
      </c>
      <c r="AL31" s="971"/>
      <c r="AM31" s="971"/>
      <c r="AN31" s="971"/>
      <c r="AO31" s="971"/>
      <c r="AP31" s="971">
        <v>1680</v>
      </c>
      <c r="AQ31" s="971"/>
      <c r="AR31" s="971"/>
      <c r="AS31" s="971"/>
      <c r="AT31" s="971"/>
      <c r="AU31" s="971">
        <v>1305</v>
      </c>
      <c r="AV31" s="971"/>
      <c r="AW31" s="971"/>
      <c r="AX31" s="971"/>
      <c r="AY31" s="971"/>
      <c r="AZ31" s="1041" t="s">
        <v>545</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1031</v>
      </c>
      <c r="R32" s="1039"/>
      <c r="S32" s="1039"/>
      <c r="T32" s="1039"/>
      <c r="U32" s="1039"/>
      <c r="V32" s="1039">
        <v>1056</v>
      </c>
      <c r="W32" s="1039"/>
      <c r="X32" s="1039"/>
      <c r="Y32" s="1039"/>
      <c r="Z32" s="1039"/>
      <c r="AA32" s="1039">
        <v>-25</v>
      </c>
      <c r="AB32" s="1039"/>
      <c r="AC32" s="1039"/>
      <c r="AD32" s="1039"/>
      <c r="AE32" s="1040"/>
      <c r="AF32" s="1035">
        <v>1616</v>
      </c>
      <c r="AG32" s="1036"/>
      <c r="AH32" s="1036"/>
      <c r="AI32" s="1036"/>
      <c r="AJ32" s="1037"/>
      <c r="AK32" s="980">
        <v>200</v>
      </c>
      <c r="AL32" s="971"/>
      <c r="AM32" s="971"/>
      <c r="AN32" s="971"/>
      <c r="AO32" s="971"/>
      <c r="AP32" s="971">
        <v>845</v>
      </c>
      <c r="AQ32" s="971"/>
      <c r="AR32" s="971"/>
      <c r="AS32" s="971"/>
      <c r="AT32" s="971"/>
      <c r="AU32" s="971">
        <v>489</v>
      </c>
      <c r="AV32" s="971"/>
      <c r="AW32" s="971"/>
      <c r="AX32" s="971"/>
      <c r="AY32" s="971"/>
      <c r="AZ32" s="1041" t="s">
        <v>545</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2284</v>
      </c>
      <c r="AG63" s="959"/>
      <c r="AH63" s="959"/>
      <c r="AI63" s="959"/>
      <c r="AJ63" s="1022"/>
      <c r="AK63" s="1023"/>
      <c r="AL63" s="963"/>
      <c r="AM63" s="963"/>
      <c r="AN63" s="963"/>
      <c r="AO63" s="963"/>
      <c r="AP63" s="959">
        <v>2525</v>
      </c>
      <c r="AQ63" s="959"/>
      <c r="AR63" s="959"/>
      <c r="AS63" s="959"/>
      <c r="AT63" s="959"/>
      <c r="AU63" s="959">
        <v>1794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7064</v>
      </c>
      <c r="R68" s="982"/>
      <c r="S68" s="982"/>
      <c r="T68" s="982"/>
      <c r="U68" s="982"/>
      <c r="V68" s="982">
        <v>5999</v>
      </c>
      <c r="W68" s="982"/>
      <c r="X68" s="982"/>
      <c r="Y68" s="982"/>
      <c r="Z68" s="982"/>
      <c r="AA68" s="982">
        <v>1065</v>
      </c>
      <c r="AB68" s="982"/>
      <c r="AC68" s="982"/>
      <c r="AD68" s="982"/>
      <c r="AE68" s="982"/>
      <c r="AF68" s="982">
        <v>1065</v>
      </c>
      <c r="AG68" s="982"/>
      <c r="AH68" s="982"/>
      <c r="AI68" s="982"/>
      <c r="AJ68" s="982"/>
      <c r="AK68" s="982">
        <v>208</v>
      </c>
      <c r="AL68" s="982"/>
      <c r="AM68" s="982"/>
      <c r="AN68" s="982"/>
      <c r="AO68" s="982"/>
      <c r="AP68" s="982" t="s">
        <v>545</v>
      </c>
      <c r="AQ68" s="982"/>
      <c r="AR68" s="982"/>
      <c r="AS68" s="982"/>
      <c r="AT68" s="982"/>
      <c r="AU68" s="982" t="s">
        <v>545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1174</v>
      </c>
      <c r="R69" s="971"/>
      <c r="S69" s="971"/>
      <c r="T69" s="971"/>
      <c r="U69" s="971"/>
      <c r="V69" s="971">
        <v>1148</v>
      </c>
      <c r="W69" s="971"/>
      <c r="X69" s="971"/>
      <c r="Y69" s="971"/>
      <c r="Z69" s="971"/>
      <c r="AA69" s="971">
        <v>26</v>
      </c>
      <c r="AB69" s="971"/>
      <c r="AC69" s="971"/>
      <c r="AD69" s="971"/>
      <c r="AE69" s="971"/>
      <c r="AF69" s="971">
        <v>26</v>
      </c>
      <c r="AG69" s="971"/>
      <c r="AH69" s="971"/>
      <c r="AI69" s="971"/>
      <c r="AJ69" s="971"/>
      <c r="AK69" s="971">
        <v>65</v>
      </c>
      <c r="AL69" s="971"/>
      <c r="AM69" s="971"/>
      <c r="AN69" s="971"/>
      <c r="AO69" s="971"/>
      <c r="AP69" s="971">
        <v>625</v>
      </c>
      <c r="AQ69" s="971"/>
      <c r="AR69" s="971"/>
      <c r="AS69" s="971"/>
      <c r="AT69" s="971"/>
      <c r="AU69" s="971">
        <v>75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211</v>
      </c>
      <c r="R70" s="971"/>
      <c r="S70" s="971"/>
      <c r="T70" s="971"/>
      <c r="U70" s="971"/>
      <c r="V70" s="971">
        <v>132</v>
      </c>
      <c r="W70" s="971"/>
      <c r="X70" s="971"/>
      <c r="Y70" s="971"/>
      <c r="Z70" s="971"/>
      <c r="AA70" s="971">
        <v>78</v>
      </c>
      <c r="AB70" s="971"/>
      <c r="AC70" s="971"/>
      <c r="AD70" s="971"/>
      <c r="AE70" s="971"/>
      <c r="AF70" s="971">
        <v>20</v>
      </c>
      <c r="AG70" s="971"/>
      <c r="AH70" s="971"/>
      <c r="AI70" s="971"/>
      <c r="AJ70" s="971"/>
      <c r="AK70" s="971">
        <v>41</v>
      </c>
      <c r="AL70" s="971"/>
      <c r="AM70" s="971"/>
      <c r="AN70" s="971"/>
      <c r="AO70" s="971"/>
      <c r="AP70" s="971">
        <v>141</v>
      </c>
      <c r="AQ70" s="971"/>
      <c r="AR70" s="971"/>
      <c r="AS70" s="971"/>
      <c r="AT70" s="971"/>
      <c r="AU70" s="971">
        <v>28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312</v>
      </c>
      <c r="R71" s="971"/>
      <c r="S71" s="971"/>
      <c r="T71" s="971"/>
      <c r="U71" s="971"/>
      <c r="V71" s="971">
        <v>290</v>
      </c>
      <c r="W71" s="971"/>
      <c r="X71" s="971"/>
      <c r="Y71" s="971"/>
      <c r="Z71" s="971"/>
      <c r="AA71" s="971">
        <v>22</v>
      </c>
      <c r="AB71" s="971"/>
      <c r="AC71" s="971"/>
      <c r="AD71" s="971"/>
      <c r="AE71" s="971"/>
      <c r="AF71" s="971">
        <v>22</v>
      </c>
      <c r="AG71" s="971"/>
      <c r="AH71" s="971"/>
      <c r="AI71" s="971"/>
      <c r="AJ71" s="971"/>
      <c r="AK71" s="971" t="s">
        <v>545</v>
      </c>
      <c r="AL71" s="971"/>
      <c r="AM71" s="971"/>
      <c r="AN71" s="971"/>
      <c r="AO71" s="971"/>
      <c r="AP71" s="971" t="s">
        <v>545</v>
      </c>
      <c r="AQ71" s="971"/>
      <c r="AR71" s="971"/>
      <c r="AS71" s="971"/>
      <c r="AT71" s="971"/>
      <c r="AU71" s="971" t="s">
        <v>545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322367</v>
      </c>
      <c r="R72" s="971"/>
      <c r="S72" s="971"/>
      <c r="T72" s="971"/>
      <c r="U72" s="971"/>
      <c r="V72" s="971">
        <v>314740</v>
      </c>
      <c r="W72" s="971"/>
      <c r="X72" s="971"/>
      <c r="Y72" s="971"/>
      <c r="Z72" s="971"/>
      <c r="AA72" s="971">
        <v>7627</v>
      </c>
      <c r="AB72" s="971"/>
      <c r="AC72" s="971"/>
      <c r="AD72" s="971"/>
      <c r="AE72" s="971"/>
      <c r="AF72" s="971">
        <v>5417</v>
      </c>
      <c r="AG72" s="971"/>
      <c r="AH72" s="971"/>
      <c r="AI72" s="971"/>
      <c r="AJ72" s="971"/>
      <c r="AK72" s="971" t="s">
        <v>545</v>
      </c>
      <c r="AL72" s="971"/>
      <c r="AM72" s="971"/>
      <c r="AN72" s="971"/>
      <c r="AO72" s="971"/>
      <c r="AP72" s="971" t="s">
        <v>545</v>
      </c>
      <c r="AQ72" s="971"/>
      <c r="AR72" s="971"/>
      <c r="AS72" s="971"/>
      <c r="AT72" s="971"/>
      <c r="AU72" s="971" t="s">
        <v>545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166</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901006</v>
      </c>
      <c r="AB110" s="889"/>
      <c r="AC110" s="889"/>
      <c r="AD110" s="889"/>
      <c r="AE110" s="890"/>
      <c r="AF110" s="891">
        <v>911652</v>
      </c>
      <c r="AG110" s="889"/>
      <c r="AH110" s="889"/>
      <c r="AI110" s="889"/>
      <c r="AJ110" s="890"/>
      <c r="AK110" s="891">
        <v>929611</v>
      </c>
      <c r="AL110" s="889"/>
      <c r="AM110" s="889"/>
      <c r="AN110" s="889"/>
      <c r="AO110" s="890"/>
      <c r="AP110" s="892">
        <v>13.7</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8688772</v>
      </c>
      <c r="BR110" s="842"/>
      <c r="BS110" s="842"/>
      <c r="BT110" s="842"/>
      <c r="BU110" s="842"/>
      <c r="BV110" s="842">
        <v>9040871</v>
      </c>
      <c r="BW110" s="842"/>
      <c r="BX110" s="842"/>
      <c r="BY110" s="842"/>
      <c r="BZ110" s="842"/>
      <c r="CA110" s="842">
        <v>8964316</v>
      </c>
      <c r="CB110" s="842"/>
      <c r="CC110" s="842"/>
      <c r="CD110" s="842"/>
      <c r="CE110" s="842"/>
      <c r="CF110" s="866">
        <v>132</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2071207</v>
      </c>
      <c r="BR112" s="817"/>
      <c r="BS112" s="817"/>
      <c r="BT112" s="817"/>
      <c r="BU112" s="817"/>
      <c r="BV112" s="817">
        <v>1944801</v>
      </c>
      <c r="BW112" s="817"/>
      <c r="BX112" s="817"/>
      <c r="BY112" s="817"/>
      <c r="BZ112" s="817"/>
      <c r="CA112" s="817">
        <v>1794799</v>
      </c>
      <c r="CB112" s="817"/>
      <c r="CC112" s="817"/>
      <c r="CD112" s="817"/>
      <c r="CE112" s="817"/>
      <c r="CF112" s="875">
        <v>26.4</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211013</v>
      </c>
      <c r="AB113" s="919"/>
      <c r="AC113" s="919"/>
      <c r="AD113" s="919"/>
      <c r="AE113" s="920"/>
      <c r="AF113" s="921">
        <v>197163</v>
      </c>
      <c r="AG113" s="919"/>
      <c r="AH113" s="919"/>
      <c r="AI113" s="919"/>
      <c r="AJ113" s="920"/>
      <c r="AK113" s="921">
        <v>181927</v>
      </c>
      <c r="AL113" s="919"/>
      <c r="AM113" s="919"/>
      <c r="AN113" s="919"/>
      <c r="AO113" s="920"/>
      <c r="AP113" s="922">
        <v>2.7</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133733</v>
      </c>
      <c r="BR113" s="817"/>
      <c r="BS113" s="817"/>
      <c r="BT113" s="817"/>
      <c r="BU113" s="817"/>
      <c r="BV113" s="817">
        <v>98805</v>
      </c>
      <c r="BW113" s="817"/>
      <c r="BX113" s="817"/>
      <c r="BY113" s="817"/>
      <c r="BZ113" s="817"/>
      <c r="CA113" s="817">
        <v>104048</v>
      </c>
      <c r="CB113" s="817"/>
      <c r="CC113" s="817"/>
      <c r="CD113" s="817"/>
      <c r="CE113" s="817"/>
      <c r="CF113" s="875">
        <v>1.5</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39879</v>
      </c>
      <c r="AB114" s="780"/>
      <c r="AC114" s="780"/>
      <c r="AD114" s="780"/>
      <c r="AE114" s="781"/>
      <c r="AF114" s="782">
        <v>41977</v>
      </c>
      <c r="AG114" s="780"/>
      <c r="AH114" s="780"/>
      <c r="AI114" s="780"/>
      <c r="AJ114" s="781"/>
      <c r="AK114" s="782">
        <v>43822</v>
      </c>
      <c r="AL114" s="780"/>
      <c r="AM114" s="780"/>
      <c r="AN114" s="780"/>
      <c r="AO114" s="781"/>
      <c r="AP114" s="824">
        <v>0.6</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1569782</v>
      </c>
      <c r="BR114" s="817"/>
      <c r="BS114" s="817"/>
      <c r="BT114" s="817"/>
      <c r="BU114" s="817"/>
      <c r="BV114" s="817">
        <v>1630882</v>
      </c>
      <c r="BW114" s="817"/>
      <c r="BX114" s="817"/>
      <c r="BY114" s="817"/>
      <c r="BZ114" s="817"/>
      <c r="CA114" s="817">
        <v>1659456</v>
      </c>
      <c r="CB114" s="817"/>
      <c r="CC114" s="817"/>
      <c r="CD114" s="817"/>
      <c r="CE114" s="817"/>
      <c r="CF114" s="875">
        <v>24.4</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8826</v>
      </c>
      <c r="AB115" s="919"/>
      <c r="AC115" s="919"/>
      <c r="AD115" s="919"/>
      <c r="AE115" s="920"/>
      <c r="AF115" s="921">
        <v>5048</v>
      </c>
      <c r="AG115" s="919"/>
      <c r="AH115" s="919"/>
      <c r="AI115" s="919"/>
      <c r="AJ115" s="920"/>
      <c r="AK115" s="921">
        <v>2177</v>
      </c>
      <c r="AL115" s="919"/>
      <c r="AM115" s="919"/>
      <c r="AN115" s="919"/>
      <c r="AO115" s="920"/>
      <c r="AP115" s="922">
        <v>0</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233</v>
      </c>
      <c r="AB116" s="780"/>
      <c r="AC116" s="780"/>
      <c r="AD116" s="780"/>
      <c r="AE116" s="781"/>
      <c r="AF116" s="782">
        <v>535</v>
      </c>
      <c r="AG116" s="780"/>
      <c r="AH116" s="780"/>
      <c r="AI116" s="780"/>
      <c r="AJ116" s="781"/>
      <c r="AK116" s="782">
        <v>1282</v>
      </c>
      <c r="AL116" s="780"/>
      <c r="AM116" s="780"/>
      <c r="AN116" s="780"/>
      <c r="AO116" s="781"/>
      <c r="AP116" s="824">
        <v>0</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1160957</v>
      </c>
      <c r="AB117" s="903"/>
      <c r="AC117" s="903"/>
      <c r="AD117" s="903"/>
      <c r="AE117" s="904"/>
      <c r="AF117" s="905">
        <v>1156375</v>
      </c>
      <c r="AG117" s="903"/>
      <c r="AH117" s="903"/>
      <c r="AI117" s="903"/>
      <c r="AJ117" s="904"/>
      <c r="AK117" s="905">
        <v>1158819</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12463494</v>
      </c>
      <c r="BR119" s="845"/>
      <c r="BS119" s="845"/>
      <c r="BT119" s="845"/>
      <c r="BU119" s="845"/>
      <c r="BV119" s="845">
        <v>12715359</v>
      </c>
      <c r="BW119" s="845"/>
      <c r="BX119" s="845"/>
      <c r="BY119" s="845"/>
      <c r="BZ119" s="845"/>
      <c r="CA119" s="845">
        <v>12522619</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3752353</v>
      </c>
      <c r="BR120" s="842"/>
      <c r="BS120" s="842"/>
      <c r="BT120" s="842"/>
      <c r="BU120" s="842"/>
      <c r="BV120" s="842">
        <v>3768321</v>
      </c>
      <c r="BW120" s="842"/>
      <c r="BX120" s="842"/>
      <c r="BY120" s="842"/>
      <c r="BZ120" s="842"/>
      <c r="CA120" s="842">
        <v>4333976</v>
      </c>
      <c r="CB120" s="842"/>
      <c r="CC120" s="842"/>
      <c r="CD120" s="842"/>
      <c r="CE120" s="842"/>
      <c r="CF120" s="866">
        <v>63.8</v>
      </c>
      <c r="CG120" s="867"/>
      <c r="CH120" s="867"/>
      <c r="CI120" s="867"/>
      <c r="CJ120" s="867"/>
      <c r="CK120" s="868" t="s">
        <v>444</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1526341</v>
      </c>
      <c r="DH120" s="842"/>
      <c r="DI120" s="842"/>
      <c r="DJ120" s="842"/>
      <c r="DK120" s="842"/>
      <c r="DL120" s="842">
        <v>1421024</v>
      </c>
      <c r="DM120" s="842"/>
      <c r="DN120" s="842"/>
      <c r="DO120" s="842"/>
      <c r="DP120" s="842"/>
      <c r="DQ120" s="842">
        <v>1305485</v>
      </c>
      <c r="DR120" s="842"/>
      <c r="DS120" s="842"/>
      <c r="DT120" s="842"/>
      <c r="DU120" s="842"/>
      <c r="DV120" s="843">
        <v>19.2</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21437</v>
      </c>
      <c r="BR121" s="817"/>
      <c r="BS121" s="817"/>
      <c r="BT121" s="817"/>
      <c r="BU121" s="817"/>
      <c r="BV121" s="817">
        <v>111590</v>
      </c>
      <c r="BW121" s="817"/>
      <c r="BX121" s="817"/>
      <c r="BY121" s="817"/>
      <c r="BZ121" s="817"/>
      <c r="CA121" s="817">
        <v>190491</v>
      </c>
      <c r="CB121" s="817"/>
      <c r="CC121" s="817"/>
      <c r="CD121" s="817"/>
      <c r="CE121" s="817"/>
      <c r="CF121" s="875">
        <v>2.8</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544866</v>
      </c>
      <c r="DH121" s="817"/>
      <c r="DI121" s="817"/>
      <c r="DJ121" s="817"/>
      <c r="DK121" s="817"/>
      <c r="DL121" s="817">
        <v>523777</v>
      </c>
      <c r="DM121" s="817"/>
      <c r="DN121" s="817"/>
      <c r="DO121" s="817"/>
      <c r="DP121" s="817"/>
      <c r="DQ121" s="817">
        <v>489314</v>
      </c>
      <c r="DR121" s="817"/>
      <c r="DS121" s="817"/>
      <c r="DT121" s="817"/>
      <c r="DU121" s="817"/>
      <c r="DV121" s="794">
        <v>7.2</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8547357</v>
      </c>
      <c r="BR122" s="845"/>
      <c r="BS122" s="845"/>
      <c r="BT122" s="845"/>
      <c r="BU122" s="845"/>
      <c r="BV122" s="845">
        <v>8553189</v>
      </c>
      <c r="BW122" s="845"/>
      <c r="BX122" s="845"/>
      <c r="BY122" s="845"/>
      <c r="BZ122" s="845"/>
      <c r="CA122" s="845">
        <v>8228274</v>
      </c>
      <c r="CB122" s="845"/>
      <c r="CC122" s="845"/>
      <c r="CD122" s="845"/>
      <c r="CE122" s="845"/>
      <c r="CF122" s="846">
        <v>121.1</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12321147</v>
      </c>
      <c r="BR123" s="833"/>
      <c r="BS123" s="833"/>
      <c r="BT123" s="833"/>
      <c r="BU123" s="833"/>
      <c r="BV123" s="833">
        <v>12433100</v>
      </c>
      <c r="BW123" s="833"/>
      <c r="BX123" s="833"/>
      <c r="BY123" s="833"/>
      <c r="BZ123" s="833"/>
      <c r="CA123" s="833">
        <v>12752741</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2.1</v>
      </c>
      <c r="BR124" s="831"/>
      <c r="BS124" s="831"/>
      <c r="BT124" s="831"/>
      <c r="BU124" s="831"/>
      <c r="BV124" s="831">
        <v>4.2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8826</v>
      </c>
      <c r="AB127" s="780"/>
      <c r="AC127" s="780"/>
      <c r="AD127" s="780"/>
      <c r="AE127" s="781"/>
      <c r="AF127" s="782">
        <v>5048</v>
      </c>
      <c r="AG127" s="780"/>
      <c r="AH127" s="780"/>
      <c r="AI127" s="780"/>
      <c r="AJ127" s="781"/>
      <c r="AK127" s="782">
        <v>2177</v>
      </c>
      <c r="AL127" s="780"/>
      <c r="AM127" s="780"/>
      <c r="AN127" s="780"/>
      <c r="AO127" s="781"/>
      <c r="AP127" s="824">
        <v>0</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5642</v>
      </c>
      <c r="AB128" s="801"/>
      <c r="AC128" s="801"/>
      <c r="AD128" s="801"/>
      <c r="AE128" s="802"/>
      <c r="AF128" s="803">
        <v>20610</v>
      </c>
      <c r="AG128" s="801"/>
      <c r="AH128" s="801"/>
      <c r="AI128" s="801"/>
      <c r="AJ128" s="802"/>
      <c r="AK128" s="803">
        <v>9080</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13.85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7490193</v>
      </c>
      <c r="AB129" s="780"/>
      <c r="AC129" s="780"/>
      <c r="AD129" s="780"/>
      <c r="AE129" s="781"/>
      <c r="AF129" s="782">
        <v>7553684</v>
      </c>
      <c r="AG129" s="780"/>
      <c r="AH129" s="780"/>
      <c r="AI129" s="780"/>
      <c r="AJ129" s="781"/>
      <c r="AK129" s="782">
        <v>7648540</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18.850000000000001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898519</v>
      </c>
      <c r="AB130" s="780"/>
      <c r="AC130" s="780"/>
      <c r="AD130" s="780"/>
      <c r="AE130" s="781"/>
      <c r="AF130" s="782">
        <v>879125</v>
      </c>
      <c r="AG130" s="780"/>
      <c r="AH130" s="780"/>
      <c r="AI130" s="780"/>
      <c r="AJ130" s="781"/>
      <c r="AK130" s="782">
        <v>854948</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6591674</v>
      </c>
      <c r="AB131" s="764"/>
      <c r="AC131" s="764"/>
      <c r="AD131" s="764"/>
      <c r="AE131" s="765"/>
      <c r="AF131" s="766">
        <v>6674559</v>
      </c>
      <c r="AG131" s="764"/>
      <c r="AH131" s="764"/>
      <c r="AI131" s="764"/>
      <c r="AJ131" s="765"/>
      <c r="AK131" s="766">
        <v>6793592</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3.8957630490000001</v>
      </c>
      <c r="AB132" s="745"/>
      <c r="AC132" s="745"/>
      <c r="AD132" s="745"/>
      <c r="AE132" s="746"/>
      <c r="AF132" s="747">
        <v>3.84504804</v>
      </c>
      <c r="AG132" s="745"/>
      <c r="AH132" s="745"/>
      <c r="AI132" s="745"/>
      <c r="AJ132" s="746"/>
      <c r="AK132" s="747">
        <v>4.339250871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4.3</v>
      </c>
      <c r="AB133" s="724"/>
      <c r="AC133" s="724"/>
      <c r="AD133" s="724"/>
      <c r="AE133" s="725"/>
      <c r="AF133" s="723">
        <v>3.9</v>
      </c>
      <c r="AG133" s="724"/>
      <c r="AH133" s="724"/>
      <c r="AI133" s="724"/>
      <c r="AJ133" s="725"/>
      <c r="AK133" s="723">
        <v>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PSG/oQgoylkbOnnV4FAhSfTRZ6YukiYa/W26TlI120bdBXB/QtOzVBCaEPgSWMVNF+BKGGP7umE3decLDaEBA==" saltValue="MMNtnTkanDLmJB2oMCTu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0G1dVRg6MIDAguIEvZDyH4G+hBsUtihsrMwHhn/1QcRKkwIe4AD7q3y61TGtZuzwxM5sI7R9+ES8wOC9FRdPXQ==" saltValue="kcSRvEtU2XjI0U0K0PBs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ZBvtUzLruuol1qI7M78dN9aqPISKgDTiln6geLMgLWQaL5J7fpD40ILPf4Z6y345Ocsw9lmIxaEexQ7rXtobQ==" saltValue="4mseP669VZxJ9vF+41R1h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2113293</v>
      </c>
      <c r="AP9" s="269">
        <v>163986</v>
      </c>
      <c r="AQ9" s="270">
        <v>134407</v>
      </c>
      <c r="AR9" s="271">
        <v>22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195679</v>
      </c>
      <c r="AP10" s="272">
        <v>15184</v>
      </c>
      <c r="AQ10" s="273">
        <v>20909</v>
      </c>
      <c r="AR10" s="274">
        <v>-27.4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12300</v>
      </c>
      <c r="AP11" s="272">
        <v>954</v>
      </c>
      <c r="AQ11" s="273">
        <v>3830</v>
      </c>
      <c r="AR11" s="274">
        <v>-75.099999999999994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78188</v>
      </c>
      <c r="AP13" s="272">
        <v>6067</v>
      </c>
      <c r="AQ13" s="273">
        <v>6402</v>
      </c>
      <c r="AR13" s="274">
        <v>-5.2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66762</v>
      </c>
      <c r="AP14" s="272">
        <v>5181</v>
      </c>
      <c r="AQ14" s="273">
        <v>3167</v>
      </c>
      <c r="AR14" s="274">
        <v>63.6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-156770</v>
      </c>
      <c r="AP15" s="272">
        <v>-12165</v>
      </c>
      <c r="AQ15" s="273">
        <v>-7315</v>
      </c>
      <c r="AR15" s="274">
        <v>66.3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2309452</v>
      </c>
      <c r="AP16" s="272">
        <v>179208</v>
      </c>
      <c r="AQ16" s="273">
        <v>161400</v>
      </c>
      <c r="AR16" s="274">
        <v>11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16.68</v>
      </c>
      <c r="AP21" s="286">
        <v>13.23</v>
      </c>
      <c r="AQ21" s="287">
        <v>3.45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93.4</v>
      </c>
      <c r="AP22" s="291">
        <v>95.5</v>
      </c>
      <c r="AQ22" s="292">
        <v>-2.1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929611</v>
      </c>
      <c r="AP32" s="300">
        <v>72136</v>
      </c>
      <c r="AQ32" s="301">
        <v>84123</v>
      </c>
      <c r="AR32" s="302">
        <v>-14.2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181927</v>
      </c>
      <c r="AP35" s="300">
        <v>14117</v>
      </c>
      <c r="AQ35" s="301">
        <v>25612</v>
      </c>
      <c r="AR35" s="302">
        <v>-44.9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43822</v>
      </c>
      <c r="AP36" s="300">
        <v>3400</v>
      </c>
      <c r="AQ36" s="301">
        <v>3548</v>
      </c>
      <c r="AR36" s="302">
        <v>-4.2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2177</v>
      </c>
      <c r="AP37" s="300">
        <v>169</v>
      </c>
      <c r="AQ37" s="301">
        <v>660</v>
      </c>
      <c r="AR37" s="302">
        <v>-74.400000000000006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v>1282</v>
      </c>
      <c r="AP38" s="303">
        <v>99</v>
      </c>
      <c r="AQ38" s="304">
        <v>49</v>
      </c>
      <c r="AR38" s="292">
        <v>102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-9080</v>
      </c>
      <c r="AP39" s="300">
        <v>-705</v>
      </c>
      <c r="AQ39" s="301">
        <v>-3738</v>
      </c>
      <c r="AR39" s="302">
        <v>-81.099999999999994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-854948</v>
      </c>
      <c r="AP40" s="300">
        <v>-66342</v>
      </c>
      <c r="AQ40" s="301">
        <v>-72431</v>
      </c>
      <c r="AR40" s="302">
        <v>-8.4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294791</v>
      </c>
      <c r="AP41" s="300">
        <v>22875</v>
      </c>
      <c r="AQ41" s="301">
        <v>37824</v>
      </c>
      <c r="AR41" s="302">
        <v>-39.5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1939242</v>
      </c>
      <c r="AN51" s="322">
        <v>134979</v>
      </c>
      <c r="AO51" s="323">
        <v>11.6</v>
      </c>
      <c r="AP51" s="324">
        <v>120302</v>
      </c>
      <c r="AQ51" s="325">
        <v>6.1</v>
      </c>
      <c r="AR51" s="326">
        <v>5.5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950740</v>
      </c>
      <c r="AN52" s="330">
        <v>66175</v>
      </c>
      <c r="AO52" s="331">
        <v>23.2</v>
      </c>
      <c r="AP52" s="332">
        <v>59328</v>
      </c>
      <c r="AQ52" s="333">
        <v>1</v>
      </c>
      <c r="AR52" s="334">
        <v>22.2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2811879</v>
      </c>
      <c r="AN53" s="322">
        <v>201337</v>
      </c>
      <c r="AO53" s="323">
        <v>49.2</v>
      </c>
      <c r="AP53" s="324">
        <v>114841</v>
      </c>
      <c r="AQ53" s="325">
        <v>-4.5</v>
      </c>
      <c r="AR53" s="326">
        <v>53.7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1180104</v>
      </c>
      <c r="AN54" s="330">
        <v>84498</v>
      </c>
      <c r="AO54" s="331">
        <v>27.7</v>
      </c>
      <c r="AP54" s="332">
        <v>51589</v>
      </c>
      <c r="AQ54" s="333">
        <v>-13</v>
      </c>
      <c r="AR54" s="334">
        <v>40.700000000000003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2984996</v>
      </c>
      <c r="AN55" s="322">
        <v>219114</v>
      </c>
      <c r="AO55" s="323">
        <v>8.8000000000000007</v>
      </c>
      <c r="AP55" s="324">
        <v>124145</v>
      </c>
      <c r="AQ55" s="325">
        <v>8.1</v>
      </c>
      <c r="AR55" s="326">
        <v>0.7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646430</v>
      </c>
      <c r="AN56" s="330">
        <v>47451</v>
      </c>
      <c r="AO56" s="331">
        <v>-43.8</v>
      </c>
      <c r="AP56" s="332">
        <v>54761</v>
      </c>
      <c r="AQ56" s="333">
        <v>6.1</v>
      </c>
      <c r="AR56" s="334">
        <v>-49.9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3967286</v>
      </c>
      <c r="AN57" s="322">
        <v>298921</v>
      </c>
      <c r="AO57" s="323">
        <v>36.4</v>
      </c>
      <c r="AP57" s="324">
        <v>131480</v>
      </c>
      <c r="AQ57" s="325">
        <v>5.9</v>
      </c>
      <c r="AR57" s="326">
        <v>30.5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856937</v>
      </c>
      <c r="AN58" s="330">
        <v>64567</v>
      </c>
      <c r="AO58" s="331">
        <v>36.1</v>
      </c>
      <c r="AP58" s="332">
        <v>63148</v>
      </c>
      <c r="AQ58" s="333">
        <v>15.3</v>
      </c>
      <c r="AR58" s="334">
        <v>20.8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2076614</v>
      </c>
      <c r="AN59" s="322">
        <v>161140</v>
      </c>
      <c r="AO59" s="323">
        <v>-46.1</v>
      </c>
      <c r="AP59" s="324">
        <v>163245</v>
      </c>
      <c r="AQ59" s="325">
        <v>24.2</v>
      </c>
      <c r="AR59" s="326">
        <v>-70.3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596083</v>
      </c>
      <c r="AN60" s="330">
        <v>46255</v>
      </c>
      <c r="AO60" s="331">
        <v>-28.4</v>
      </c>
      <c r="AP60" s="332">
        <v>87630</v>
      </c>
      <c r="AQ60" s="333">
        <v>38.799999999999997</v>
      </c>
      <c r="AR60" s="334">
        <v>-67.2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2756003</v>
      </c>
      <c r="AN61" s="337">
        <v>203098</v>
      </c>
      <c r="AO61" s="338">
        <v>12</v>
      </c>
      <c r="AP61" s="339">
        <v>130803</v>
      </c>
      <c r="AQ61" s="340">
        <v>8</v>
      </c>
      <c r="AR61" s="326">
        <v>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846059</v>
      </c>
      <c r="AN62" s="330">
        <v>61789</v>
      </c>
      <c r="AO62" s="331">
        <v>3</v>
      </c>
      <c r="AP62" s="332">
        <v>63291</v>
      </c>
      <c r="AQ62" s="333">
        <v>9.6</v>
      </c>
      <c r="AR62" s="334">
        <v>-6.6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CzXnfjaxK3FcNRsPYsJMcizspZW/2Zlo8olNXdiCL8CrrgV7suSrwPjU1l3xg1OmiUjqwMvHZDV60DUAWOEIA==" saltValue="L3A7u3tUDGNoBxqnwCHe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xDurqnVnqlo1REUqT0mEjDV21xvNa1FjYy2uTRX2Yn45UXKmslAeVRzTBaW+GB0/EjCJekeB/OO52aWhKbbz/A==" saltValue="L9ZU0euYVV82feIzaKT0E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qW93GqAOL4PrMcrnB0/2b49sKgCtOhK48WJI/glQmRenWLxEZdpGRrr0obkIG9Cl2qgr7GtijyKKs2cNutZsDg==" saltValue="jXvalniiVnDxRbKoSyvD1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11.58</v>
      </c>
      <c r="G47" s="12">
        <v>13.65</v>
      </c>
      <c r="H47" s="12">
        <v>20.8</v>
      </c>
      <c r="I47" s="12">
        <v>22.26</v>
      </c>
      <c r="J47" s="13">
        <v>25.66</v>
      </c>
    </row>
    <row r="48" spans="2:10" ht="57.75" customHeight="1" x14ac:dyDescent="0.15">
      <c r="B48" s="14"/>
      <c r="C48" s="1141" t="s">
        <v>4</v>
      </c>
      <c r="D48" s="1141"/>
      <c r="E48" s="1142"/>
      <c r="F48" s="15">
        <v>5.22</v>
      </c>
      <c r="G48" s="16">
        <v>11.46</v>
      </c>
      <c r="H48" s="16">
        <v>13.34</v>
      </c>
      <c r="I48" s="16">
        <v>12.29</v>
      </c>
      <c r="J48" s="17">
        <v>9.89</v>
      </c>
    </row>
    <row r="49" spans="2:10" ht="57.75" customHeight="1" thickBot="1" x14ac:dyDescent="0.2">
      <c r="B49" s="18"/>
      <c r="C49" s="1143" t="s">
        <v>5</v>
      </c>
      <c r="D49" s="1143"/>
      <c r="E49" s="1144"/>
      <c r="F49" s="19" t="s">
        <v>529</v>
      </c>
      <c r="G49" s="20">
        <v>5.93</v>
      </c>
      <c r="H49" s="20">
        <v>0.15</v>
      </c>
      <c r="I49" s="20" t="s">
        <v>530</v>
      </c>
      <c r="J49" s="21" t="s">
        <v>531</v>
      </c>
    </row>
    <row r="50" spans="2:10" x14ac:dyDescent="0.15"/>
  </sheetData>
  <sheetProtection algorithmName="SHA-512" hashValue="5NFb4RTsXCbJZIqYIFHNzWmWe9MhDkxSTQjL39Yo/kVBB5/KDCZ3PChBvoUk8tx83TbtHe6imfxYYKdp/YxmDA==" saltValue="vqFVrK9EgI4zoJ/qEztX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藤本　隆修</cp:lastModifiedBy>
  <cp:lastPrinted>2026-03-10T23:27:40Z</cp:lastPrinted>
  <dcterms:created xsi:type="dcterms:W3CDTF">2026-02-23T09:36:47Z</dcterms:created>
  <dcterms:modified xsi:type="dcterms:W3CDTF">2026-03-10T23:27:53Z</dcterms:modified>
  <cp:category/>
</cp:coreProperties>
</file>