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72.30.57.7\share\1_3_財政係\令和7年度\12_国・県からの通知・照会\02_照会\（済）260304_【〆312(木)】令和６年度財政状況資料集の作成について\02_回答\"/>
    </mc:Choice>
  </mc:AlternateContent>
  <xr:revisionPtr revIDLastSave="0" documentId="13_ncr:1_{AF820EA6-BBC0-4B0C-BC90-E996E6346AD6}" xr6:coauthVersionLast="47" xr6:coauthVersionMax="47" xr10:uidLastSave="{00000000-0000-0000-0000-000000000000}"/>
  <bookViews>
    <workbookView xWindow="28680" yWindow="-12105" windowWidth="29040" windowHeight="15720" tabRatio="8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<sst xmlns="http://schemas.openxmlformats.org/spreadsheetml/2006/main" count="1084" uniqueCount="559">
  <si>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</si>
  <si>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</si>
  <si>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</si>
  <si>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</si>
  <si>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</si>
  <si>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</si>
  <si>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</si>
  <si>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</si>
  <si>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</si>
  <si>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</si>
  <si>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</si>
  <si>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</si>
  <si>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</si>
  <si>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</si>
  <si>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</si>
  <si>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</si>
  <si>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</si>
  <si>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</si>
  <si>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</si>
  <si>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</si>
  <si>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</si>
  <si>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</si>
  <si>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</si>
  <si>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</si>
  <si>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</si>
  <si>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</si>
  <si>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</si>
  <si>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</si>
  <si>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</si>
  <si>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</si>
  <si>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</si>
  <si>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</si>
  <si>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</si>
  <si>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</si>
  <si>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</si>
  <si>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</si>
  <si>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</si>
  <si>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</si>
  <si>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</si>
  <si>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</si>
  <si>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</si>
  <si>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</si>
  <si>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</si>
  <si>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</si>
  <si>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</si>
  <si>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</si>
  <si>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</si>
  <si>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</si>
  <si>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</si>
  <si>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</si>
  <si>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</si>
  <si>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</si>
  <si>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</si>
  <si>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</si>
  <si>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</si>
  <si>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</si>
  <si>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</si>
  <si>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</si>
  <si>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</si>
  <si>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</si>
  <si>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</si>
  <si>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</si>
  <si>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</si>
  <si>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</si>
  <si>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</si>
  <si>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</si>
  <si>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</si>
  <si>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</si>
  <si>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</si>
  <si>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</si>
  <si>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</si>
  <si>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</si>
  <si>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</si>
  <si>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</si>
  <si>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</si>
  <si>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</si>
  <si>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</si>
  <si>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</si>
  <si>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</si>
  <si>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</si>
  <si>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</si>
  <si>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</si>
  <si>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</si>
  <si>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</si>
  <si>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</si>
  <si>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</si>
  <si>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</si>
  <si>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</si>
  <si>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</si>
  <si>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</si>
  <si>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</si>
  <si>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</si>
  <si>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</si>
  <si>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</si>
  <si>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御船町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</si>
  <si>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</si>
  <si>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</si>
  <si>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</si>
  <si>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</si>
  <si>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</si>
  <si>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</si>
  <si>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</si>
  <si>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</si>
  <si>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</si>
  <si>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</si>
  <si>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</si>
  <si>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</si>
  <si>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</si>
  <si>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</si>
  <si>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</si>
  <si>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</si>
  <si>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</si>
  <si>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</si>
  <si>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</si>
  <si>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</si>
  <si>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</si>
  <si>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</si>
  <si>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</si>
  <si>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</si>
  <si>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</si>
  <si>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</si>
  <si>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</si>
  <si>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</si>
  <si>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</si>
  <si>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</si>
  <si>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</si>
  <si>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</si>
  <si>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</si>
  <si>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</si>
  <si>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</si>
  <si>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</si>
  <si>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</si>
  <si>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</si>
  <si>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</si>
  <si>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</si>
  <si>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</si>
  <si>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</si>
  <si>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</si>
  <si>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</si>
  <si>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</si>
  <si>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</si>
  <si>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</si>
  <si>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</si>
  <si>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</si>
  <si>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</si>
  <si>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</si>
  <si>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</si>
  <si>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</si>
  <si>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</si>
  <si>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</si>
  <si>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</si>
  <si>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</si>
  <si>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</si>
  <si>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</si>
  <si>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</si>
  <si>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</si>
  <si>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</si>
  <si>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</si>
  <si>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</si>
  <si>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</si>
  <si>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</si>
  <si>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</si>
  <si>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</si>
  <si>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</si>
  <si>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</si>
  <si>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</si>
  <si>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</si>
  <si>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</si>
  <si>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</si>
  <si>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</si>
  <si>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</si>
  <si>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</si>
  <si>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</si>
  <si>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</si>
  <si>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</si>
  <si>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</si>
  <si>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</si>
  <si>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</si>
  <si>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</si>
  <si>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</si>
  <si>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</si>
  <si>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</si>
  <si>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</si>
  <si>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</si>
  <si>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</si>
  <si>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</si>
  <si>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</si>
  <si>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</si>
  <si>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</si>
  <si>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</si>
  <si>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</si>
  <si>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</si>
  <si>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</si>
  <si>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</si>
  <si>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</si>
  <si>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</si>
  <si>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</si>
  <si>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</si>
  <si>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</si>
  <si>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</si>
  <si>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</si>
  <si>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</si>
  <si>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</si>
  <si>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熊本県御船町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</si>
  <si>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</si>
  <si>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</si>
  <si>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</si>
  <si>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</si>
  <si>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</si>
  <si>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</si>
  <si>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</si>
  <si>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</si>
  <si>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</si>
  <si>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</si>
  <si>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</si>
  <si>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</si>
  <si>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</si>
  <si>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</si>
  <si>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</si>
  <si>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</si>
  <si>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</si>
  <si>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</si>
  <si>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</si>
  <si>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</si>
  <si>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</si>
  <si>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</si>
  <si>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</si>
  <si>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</si>
  <si>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</si>
  <si>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</si>
  <si>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</si>
  <si>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</si>
  <si>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</si>
  <si>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</si>
  <si>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</si>
  <si>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</si>
  <si>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</si>
  <si>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</si>
  <si>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</si>
  <si>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</si>
  <si>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</si>
  <si>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</si>
  <si>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</si>
  <si>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</si>
  <si>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</si>
  <si>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</si>
  <si>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</si>
  <si>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</si>
  <si>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</si>
  <si>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</si>
  <si>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</si>
  <si>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</si>
  <si>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</si>
  <si>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</si>
  <si>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</si>
  <si>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</si>
  <si>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</si>
  <si>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</si>
  <si>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</si>
  <si>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</si>
  <si>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</si>
  <si>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</si>
  <si>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</si>
  <si>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</si>
  <si>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</si>
  <si>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</si>
  <si>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</si>
  <si>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</si>
  <si>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</si>
  <si>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</si>
  <si>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</si>
  <si>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</si>
  <si>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</si>
  <si>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</si>
  <si>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</si>
  <si>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</si>
  <si>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</si>
  <si>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</si>
  <si>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</si>
  <si>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</si>
  <si>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</si>
  <si>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</si>
  <si>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</si>
  <si>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</si>
  <si>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</si>
  <si>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</si>
  <si>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</si>
  <si>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</si>
  <si>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</si>
  <si>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</si>
  <si>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</si>
  <si>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</si>
  <si>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</si>
  <si>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</si>
  <si>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</si>
  <si>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</si>
  <si>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</si>
  <si>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</si>
  <si>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</si>
  <si>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</si>
  <si>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</si>
  <si>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</si>
  <si>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</si>
  <si>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</si>
  <si>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</si>
  <si>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</si>
  <si>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</si>
  <si>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</si>
  <si>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</si>
  <si>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</si>
  <si>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</si>
  <si>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</si>
  <si>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</si>
  <si>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</si>
  <si>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</si>
  <si>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</si>
  <si>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</si>
  <si>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</si>
  <si>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</si>
  <si>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</si>
  <si>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</si>
  <si>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</si>
  <si>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</si>
  <si>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</si>
  <si>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</si>
  <si>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</si>
  <si>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</si>
  <si>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</si>
  <si>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</si>
  <si>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</si>
  <si>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</si>
  <si>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</si>
  <si>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</si>
  <si>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</si>
  <si>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</si>
  <si>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</si>
  <si>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</si>
  <si>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</si>
  <si>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</si>
  <si>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</si>
  <si>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</si>
  <si>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</si>
  <si>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</si>
  <si>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</si>
  <si>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</si>
  <si>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</si>
  <si>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</si>
  <si>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</si>
  <si>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</si>
  <si>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</si>
  <si>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</si>
  <si>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</si>
  <si>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</si>
  <si>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</si>
  <si>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熊本県御船町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</si>
  <si>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</si>
  <si>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</si>
  <si>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</si>
  <si>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</si>
  <si>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</si>
  <si>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</si>
  <si>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</si>
  <si>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</si>
  <si>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</si>
  <si>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</si>
  <si>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</si>
  <si>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</si>
  <si>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</si>
  <si>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</si>
  <si>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</si>
  <si>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</si>
  <si>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</si>
  <si>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</si>
  <si>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</si>
  <si>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</si>
  <si>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</si>
  <si>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</si>
  <si>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</si>
  <si>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</si>
  <si>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</si>
  <si>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</si>
  <si>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</si>
  <si>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</si>
  <si>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</si>
  <si>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</si>
  <si>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</si>
  <si>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</si>
  <si>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</si>
  <si>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御船町国民健康保険特別会計</t>
    <phoneticPr fontId="5"/>
  </si>
  <si>
    <t>御船町介護保険事業特別会計</t>
    <phoneticPr fontId="5"/>
  </si>
  <si>
    <t>御船町後期高齢者医療事業特別会計</t>
    <phoneticPr fontId="5"/>
  </si>
  <si>
    <t>御船町水道事業会計</t>
    <phoneticPr fontId="5"/>
  </si>
  <si>
    <t>法適用企業</t>
    <phoneticPr fontId="5"/>
  </si>
  <si>
    <t>御船町下水道事業会計</t>
    <phoneticPr fontId="5"/>
  </si>
  <si>
    <t>御船町緑の村運営事業特別会計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</si>
  <si>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</si>
  <si>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</si>
  <si>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</si>
  <si>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</si>
  <si>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</si>
  <si>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</si>
  <si>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</si>
  <si>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</si>
  <si>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</si>
  <si>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</si>
  <si>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</si>
  <si>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</si>
  <si>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</si>
  <si>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</si>
  <si>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</si>
  <si>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</si>
  <si>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</si>
  <si>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</si>
  <si>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</si>
  <si>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</si>
  <si>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</si>
  <si>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</si>
  <si>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</si>
  <si>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</si>
  <si>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</si>
  <si>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</si>
  <si>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</si>
  <si>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</si>
  <si>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</si>
  <si>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</si>
  <si>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</si>
  <si>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</si>
  <si>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</si>
  <si>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</si>
  <si>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</si>
  <si>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</si>
  <si>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</si>
  <si>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</si>
  <si>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</si>
  <si>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</si>
  <si>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</si>
  <si>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</si>
  <si>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</si>
  <si>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</si>
  <si>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</si>
  <si>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</si>
  <si>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</si>
  <si>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</si>
  <si>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</si>
  <si>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</si>
  <si>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</si>
  <si>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</si>
  <si>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</si>
  <si>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</si>
  <si>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</si>
  <si>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</si>
  <si>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</si>
  <si>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</si>
  <si>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</si>
  <si>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</si>
  <si>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</si>
  <si>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</si>
  <si>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</si>
  <si>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</si>
  <si>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</si>
  <si>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</si>
  <si>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</si>
  <si>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</si>
  <si>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</si>
  <si>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</si>
  <si>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</si>
  <si>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</si>
  <si>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</si>
  <si>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</si>
  <si>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</si>
  <si>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</si>
  <si>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</si>
  <si>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</si>
  <si>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</si>
  <si>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</si>
  <si>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</si>
  <si>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</si>
  <si>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</si>
  <si>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</si>
  <si>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</si>
  <si>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</si>
  <si>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</si>
  <si>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</si>
  <si>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</si>
  <si>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</si>
  <si>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</si>
  <si>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</si>
  <si>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</si>
  <si>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</si>
  <si>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</si>
  <si>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</si>
  <si>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</si>
  <si>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</si>
  <si>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</si>
  <si>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</si>
  <si>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</si>
  <si>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</si>
  <si>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</si>
  <si>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</si>
  <si>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</si>
  <si>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</si>
  <si>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</si>
  <si>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</si>
  <si>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</si>
  <si>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</si>
  <si>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</si>
  <si>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</si>
  <si>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</si>
  <si>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</si>
  <si>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</si>
  <si>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</si>
  <si>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</si>
  <si>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</si>
  <si>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</si>
  <si>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</si>
  <si>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</si>
  <si>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</si>
  <si>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</si>
  <si>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</si>
  <si>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</si>
  <si>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</si>
  <si>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</si>
  <si>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</si>
  <si>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</si>
  <si>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</si>
  <si>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</si>
  <si>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</si>
  <si>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</si>
  <si>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</si>
  <si>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</si>
  <si>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</si>
  <si>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1.14</t>
  </si>
  <si>
    <t>▲ 1.51</t>
  </si>
  <si>
    <t>一般会計</t>
  </si>
  <si>
    <t>御船町水道事業会計</t>
  </si>
  <si>
    <t>御船町介護保険事業特別会計</t>
  </si>
  <si>
    <t>御船町国民健康保険特別会計</t>
  </si>
  <si>
    <t>御船町後期高齢者医療事業特別会計</t>
  </si>
  <si>
    <t>御船町緑の村運営事業特別会計</t>
  </si>
  <si>
    <t>御船町下水道事業会計</t>
  </si>
  <si>
    <t>その他会計（赤字）</t>
  </si>
  <si>
    <t>その他会計（黒字）</t>
  </si>
  <si>
    <t>R02</t>
    <phoneticPr fontId="5"/>
  </si>
  <si>
    <t>R03</t>
    <phoneticPr fontId="5"/>
  </si>
  <si>
    <t>R04</t>
    <phoneticPr fontId="5"/>
  </si>
  <si>
    <t>R05</t>
    <phoneticPr fontId="5"/>
  </si>
  <si>
    <t>R06</t>
    <phoneticPr fontId="5"/>
  </si>
  <si>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</si>
  <si>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10"/>
  </si>
  <si>
    <t>平成28年御船町熊本地震復興基金</t>
    <rPh sb="0" eb="2">
      <t>ヘイセイ</t>
    </rPh>
    <rPh sb="4" eb="5">
      <t>ネン</t>
    </rPh>
    <rPh sb="5" eb="8">
      <t>ミフネマチ</t>
    </rPh>
    <rPh sb="8" eb="10">
      <t>クマモト</t>
    </rPh>
    <rPh sb="10" eb="12">
      <t>ジシン</t>
    </rPh>
    <rPh sb="12" eb="14">
      <t>フッコウ</t>
    </rPh>
    <rPh sb="14" eb="16">
      <t>キキン</t>
    </rPh>
    <phoneticPr fontId="10"/>
  </si>
  <si>
    <t>地域福祉振興基金</t>
    <rPh sb="0" eb="2">
      <t>チイキ</t>
    </rPh>
    <rPh sb="2" eb="4">
      <t>フクシ</t>
    </rPh>
    <rPh sb="4" eb="6">
      <t>シンコウ</t>
    </rPh>
    <rPh sb="6" eb="8">
      <t>キキン</t>
    </rPh>
    <phoneticPr fontId="10"/>
  </si>
  <si>
    <t>恐竜博物館振興基金</t>
    <rPh sb="0" eb="2">
      <t>キョウリュウ</t>
    </rPh>
    <rPh sb="2" eb="5">
      <t>ハクブツカン</t>
    </rPh>
    <rPh sb="5" eb="7">
      <t>シンコウ</t>
    </rPh>
    <rPh sb="7" eb="9">
      <t>キキン</t>
    </rPh>
    <phoneticPr fontId="10"/>
  </si>
  <si>
    <t>熊本県市町村総合事務組合</t>
    <rPh sb="0" eb="3">
      <t>クマモトケン</t>
    </rPh>
    <rPh sb="3" eb="6">
      <t>シチョウソン</t>
    </rPh>
    <rPh sb="6" eb="8">
      <t>ソウゴウ</t>
    </rPh>
    <rPh sb="8" eb="12">
      <t>ジムクミアイ</t>
    </rPh>
    <phoneticPr fontId="2"/>
  </si>
  <si>
    <t>御船地区衛生施設組合</t>
    <rPh sb="0" eb="2">
      <t>ミフネ</t>
    </rPh>
    <rPh sb="2" eb="4">
      <t>チク</t>
    </rPh>
    <rPh sb="4" eb="8">
      <t>エイセイシセツ</t>
    </rPh>
    <rPh sb="8" eb="10">
      <t>クミアイ</t>
    </rPh>
    <phoneticPr fontId="2"/>
  </si>
  <si>
    <t>御船町・甲佐町衛生施設組合</t>
    <rPh sb="0" eb="3">
      <t>ミフネマチ</t>
    </rPh>
    <rPh sb="4" eb="7">
      <t>コウサマチ</t>
    </rPh>
    <rPh sb="7" eb="11">
      <t>エイセイシセツ</t>
    </rPh>
    <rPh sb="11" eb="13">
      <t>クミアイ</t>
    </rPh>
    <phoneticPr fontId="2"/>
  </si>
  <si>
    <t>上益城消防組合</t>
    <rPh sb="0" eb="3">
      <t>カミマシキ</t>
    </rPh>
    <rPh sb="3" eb="7">
      <t>ショウボウクミアイ</t>
    </rPh>
    <phoneticPr fontId="2"/>
  </si>
  <si>
    <t>上益城広域連合</t>
    <rPh sb="0" eb="3">
      <t>カミマシキ</t>
    </rPh>
    <rPh sb="3" eb="7">
      <t>コウイキレンゴウ</t>
    </rPh>
    <phoneticPr fontId="2"/>
  </si>
  <si>
    <t>熊本県後期高齢者医療広域連合（一般会計）</t>
    <rPh sb="0" eb="3">
      <t>クマモトケン</t>
    </rPh>
    <rPh sb="3" eb="8">
      <t>コウキコウレイシャ</t>
    </rPh>
    <rPh sb="8" eb="12">
      <t>イリョウコウイキ</t>
    </rPh>
    <rPh sb="12" eb="14">
      <t>レンゴウ</t>
    </rPh>
    <rPh sb="15" eb="19">
      <t>イッパンカイケイ</t>
    </rPh>
    <phoneticPr fontId="2"/>
  </si>
  <si>
    <t>熊本県後期高齢者医療広域連合（後期高齢者医療特別会計）</t>
    <rPh sb="0" eb="3">
      <t>クマモトケン</t>
    </rPh>
    <rPh sb="3" eb="8">
      <t>コウキコウレイシャ</t>
    </rPh>
    <rPh sb="8" eb="12">
      <t>イリョウコウイキ</t>
    </rPh>
    <rPh sb="12" eb="14">
      <t>レンゴウ</t>
    </rPh>
    <rPh sb="15" eb="20">
      <t>コウキコウレイシャ</t>
    </rPh>
    <rPh sb="20" eb="22">
      <t>イリョウ</t>
    </rPh>
    <rPh sb="22" eb="24">
      <t>トクベツ</t>
    </rPh>
    <rPh sb="24" eb="2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</si>
</sst>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F13A-455C-BAD6-185BF5A437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112642</c:v>
                </c:pt>
                <c:pt idx="1">
                  <c:v>69132</c:v>
                </c:pt>
                <c:pt idx="2">
                  <c:v>60849</c:v>
                </c:pt>
                <c:pt idx="3">
                  <c:v>69028</c:v>
                </c:pt>
                <c:pt idx="4">
                  <c:v>94252</c:v>
                </c:pt>
              </c:numCache>
            </c:numRef>
          </c:val>
          <c:smooth val="0"/>
          <c:extLst>
            <c:ext xmlns:c16="http://schemas.microsoft.com/office/drawing/2014/chart" uri="{C3380CC4-5D6E-409C-BE32-E72D297353CC}">
              <c16:uniqueId val="{00000001-F13A-455C-BAD6-185BF5A437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8.24</c:v>
                </c:pt>
                <c:pt idx="1">
                  <c:v>14.44</c:v>
                </c:pt>
                <c:pt idx="2">
                  <c:v>11.95</c:v>
                </c:pt>
                <c:pt idx="3">
                  <c:v>10.69</c:v>
                </c:pt>
                <c:pt idx="4">
                  <c:v>8.7100000000000009</c:v>
                </c:pt>
              </c:numCache>
            </c:numRef>
          </c:val>
          <c:extLst>
            <c:ext xmlns:c16="http://schemas.microsoft.com/office/drawing/2014/chart" uri="{C3380CC4-5D6E-409C-BE32-E72D297353CC}">
              <c16:uniqueId val="{00000000-1846-492C-8C78-A05278B7E1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20.91</c:v>
                </c:pt>
                <c:pt idx="1">
                  <c:v>25.13</c:v>
                </c:pt>
                <c:pt idx="2">
                  <c:v>35.17</c:v>
                </c:pt>
                <c:pt idx="3">
                  <c:v>34.79</c:v>
                </c:pt>
                <c:pt idx="4">
                  <c:v>33.590000000000003</c:v>
                </c:pt>
              </c:numCache>
            </c:numRef>
          </c:val>
          <c:extLst>
            <c:ext xmlns:c16="http://schemas.microsoft.com/office/drawing/2014/chart" uri="{C3380CC4-5D6E-409C-BE32-E72D297353CC}">
              <c16:uniqueId val="{00000001-1846-492C-8C78-A05278B7E1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5.3</c:v>
                </c:pt>
                <c:pt idx="1">
                  <c:v>12.74</c:v>
                </c:pt>
                <c:pt idx="2">
                  <c:v>7.12</c:v>
                </c:pt>
                <c:pt idx="3">
                  <c:v>-1.1399999999999999</c:v>
                </c:pt>
                <c:pt idx="4">
                  <c:v>-1.51</c:v>
                </c:pt>
              </c:numCache>
            </c:numRef>
          </c:val>
          <c:smooth val="0"/>
          <c:extLst>
            <c:ext xmlns:c16="http://schemas.microsoft.com/office/drawing/2014/chart" uri="{C3380CC4-5D6E-409C-BE32-E72D297353CC}">
              <c16:uniqueId val="{00000002-1846-492C-8C78-A05278B7E1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4.43</c:v>
                </c:pt>
                <c:pt idx="2">
                  <c:v>#N/A</c:v>
                </c:pt>
                <c:pt idx="3">
                  <c:v>3.87</c:v>
                </c:pt>
                <c:pt idx="4">
                  <c:v>#N/A</c:v>
                </c:pt>
                <c:pt idx="5">
                  <c:v>3.5</c:v>
                </c:pt>
                <c:pt idx="6">
                  <c:v>#N/A</c:v>
                </c:pt>
                <c:pt idx="7">
                  <c:v>1.69</c:v>
                </c:pt>
                <c:pt idx="8">
                  <c:v>0</c:v>
                </c:pt>
                <c:pt idx="9">
                  <c:v>0</c:v>
                </c:pt>
              </c:numCache>
            </c:numRef>
          </c:val>
          <c:extLst>
            <c:ext xmlns:c16="http://schemas.microsoft.com/office/drawing/2014/chart" uri="{C3380CC4-5D6E-409C-BE32-E72D297353CC}">
              <c16:uniqueId val="{00000000-CA05-4A9B-95B2-DD48B2E9D57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05-4A9B-95B2-DD48B2E9D57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05-4A9B-95B2-DD48B2E9D57C}"/>
            </c:ext>
          </c:extLst>
        </c:ser>
        <c:ser>
          <c:idx val="3"/>
          <c:order val="3"/>
          <c:tx>
            <c:strRef>
              <c:f>データシート!$A$30</c:f>
              <c:strCache>
                <c:ptCount val="1"/>
                <c:pt idx="0">
                  <c:v>御船町下水道事業会計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CA05-4A9B-95B2-DD48B2E9D57C}"/>
            </c:ext>
          </c:extLst>
        </c:ser>
        <c:ser>
          <c:idx val="4"/>
          <c:order val="4"/>
          <c:tx>
            <c:strRef>
              <c:f>データシート!$A$31</c:f>
              <c:strCache>
                <c:ptCount val="1"/>
                <c:pt idx="0">
                  <c:v>御船町緑の村運営事業特別会計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CA05-4A9B-95B2-DD48B2E9D57C}"/>
            </c:ext>
          </c:extLst>
        </c:ser>
        <c:ser>
          <c:idx val="5"/>
          <c:order val="5"/>
          <c:tx>
            <c:strRef>
              <c:f>データシート!$A$32</c:f>
              <c:strCache>
                <c:ptCount val="1"/>
                <c:pt idx="0">
                  <c:v>御船町後期高齢者医療事業特別会計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0.28999999999999998</c:v>
                </c:pt>
                <c:pt idx="2">
                  <c:v>#N/A</c:v>
                </c:pt>
                <c:pt idx="3">
                  <c:v>0.28000000000000003</c:v>
                </c:pt>
                <c:pt idx="4">
                  <c:v>#N/A</c:v>
                </c:pt>
                <c:pt idx="5">
                  <c:v>0.32</c:v>
                </c:pt>
                <c:pt idx="6">
                  <c:v>#N/A</c:v>
                </c:pt>
                <c:pt idx="7">
                  <c:v>0.34</c:v>
                </c:pt>
                <c:pt idx="8">
                  <c:v>#N/A</c:v>
                </c:pt>
                <c:pt idx="9">
                  <c:v>0.36</c:v>
                </c:pt>
              </c:numCache>
            </c:numRef>
          </c:val>
          <c:extLst>
            <c:ext xmlns:c16="http://schemas.microsoft.com/office/drawing/2014/chart" uri="{C3380CC4-5D6E-409C-BE32-E72D297353CC}">
              <c16:uniqueId val="{00000005-CA05-4A9B-95B2-DD48B2E9D57C}"/>
            </c:ext>
          </c:extLst>
        </c:ser>
        <c:ser>
          <c:idx val="6"/>
          <c:order val="6"/>
          <c:tx>
            <c:strRef>
              <c:f>データシート!$A$33</c:f>
              <c:strCache>
                <c:ptCount val="1"/>
                <c:pt idx="0">
                  <c:v>御船町国民健康保険特別会計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0.79</c:v>
                </c:pt>
              </c:numCache>
            </c:numRef>
          </c:val>
          <c:extLst>
            <c:ext xmlns:c16="http://schemas.microsoft.com/office/drawing/2014/chart" uri="{C3380CC4-5D6E-409C-BE32-E72D297353CC}">
              <c16:uniqueId val="{00000006-CA05-4A9B-95B2-DD48B2E9D57C}"/>
            </c:ext>
          </c:extLst>
        </c:ser>
        <c:ser>
          <c:idx val="7"/>
          <c:order val="7"/>
          <c:tx>
            <c:strRef>
              <c:f>データシート!$A$34</c:f>
              <c:strCache>
                <c:ptCount val="1"/>
                <c:pt idx="0">
                  <c:v>御船町介護保険事業特別会計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2.13</c:v>
                </c:pt>
                <c:pt idx="2">
                  <c:v>#N/A</c:v>
                </c:pt>
                <c:pt idx="3">
                  <c:v>2.1800000000000002</c:v>
                </c:pt>
                <c:pt idx="4">
                  <c:v>#N/A</c:v>
                </c:pt>
                <c:pt idx="5">
                  <c:v>2.11</c:v>
                </c:pt>
                <c:pt idx="6">
                  <c:v>#N/A</c:v>
                </c:pt>
                <c:pt idx="7">
                  <c:v>1.69</c:v>
                </c:pt>
                <c:pt idx="8">
                  <c:v>#N/A</c:v>
                </c:pt>
                <c:pt idx="9">
                  <c:v>2.88</c:v>
                </c:pt>
              </c:numCache>
            </c:numRef>
          </c:val>
          <c:extLst>
            <c:ext xmlns:c16="http://schemas.microsoft.com/office/drawing/2014/chart" uri="{C3380CC4-5D6E-409C-BE32-E72D297353CC}">
              <c16:uniqueId val="{00000007-CA05-4A9B-95B2-DD48B2E9D57C}"/>
            </c:ext>
          </c:extLst>
        </c:ser>
        <c:ser>
          <c:idx val="8"/>
          <c:order val="8"/>
          <c:tx>
            <c:strRef>
              <c:f>データシート!$A$35</c:f>
              <c:strCache>
                <c:ptCount val="1"/>
                <c:pt idx="0">
                  <c:v>御船町水道事業会計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4.03</c:v>
                </c:pt>
                <c:pt idx="2">
                  <c:v>#N/A</c:v>
                </c:pt>
                <c:pt idx="3">
                  <c:v>3.68</c:v>
                </c:pt>
                <c:pt idx="4">
                  <c:v>#N/A</c:v>
                </c:pt>
                <c:pt idx="5">
                  <c:v>3.52</c:v>
                </c:pt>
                <c:pt idx="6">
                  <c:v>#N/A</c:v>
                </c:pt>
                <c:pt idx="7">
                  <c:v>3.34</c:v>
                </c:pt>
                <c:pt idx="8">
                  <c:v>#N/A</c:v>
                </c:pt>
                <c:pt idx="9">
                  <c:v>3.48</c:v>
                </c:pt>
              </c:numCache>
            </c:numRef>
          </c:val>
          <c:extLst>
            <c:ext xmlns:c16="http://schemas.microsoft.com/office/drawing/2014/chart" uri="{C3380CC4-5D6E-409C-BE32-E72D297353CC}">
              <c16:uniqueId val="{00000008-CA05-4A9B-95B2-DD48B2E9D57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8.15</c:v>
                </c:pt>
                <c:pt idx="2">
                  <c:v>#N/A</c:v>
                </c:pt>
                <c:pt idx="3">
                  <c:v>14.34</c:v>
                </c:pt>
                <c:pt idx="4">
                  <c:v>#N/A</c:v>
                </c:pt>
                <c:pt idx="5">
                  <c:v>11.33</c:v>
                </c:pt>
                <c:pt idx="6">
                  <c:v>#N/A</c:v>
                </c:pt>
                <c:pt idx="7">
                  <c:v>10.69</c:v>
                </c:pt>
                <c:pt idx="8">
                  <c:v>#N/A</c:v>
                </c:pt>
                <c:pt idx="9">
                  <c:v>8.6999999999999993</c:v>
                </c:pt>
              </c:numCache>
            </c:numRef>
          </c:val>
          <c:extLst>
            <c:ext xmlns:c16="http://schemas.microsoft.com/office/drawing/2014/chart" uri="{C3380CC4-5D6E-409C-BE32-E72D297353CC}">
              <c16:uniqueId val="{00000009-CA05-4A9B-95B2-DD48B2E9D57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1000</c:v>
                </c:pt>
                <c:pt idx="5">
                  <c:v>1095</c:v>
                </c:pt>
                <c:pt idx="8">
                  <c:v>1152</c:v>
                </c:pt>
                <c:pt idx="11">
                  <c:v>1184</c:v>
                </c:pt>
                <c:pt idx="14">
                  <c:v>1157</c:v>
                </c:pt>
              </c:numCache>
            </c:numRef>
          </c:val>
          <c:extLst>
            <c:ext xmlns:c16="http://schemas.microsoft.com/office/drawing/2014/chart" uri="{C3380CC4-5D6E-409C-BE32-E72D297353CC}">
              <c16:uniqueId val="{00000000-5B93-4C87-B37D-99D47893A5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B93-4C87-B37D-99D47893A5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B93-4C87-B37D-99D47893A5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41</c:v>
                </c:pt>
                <c:pt idx="3">
                  <c:v>44</c:v>
                </c:pt>
                <c:pt idx="6">
                  <c:v>45</c:v>
                </c:pt>
                <c:pt idx="9">
                  <c:v>46</c:v>
                </c:pt>
                <c:pt idx="12">
                  <c:v>48</c:v>
                </c:pt>
              </c:numCache>
            </c:numRef>
          </c:val>
          <c:extLst>
            <c:ext xmlns:c16="http://schemas.microsoft.com/office/drawing/2014/chart" uri="{C3380CC4-5D6E-409C-BE32-E72D297353CC}">
              <c16:uniqueId val="{00000003-5B93-4C87-B37D-99D47893A5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191</c:v>
                </c:pt>
                <c:pt idx="3">
                  <c:v>179</c:v>
                </c:pt>
                <c:pt idx="6">
                  <c:v>203</c:v>
                </c:pt>
                <c:pt idx="9">
                  <c:v>207</c:v>
                </c:pt>
                <c:pt idx="12">
                  <c:v>145</c:v>
                </c:pt>
              </c:numCache>
            </c:numRef>
          </c:val>
          <c:extLst>
            <c:ext xmlns:c16="http://schemas.microsoft.com/office/drawing/2014/chart" uri="{C3380CC4-5D6E-409C-BE32-E72D297353CC}">
              <c16:uniqueId val="{00000004-5B93-4C87-B37D-99D47893A5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93-4C87-B37D-99D47893A5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B93-4C87-B37D-99D47893A5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1301</c:v>
                </c:pt>
                <c:pt idx="3">
                  <c:v>1480</c:v>
                </c:pt>
                <c:pt idx="6">
                  <c:v>1563</c:v>
                </c:pt>
                <c:pt idx="9">
                  <c:v>1597</c:v>
                </c:pt>
                <c:pt idx="12">
                  <c:v>1602</c:v>
                </c:pt>
              </c:numCache>
            </c:numRef>
          </c:val>
          <c:extLst>
            <c:ext xmlns:c16="http://schemas.microsoft.com/office/drawing/2014/chart" uri="{C3380CC4-5D6E-409C-BE32-E72D297353CC}">
              <c16:uniqueId val="{00000007-5B93-4C87-B37D-99D47893A57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533</c:v>
                </c:pt>
                <c:pt idx="2">
                  <c:v>#N/A</c:v>
                </c:pt>
                <c:pt idx="3">
                  <c:v>#N/A</c:v>
                </c:pt>
                <c:pt idx="4">
                  <c:v>608</c:v>
                </c:pt>
                <c:pt idx="5">
                  <c:v>#N/A</c:v>
                </c:pt>
                <c:pt idx="6">
                  <c:v>#N/A</c:v>
                </c:pt>
                <c:pt idx="7">
                  <c:v>659</c:v>
                </c:pt>
                <c:pt idx="8">
                  <c:v>#N/A</c:v>
                </c:pt>
                <c:pt idx="9">
                  <c:v>#N/A</c:v>
                </c:pt>
                <c:pt idx="10">
                  <c:v>666</c:v>
                </c:pt>
                <c:pt idx="11">
                  <c:v>#N/A</c:v>
                </c:pt>
                <c:pt idx="12">
                  <c:v>#N/A</c:v>
                </c:pt>
                <c:pt idx="13">
                  <c:v>638</c:v>
                </c:pt>
                <c:pt idx="14">
                  <c:v>#N/A</c:v>
                </c:pt>
              </c:numCache>
            </c:numRef>
          </c:val>
          <c:smooth val="0"/>
          <c:extLst>
            <c:ext xmlns:c16="http://schemas.microsoft.com/office/drawing/2014/chart" uri="{C3380CC4-5D6E-409C-BE32-E72D297353CC}">
              <c16:uniqueId val="{00000008-5B93-4C87-B37D-99D47893A57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13120</c:v>
                </c:pt>
                <c:pt idx="5">
                  <c:v>12508</c:v>
                </c:pt>
                <c:pt idx="8">
                  <c:v>11696</c:v>
                </c:pt>
                <c:pt idx="11">
                  <c:v>10964</c:v>
                </c:pt>
                <c:pt idx="14">
                  <c:v>10129</c:v>
                </c:pt>
              </c:numCache>
            </c:numRef>
          </c:val>
          <c:extLst>
            <c:ext xmlns:c16="http://schemas.microsoft.com/office/drawing/2014/chart" uri="{C3380CC4-5D6E-409C-BE32-E72D297353CC}">
              <c16:uniqueId val="{00000000-48FE-4747-B2EB-A57A98D905C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817</c:v>
                </c:pt>
                <c:pt idx="5">
                  <c:v>814</c:v>
                </c:pt>
                <c:pt idx="8">
                  <c:v>768</c:v>
                </c:pt>
                <c:pt idx="11">
                  <c:v>760</c:v>
                </c:pt>
                <c:pt idx="14">
                  <c:v>749</c:v>
                </c:pt>
              </c:numCache>
            </c:numRef>
          </c:val>
          <c:extLst>
            <c:ext xmlns:c16="http://schemas.microsoft.com/office/drawing/2014/chart" uri="{C3380CC4-5D6E-409C-BE32-E72D297353CC}">
              <c16:uniqueId val="{00000001-48FE-4747-B2EB-A57A98D905C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3317</c:v>
                </c:pt>
                <c:pt idx="5">
                  <c:v>4267</c:v>
                </c:pt>
                <c:pt idx="8">
                  <c:v>4923</c:v>
                </c:pt>
                <c:pt idx="11">
                  <c:v>5192</c:v>
                </c:pt>
                <c:pt idx="14">
                  <c:v>6171</c:v>
                </c:pt>
              </c:numCache>
            </c:numRef>
          </c:val>
          <c:extLst>
            <c:ext xmlns:c16="http://schemas.microsoft.com/office/drawing/2014/chart" uri="{C3380CC4-5D6E-409C-BE32-E72D297353CC}">
              <c16:uniqueId val="{00000002-48FE-4747-B2EB-A57A98D905C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FE-4747-B2EB-A57A98D905C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FE-4747-B2EB-A57A98D905C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FE-4747-B2EB-A57A98D905C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1022</c:v>
                </c:pt>
                <c:pt idx="3">
                  <c:v>763</c:v>
                </c:pt>
                <c:pt idx="6">
                  <c:v>765</c:v>
                </c:pt>
                <c:pt idx="9">
                  <c:v>869</c:v>
                </c:pt>
                <c:pt idx="12">
                  <c:v>836</c:v>
                </c:pt>
              </c:numCache>
            </c:numRef>
          </c:val>
          <c:extLst>
            <c:ext xmlns:c16="http://schemas.microsoft.com/office/drawing/2014/chart" uri="{C3380CC4-5D6E-409C-BE32-E72D297353CC}">
              <c16:uniqueId val="{00000006-48FE-4747-B2EB-A57A98D905C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675</c:v>
                </c:pt>
                <c:pt idx="3">
                  <c:v>693</c:v>
                </c:pt>
                <c:pt idx="6">
                  <c:v>695</c:v>
                </c:pt>
                <c:pt idx="9">
                  <c:v>623</c:v>
                </c:pt>
                <c:pt idx="12">
                  <c:v>530</c:v>
                </c:pt>
              </c:numCache>
            </c:numRef>
          </c:val>
          <c:extLst>
            <c:ext xmlns:c16="http://schemas.microsoft.com/office/drawing/2014/chart" uri="{C3380CC4-5D6E-409C-BE32-E72D297353CC}">
              <c16:uniqueId val="{00000007-48FE-4747-B2EB-A57A98D905C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2389</c:v>
                </c:pt>
                <c:pt idx="3">
                  <c:v>2126</c:v>
                </c:pt>
                <c:pt idx="6">
                  <c:v>1999</c:v>
                </c:pt>
                <c:pt idx="9">
                  <c:v>1916</c:v>
                </c:pt>
                <c:pt idx="12">
                  <c:v>1902</c:v>
                </c:pt>
              </c:numCache>
            </c:numRef>
          </c:val>
          <c:extLst>
            <c:ext xmlns:c16="http://schemas.microsoft.com/office/drawing/2014/chart" uri="{C3380CC4-5D6E-409C-BE32-E72D297353CC}">
              <c16:uniqueId val="{00000008-48FE-4747-B2EB-A57A98D905C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8FE-4747-B2EB-A57A98D905C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16444</c:v>
                </c:pt>
                <c:pt idx="3">
                  <c:v>15707</c:v>
                </c:pt>
                <c:pt idx="6">
                  <c:v>14510</c:v>
                </c:pt>
                <c:pt idx="9">
                  <c:v>13325</c:v>
                </c:pt>
                <c:pt idx="12">
                  <c:v>12526</c:v>
                </c:pt>
              </c:numCache>
            </c:numRef>
          </c:val>
          <c:extLst>
            <c:ext xmlns:c16="http://schemas.microsoft.com/office/drawing/2014/chart" uri="{C3380CC4-5D6E-409C-BE32-E72D297353CC}">
              <c16:uniqueId val="{0000000A-48FE-4747-B2EB-A57A98D905C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3276</c:v>
                </c:pt>
                <c:pt idx="2">
                  <c:v>#N/A</c:v>
                </c:pt>
                <c:pt idx="3">
                  <c:v>#N/A</c:v>
                </c:pt>
                <c:pt idx="4">
                  <c:v>1700</c:v>
                </c:pt>
                <c:pt idx="5">
                  <c:v>#N/A</c:v>
                </c:pt>
                <c:pt idx="6">
                  <c:v>#N/A</c:v>
                </c:pt>
                <c:pt idx="7">
                  <c:v>582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8FE-4747-B2EB-A57A98D905C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1963</c:v>
                </c:pt>
                <c:pt idx="1">
                  <c:v>1963</c:v>
                </c:pt>
                <c:pt idx="2">
                  <c:v>1968</c:v>
                </c:pt>
              </c:numCache>
            </c:numRef>
          </c:val>
          <c:extLst>
            <c:ext xmlns:c16="http://schemas.microsoft.com/office/drawing/2014/chart" uri="{C3380CC4-5D6E-409C-BE32-E72D297353CC}">
              <c16:uniqueId val="{00000000-5578-414E-91EE-1256B119E7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295</c:v>
                </c:pt>
                <c:pt idx="1">
                  <c:v>280</c:v>
                </c:pt>
                <c:pt idx="2">
                  <c:v>290</c:v>
                </c:pt>
              </c:numCache>
            </c:numRef>
          </c:val>
          <c:extLst>
            <c:ext xmlns:c16="http://schemas.microsoft.com/office/drawing/2014/chart" uri="{C3380CC4-5D6E-409C-BE32-E72D297353CC}">
              <c16:uniqueId val="{00000001-5578-414E-91EE-1256B119E7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2214</c:v>
                </c:pt>
                <c:pt idx="1">
                  <c:v>2495</c:v>
                </c:pt>
                <c:pt idx="2">
                  <c:v>3444</c:v>
                </c:pt>
              </c:numCache>
            </c:numRef>
          </c:val>
          <c:extLst>
            <c:ext xmlns:c16="http://schemas.microsoft.com/office/drawing/2014/chart" uri="{C3380CC4-5D6E-409C-BE32-E72D297353CC}">
              <c16:uniqueId val="{00000002-5578-414E-91EE-1256B119E7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一般会計における元利償還金は平成</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年度から引き続き増加しており、令和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年度においても</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百万円増加しているが、公営企業債の元利償還金に対する繰入金は下水道事業会計及び水道事業会計への対象繰入金が約</a:t>
          </a:r>
          <a:r>
            <a:rPr kumimoji="1" lang="en-US" altLang="ja-JP" sz="1200">
              <a:solidFill>
                <a:sysClr val="windowText" lastClr="000000"/>
              </a:solidFill>
              <a:latin typeface="ＭＳ ゴシック" pitchFamily="49" charset="-128"/>
              <a:ea typeface="ＭＳ ゴシック" pitchFamily="49" charset="-128"/>
            </a:rPr>
            <a:t>62</a:t>
          </a:r>
          <a:r>
            <a:rPr kumimoji="1" lang="ja-JP" altLang="en-US" sz="1200">
              <a:solidFill>
                <a:sysClr val="windowText" lastClr="000000"/>
              </a:solidFill>
              <a:latin typeface="ＭＳ ゴシック" pitchFamily="49" charset="-128"/>
              <a:ea typeface="ＭＳ ゴシック" pitchFamily="49" charset="-128"/>
            </a:rPr>
            <a:t>百万円減少したことにより、実質公債費比率の分子は前年度に対し</a:t>
          </a:r>
          <a:r>
            <a:rPr kumimoji="1" lang="en-US" altLang="ja-JP" sz="1200">
              <a:solidFill>
                <a:sysClr val="windowText" lastClr="000000"/>
              </a:solidFill>
              <a:latin typeface="ＭＳ ゴシック" pitchFamily="49" charset="-128"/>
              <a:ea typeface="ＭＳ ゴシック" pitchFamily="49" charset="-128"/>
            </a:rPr>
            <a:t>28</a:t>
          </a:r>
          <a:r>
            <a:rPr kumimoji="1" lang="ja-JP" altLang="en-US" sz="1200">
              <a:solidFill>
                <a:sysClr val="windowText" lastClr="000000"/>
              </a:solidFill>
              <a:latin typeface="ＭＳ ゴシック" pitchFamily="49" charset="-128"/>
              <a:ea typeface="ＭＳ ゴシック" pitchFamily="49" charset="-128"/>
            </a:rPr>
            <a:t>百万円減少している。</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また、近年増加傾向にあった単年度の実質公債費率は分母にあたる標準税収入額等が増加したことも併せ、</a:t>
          </a:r>
          <a:r>
            <a:rPr kumimoji="1" lang="en-US" altLang="ja-JP" sz="1200">
              <a:solidFill>
                <a:sysClr val="windowText" lastClr="000000"/>
              </a:solidFill>
              <a:latin typeface="ＭＳ ゴシック" pitchFamily="49" charset="-128"/>
              <a:ea typeface="ＭＳ ゴシック" pitchFamily="49" charset="-128"/>
            </a:rPr>
            <a:t>13.4</a:t>
          </a:r>
          <a:r>
            <a:rPr kumimoji="1" lang="ja-JP" altLang="en-US" sz="1200">
              <a:solidFill>
                <a:sysClr val="windowText" lastClr="000000"/>
              </a:solidFill>
              <a:latin typeface="ＭＳ ゴシック" pitchFamily="49" charset="-128"/>
              <a:ea typeface="ＭＳ ゴシック" pitchFamily="49" charset="-128"/>
            </a:rPr>
            <a:t>となり前年度から</a:t>
          </a:r>
          <a:r>
            <a:rPr kumimoji="1" lang="en-US" altLang="ja-JP" sz="1200">
              <a:solidFill>
                <a:sysClr val="windowText" lastClr="000000"/>
              </a:solidFill>
              <a:latin typeface="ＭＳ ゴシック" pitchFamily="49" charset="-128"/>
              <a:ea typeface="ＭＳ ゴシック" pitchFamily="49" charset="-128"/>
            </a:rPr>
            <a:t>1.3</a:t>
          </a:r>
          <a:r>
            <a:rPr kumimoji="1" lang="ja-JP" altLang="en-US" sz="1200">
              <a:solidFill>
                <a:sysClr val="windowText" lastClr="000000"/>
              </a:solidFill>
              <a:latin typeface="ＭＳ ゴシック" pitchFamily="49" charset="-128"/>
              <a:ea typeface="ＭＳ ゴシック" pitchFamily="49" charset="-128"/>
            </a:rPr>
            <a:t>ポイントの減少に転じたが、</a:t>
          </a:r>
          <a:r>
            <a:rPr kumimoji="1" lang="en-US" altLang="ja-JP" sz="1200">
              <a:solidFill>
                <a:sysClr val="windowText" lastClr="000000"/>
              </a:solidFill>
              <a:latin typeface="ＭＳ ゴシック" pitchFamily="49" charset="-128"/>
              <a:ea typeface="ＭＳ ゴシック" pitchFamily="49" charset="-128"/>
            </a:rPr>
            <a:t>3</a:t>
          </a:r>
          <a:r>
            <a:rPr kumimoji="1" lang="ja-JP" altLang="en-US" sz="1200">
              <a:solidFill>
                <a:sysClr val="windowText" lastClr="000000"/>
              </a:solidFill>
              <a:latin typeface="ＭＳ ゴシック" pitchFamily="49" charset="-128"/>
              <a:ea typeface="ＭＳ ゴシック" pitchFamily="49" charset="-128"/>
            </a:rPr>
            <a:t>か年平均をとる実質公債比率は前年同様</a:t>
          </a:r>
          <a:r>
            <a:rPr kumimoji="1" lang="en-US" altLang="ja-JP" sz="1200">
              <a:solidFill>
                <a:sysClr val="windowText" lastClr="000000"/>
              </a:solidFill>
              <a:latin typeface="ＭＳ ゴシック" pitchFamily="49" charset="-128"/>
              <a:ea typeface="ＭＳ ゴシック" pitchFamily="49" charset="-128"/>
            </a:rPr>
            <a:t>14.2</a:t>
          </a:r>
          <a:r>
            <a:rPr kumimoji="1" lang="ja-JP" altLang="en-US" sz="1200">
              <a:solidFill>
                <a:sysClr val="windowText" lastClr="000000"/>
              </a:solidFill>
              <a:latin typeface="ＭＳ ゴシック" pitchFamily="49" charset="-128"/>
              <a:ea typeface="ＭＳ ゴシック" pitchFamily="49" charset="-128"/>
            </a:rPr>
            <a:t>となった。</a:t>
          </a:r>
          <a:endParaRPr kumimoji="1" lang="en-US" altLang="ja-JP" sz="1200">
            <a:solidFill>
              <a:sysClr val="windowText" lastClr="000000"/>
            </a:solidFill>
            <a:latin typeface="ＭＳ ゴシック" pitchFamily="49" charset="-128"/>
            <a:ea typeface="ＭＳ ゴシック" pitchFamily="49" charset="-128"/>
          </a:endParaRPr>
        </a:p>
        <a:p>
          <a:r>
            <a:rPr kumimoji="1" lang="ja-JP" altLang="en-US" sz="1200">
              <a:solidFill>
                <a:sysClr val="windowText" lastClr="000000"/>
              </a:solidFill>
              <a:latin typeface="ＭＳ ゴシック" pitchFamily="49" charset="-128"/>
              <a:ea typeface="ＭＳ ゴシック" pitchFamily="49" charset="-128"/>
            </a:rPr>
            <a:t>　今後、令和</a:t>
          </a:r>
          <a:r>
            <a:rPr kumimoji="1" lang="en-US" altLang="ja-JP" sz="1200">
              <a:solidFill>
                <a:sysClr val="windowText" lastClr="000000"/>
              </a:solidFill>
              <a:latin typeface="ＭＳ ゴシック" pitchFamily="49" charset="-128"/>
              <a:ea typeface="ＭＳ ゴシック" pitchFamily="49" charset="-128"/>
            </a:rPr>
            <a:t>7</a:t>
          </a:r>
          <a:r>
            <a:rPr kumimoji="1" lang="ja-JP" altLang="en-US" sz="1200">
              <a:solidFill>
                <a:sysClr val="windowText" lastClr="000000"/>
              </a:solidFill>
              <a:latin typeface="ＭＳ ゴシック" pitchFamily="49" charset="-128"/>
              <a:ea typeface="ＭＳ ゴシック" pitchFamily="49" charset="-128"/>
            </a:rPr>
            <a:t>年度まで公債費が増加傾向にあり、令和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年度の起債額も</a:t>
          </a:r>
          <a:r>
            <a:rPr kumimoji="1" lang="en-US" altLang="ja-JP" sz="1200">
              <a:solidFill>
                <a:sysClr val="windowText" lastClr="000000"/>
              </a:solidFill>
              <a:latin typeface="ＭＳ ゴシック" pitchFamily="49" charset="-128"/>
              <a:ea typeface="ＭＳ ゴシック" pitchFamily="49" charset="-128"/>
            </a:rPr>
            <a:t>700</a:t>
          </a:r>
          <a:r>
            <a:rPr kumimoji="1" lang="ja-JP" altLang="en-US" sz="1200">
              <a:solidFill>
                <a:sysClr val="windowText" lastClr="000000"/>
              </a:solidFill>
              <a:latin typeface="ＭＳ ゴシック" pitchFamily="49" charset="-128"/>
              <a:ea typeface="ＭＳ ゴシック" pitchFamily="49" charset="-128"/>
            </a:rPr>
            <a:t>百万円台と増加していることから実質公債費率の増加が見込まれる。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anose="020B0609070205080204" pitchFamily="49" charset="-128"/>
              <a:ea typeface="ＭＳ ゴシック" panose="020B0609070205080204" pitchFamily="49" charset="-128"/>
            </a:rPr>
            <a:t>　一般会計等に係る地方債の残高については、平成</a:t>
          </a:r>
          <a:r>
            <a:rPr kumimoji="1" lang="en-US" altLang="ja-JP" sz="1400">
              <a:latin typeface="ＭＳ ゴシック" panose="020B0609070205080204" pitchFamily="49" charset="-128"/>
              <a:ea typeface="ＭＳ ゴシック" panose="020B0609070205080204" pitchFamily="49" charset="-128"/>
            </a:rPr>
            <a:t>28</a:t>
          </a:r>
          <a:r>
            <a:rPr kumimoji="1" lang="ja-JP" altLang="en-US" sz="1400">
              <a:latin typeface="ＭＳ ゴシック" panose="020B0609070205080204" pitchFamily="49" charset="-128"/>
              <a:ea typeface="ＭＳ ゴシック" panose="020B0609070205080204" pitchFamily="49" charset="-128"/>
            </a:rPr>
            <a:t>年熊本地震に係る事業の執行に伴う地方債の元利償還が始まったことで、令和６年度の現在高が減少した。</a:t>
          </a:r>
        </a:p>
        <a:p>
          <a:r>
            <a:rPr kumimoji="1" lang="ja-JP" altLang="en-US" sz="1400">
              <a:latin typeface="ＭＳ ゴシック" panose="020B0609070205080204" pitchFamily="49" charset="-128"/>
              <a:ea typeface="ＭＳ ゴシック" panose="020B0609070205080204" pitchFamily="49" charset="-128"/>
            </a:rPr>
            <a:t>　また、充当可能基金残高が増加したこと（ふるさと応援基金</a:t>
          </a:r>
          <a:r>
            <a:rPr kumimoji="1" lang="en-US" altLang="ja-JP" sz="1400">
              <a:latin typeface="ＭＳ ゴシック" panose="020B0609070205080204" pitchFamily="49" charset="-128"/>
              <a:ea typeface="ＭＳ ゴシック" panose="020B0609070205080204" pitchFamily="49" charset="-128"/>
            </a:rPr>
            <a:t>840,642</a:t>
          </a:r>
          <a:r>
            <a:rPr kumimoji="1" lang="ja-JP" altLang="en-US" sz="1400">
              <a:latin typeface="ＭＳ ゴシック" panose="020B0609070205080204" pitchFamily="49" charset="-128"/>
              <a:ea typeface="ＭＳ ゴシック" panose="020B0609070205080204" pitchFamily="49" charset="-128"/>
            </a:rPr>
            <a:t>千円増など）により、充当可能財源が増加し、将来負担比率の分子が大幅に減少した。</a:t>
          </a:r>
        </a:p>
        <a:p>
          <a:r>
            <a:rPr kumimoji="1" lang="ja-JP" altLang="en-US" sz="1400">
              <a:latin typeface="ＭＳ ゴシック" panose="020B0609070205080204" pitchFamily="49" charset="-128"/>
              <a:ea typeface="ＭＳ ゴシック" panose="020B0609070205080204" pitchFamily="49" charset="-128"/>
            </a:rPr>
            <a:t>　今後、地方債の残高を増やさないためにも、事業の峻別を行い、地方債の発行に頼らない予算編成を行い、継続して将来負担比率を抑制できるよう努めていきたい。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熊本県御船町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令和５年度と比較して基金が増額となった主な要因は、ふるさと応援基金の大幅な増加によるものであり、ふるさと応援基金の活用によって財政調整基金の取崩しが抑制されている。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年御船町熊本地震復興基金については、熊本地震からの復旧・復興事業の財源であるため、事業実施に伴い減少していく。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また、今後の災害に備えて財政調整基金の残高を維持するとともに、老朽化した公共施設の建替えに備え、公共施設等整備基金についても計画的な積立てを行う。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御船町の豊かな自然環境を後世に継承していくとともに、御船町の持つ地域資源を活用し、将来へ引き継げる環境に配慮した特色ある元気なまちづくりと協働のまちづくりを進めていくことを目的とする。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庁舎や学校施設等、大規模な公共施設の改修・整備に必要な費用を確保することを目的とする。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自主財源の確保と地域活性化のため、平成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年からふるさと納税に力を入れており、令和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千円の積立てを行い、こども医療費の補助など寄附者の意向に沿った事業に対し、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981,958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年度においては、庁内</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LGWAN</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無線化事業などに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千円の取崩しを行い、今後予定されている学校施設などの大規模改修に備えて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寄附者の意向に沿った形で、適宜事業に充当していきたい。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今後の大規模改修に備え、計画的な積立てを行っていきたい。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ふるさと応援基金の活用により、財政調整基金の取崩を抑制することができ、令和４年度とほぼ同額を確保できた。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今後の大規模な災害等に備えるため、熊本地震発生前である平成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年度と同等金額まで基金を積立てることを目標にしてきた。令和３年度末時点で目標を達成したが、今後も可能な限り事業費を抑制し、基金残高の維持に努める。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熊本地震時の災害廃棄物処理に係る地方債などの償還の財源として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14,741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千円の取崩しを行ったが、交付税の再算定が行われ、令和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年度償還費に充当する「臨時財政対策債償還基金費」として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25,068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千円を受け入れてたことで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年度までと地方債の償還が段階的に続くため、毎年基金を取り崩すことから緩やかな減少を続けていくことを予定しており、本年度積み立て分についても令和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年度において取崩を行う予定である。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17,270
17,093
99.03
16,495,771
15,820,463
510,187
5,857,500
12,526,200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人口減少や高い高齢化率（令和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月末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％）に加え、町内に中心とする産業がないことから、財政基盤が弱く、類似団体平均を下回っている。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移住定住対策や企業誘致活動を継続していくことにより、人口減少に歯止めをかけ、歳入確保に努めるとともに、より一層施策の重点化、効率化を図り、無駄のない財政運営を行っていく。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2792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43</xdr:row>
      <xdr:rowOff>165629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165629</xdr:rowOff>
    </xdr:from>
    <xdr:to>
      <xdr:col>15</xdr:col>
      <xdr:colOff>82550</xdr:colOff>
      <xdr:row>43</xdr:row>
      <xdr:rowOff>165629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145521</xdr:rowOff>
    </xdr:from>
    <xdr:to>
      <xdr:col>11</xdr:col>
      <xdr:colOff>31750</xdr:colOff>
      <xdr:row>43</xdr:row>
      <xdr:rowOff>165629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178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114829</xdr:rowOff>
    </xdr:from>
    <xdr:to>
      <xdr:col>11</xdr:col>
      <xdr:colOff>82550</xdr:colOff>
      <xdr:row>44</xdr:row>
      <xdr:rowOff>44979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29756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94721</xdr:rowOff>
    </xdr:from>
    <xdr:to>
      <xdr:col>7</xdr:col>
      <xdr:colOff>31750</xdr:colOff>
      <xdr:row>44</xdr:row>
      <xdr:rowOff>24871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類似団体とほぼ同数値であり、前年度から</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0.7</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％減少している。</a:t>
          </a:r>
          <a:endParaRPr kumimoji="1" lang="en-US" altLang="ja-JP" sz="13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その要因として、普通交付税や地方特例交付金などの増加による経常一般財源等総額が増加したことにより、</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0.7</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％の減につながった。</a:t>
          </a:r>
          <a:endParaRPr kumimoji="1" lang="en-US" altLang="ja-JP" sz="13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しかし、災害復旧における元金償還について、令和７年度がピークとなる見込みであることから、今後経常収支比率の悪化が懸念される。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155998</xdr:rowOff>
    </xdr:from>
    <xdr:to>
      <xdr:col>23</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12879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55456</xdr:rowOff>
    </xdr:from>
    <xdr:to>
      <xdr:col>19</xdr:col>
      <xdr:colOff>133350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28256"/>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9558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66</xdr:row>
      <xdr:rowOff>2117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955867"/>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105198</xdr:rowOff>
    </xdr:from>
    <xdr:to>
      <xdr:col>23</xdr:col>
      <xdr:colOff>184150</xdr:colOff>
      <xdr:row>65</xdr:row>
      <xdr:rowOff>35348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121725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116433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令和６年度の人件費・物件費等の状況は、令和５年度よりも</a:t>
          </a:r>
          <a:r>
            <a:rPr kumimoji="1" lang="en-US" altLang="ja-JP" sz="1200">
              <a:latin typeface="ＭＳ ゴシック" panose="020B0609070205080204" pitchFamily="49" charset="-128"/>
              <a:ea typeface="ＭＳ ゴシック" panose="020B0609070205080204" pitchFamily="49" charset="-128"/>
            </a:rPr>
            <a:t>48,950</a:t>
          </a:r>
          <a:r>
            <a:rPr kumimoji="1" lang="ja-JP" altLang="en-US" sz="1200">
              <a:latin typeface="ＭＳ ゴシック" panose="020B0609070205080204" pitchFamily="49" charset="-128"/>
              <a:ea typeface="ＭＳ ゴシック" panose="020B0609070205080204" pitchFamily="49" charset="-128"/>
            </a:rPr>
            <a:t>円増加しており、類似団体と比較すると</a:t>
          </a:r>
          <a:r>
            <a:rPr kumimoji="1" lang="en-US" altLang="ja-JP" sz="1200">
              <a:latin typeface="ＭＳ ゴシック" panose="020B0609070205080204" pitchFamily="49" charset="-128"/>
              <a:ea typeface="ＭＳ ゴシック" panose="020B0609070205080204" pitchFamily="49" charset="-128"/>
            </a:rPr>
            <a:t>61,589</a:t>
          </a:r>
          <a:r>
            <a:rPr kumimoji="1" lang="ja-JP" altLang="en-US" sz="1200">
              <a:latin typeface="ＭＳ ゴシック" panose="020B0609070205080204" pitchFamily="49" charset="-128"/>
              <a:ea typeface="ＭＳ ゴシック" panose="020B0609070205080204" pitchFamily="49" charset="-128"/>
            </a:rPr>
            <a:t>円多い。</a:t>
          </a:r>
        </a:p>
        <a:p>
          <a:r>
            <a:rPr kumimoji="1" lang="ja-JP" altLang="en-US" sz="1200">
              <a:latin typeface="ＭＳ ゴシック" panose="020B0609070205080204" pitchFamily="49" charset="-128"/>
              <a:ea typeface="ＭＳ ゴシック" panose="020B0609070205080204" pitchFamily="49" charset="-128"/>
            </a:rPr>
            <a:t>　人件費は、人事院勧告に伴う一般職員給与などの増加に合わせ、定年延長により減少していた退職手当組合負担金が増加している。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物件費は、重層的支援体制整備事業関連委託料やこども居場所支援事業委託料の増に伴い、増加している。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今後は、既存事業を見直すなど行財政改革担当と連携をとり、物件費の削減に努める。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131305</xdr:rowOff>
    </xdr:from>
    <xdr:to>
      <xdr:col>23</xdr:col>
      <xdr:colOff>133350</xdr:colOff>
      <xdr:row>82</xdr:row>
      <xdr:rowOff>16101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18755"/>
          <a:ext cx="838200" cy="5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131305</xdr:rowOff>
    </xdr:from>
    <xdr:to>
      <xdr:col>19</xdr:col>
      <xdr:colOff>133350</xdr:colOff>
      <xdr:row>81</xdr:row>
      <xdr:rowOff>133468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018755"/>
          <a:ext cx="8890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133468</xdr:rowOff>
    </xdr:from>
    <xdr:to>
      <xdr:col>15</xdr:col>
      <xdr:colOff>82550</xdr:colOff>
      <xdr:row>81</xdr:row>
      <xdr:rowOff>147543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2336800" y="14020918"/>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118613</xdr:rowOff>
    </xdr:from>
    <xdr:to>
      <xdr:col>11</xdr:col>
      <xdr:colOff>31750</xdr:colOff>
      <xdr:row>81</xdr:row>
      <xdr:rowOff>147543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006063"/>
          <a:ext cx="889000" cy="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136751</xdr:rowOff>
    </xdr:from>
    <xdr:to>
      <xdr:col>23</xdr:col>
      <xdr:colOff>184150</xdr:colOff>
      <xdr:row>82</xdr:row>
      <xdr:rowOff>66901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02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108828</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9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80505</xdr:rowOff>
    </xdr:from>
    <xdr:to>
      <xdr:col>19</xdr:col>
      <xdr:colOff>184150</xdr:colOff>
      <xdr:row>82</xdr:row>
      <xdr:rowOff>10655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6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166882</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54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82668</xdr:rowOff>
    </xdr:from>
    <xdr:to>
      <xdr:col>15</xdr:col>
      <xdr:colOff>133350</xdr:colOff>
      <xdr:row>82</xdr:row>
      <xdr:rowOff>12818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7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169045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5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96743</xdr:rowOff>
    </xdr:from>
    <xdr:to>
      <xdr:col>11</xdr:col>
      <xdr:colOff>82550</xdr:colOff>
      <xdr:row>82</xdr:row>
      <xdr:rowOff>26893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11670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67813</xdr:rowOff>
    </xdr:from>
    <xdr:to>
      <xdr:col>7</xdr:col>
      <xdr:colOff>31750</xdr:colOff>
      <xdr:row>81</xdr:row>
      <xdr:rowOff>169413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154190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4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前年度より</a:t>
          </a:r>
          <a:r>
            <a:rPr kumimoji="1" lang="en-US" altLang="ja-JP" sz="1300">
              <a:latin typeface="ＭＳ ゴシック" panose="020B0609070205080204" pitchFamily="49" charset="-128"/>
              <a:ea typeface="ＭＳ ゴシック" panose="020B0609070205080204" pitchFamily="49" charset="-128"/>
            </a:rPr>
            <a:t>1.2</a:t>
          </a:r>
          <a:r>
            <a:rPr kumimoji="1" lang="ja-JP" altLang="en-US" sz="1300">
              <a:latin typeface="ＭＳ ゴシック" panose="020B0609070205080204" pitchFamily="49" charset="-128"/>
              <a:ea typeface="ＭＳ ゴシック" panose="020B0609070205080204" pitchFamily="49" charset="-128"/>
            </a:rPr>
            <a:t>ポイント増加し、</a:t>
          </a:r>
          <a:r>
            <a:rPr kumimoji="1" lang="en-US" altLang="ja-JP" sz="1300">
              <a:latin typeface="ＭＳ ゴシック" panose="020B0609070205080204" pitchFamily="49" charset="-128"/>
              <a:ea typeface="ＭＳ ゴシック" panose="020B0609070205080204" pitchFamily="49" charset="-128"/>
            </a:rPr>
            <a:t>94.3</a:t>
          </a:r>
          <a:r>
            <a:rPr kumimoji="1" lang="ja-JP" altLang="en-US" sz="1300">
              <a:latin typeface="ＭＳ ゴシック" panose="020B0609070205080204" pitchFamily="49" charset="-128"/>
              <a:ea typeface="ＭＳ ゴシック" panose="020B0609070205080204" pitchFamily="49" charset="-128"/>
            </a:rPr>
            <a:t>となったが、依然類似団体平均より低い水準にあるため、適正な給与水準を維持できるように制度改正に取組む必要がある。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40518</xdr:rowOff>
    </xdr:from>
    <xdr:to>
      <xdr:col>81</xdr:col>
      <xdr:colOff>44450</xdr:colOff>
      <xdr:row>83</xdr:row>
      <xdr:rowOff>6955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099418"/>
          <a:ext cx="8382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40518</xdr:rowOff>
    </xdr:from>
    <xdr:to>
      <xdr:col>77</xdr:col>
      <xdr:colOff>44450</xdr:colOff>
      <xdr:row>83</xdr:row>
      <xdr:rowOff>52916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09941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52916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156871"/>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73177</xdr:rowOff>
    </xdr:from>
    <xdr:to>
      <xdr:col>68</xdr:col>
      <xdr:colOff>152400</xdr:colOff>
      <xdr:row>82</xdr:row>
      <xdr:rowOff>97971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3789177"/>
          <a:ext cx="889000" cy="36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127605</xdr:rowOff>
    </xdr:from>
    <xdr:to>
      <xdr:col>81</xdr:col>
      <xdr:colOff>95250</xdr:colOff>
      <xdr:row>83</xdr:row>
      <xdr:rowOff>57755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144132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0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161168</xdr:rowOff>
    </xdr:from>
    <xdr:to>
      <xdr:col>77</xdr:col>
      <xdr:colOff>95250</xdr:colOff>
      <xdr:row>82</xdr:row>
      <xdr:rowOff>91318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101495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817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22377</xdr:rowOff>
    </xdr:from>
    <xdr:to>
      <xdr:col>64</xdr:col>
      <xdr:colOff>152400</xdr:colOff>
      <xdr:row>80</xdr:row>
      <xdr:rowOff>123977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73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134154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50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人当たりの職員数は平成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年から令和３年まで減少傾向にあり、令和４年は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人増加になったが、令和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人減少し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増加したが、類似団体の平均同率となった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今後についても、指定管理等を積極的に取り入れ、削減に努める。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151412</xdr:rowOff>
    </xdr:from>
    <xdr:to>
      <xdr:col>81</xdr:col>
      <xdr:colOff>44450</xdr:colOff>
      <xdr:row>61</xdr:row>
      <xdr:rowOff>8114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38412"/>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151412</xdr:rowOff>
    </xdr:from>
    <xdr:to>
      <xdr:col>77</xdr:col>
      <xdr:colOff>44450</xdr:colOff>
      <xdr:row>61</xdr:row>
      <xdr:rowOff>9454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38412"/>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1411</xdr:rowOff>
    </xdr:from>
    <xdr:to>
      <xdr:col>72</xdr:col>
      <xdr:colOff>203200</xdr:colOff>
      <xdr:row>61</xdr:row>
      <xdr:rowOff>9454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45986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1411</xdr:rowOff>
    </xdr:from>
    <xdr:to>
      <xdr:col>68</xdr:col>
      <xdr:colOff>152400</xdr:colOff>
      <xdr:row>61</xdr:row>
      <xdr:rowOff>6773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459861"/>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1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100841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8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100612</xdr:rowOff>
    </xdr:from>
    <xdr:to>
      <xdr:col>77</xdr:col>
      <xdr:colOff>95250</xdr:colOff>
      <xdr:row>61</xdr:row>
      <xdr:rowOff>30762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8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15539</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473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130104</xdr:rowOff>
    </xdr:from>
    <xdr:to>
      <xdr:col>73</xdr:col>
      <xdr:colOff>44450</xdr:colOff>
      <xdr:row>61</xdr:row>
      <xdr:rowOff>60254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1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45031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122061</xdr:rowOff>
    </xdr:from>
    <xdr:to>
      <xdr:col>68</xdr:col>
      <xdr:colOff>203200</xdr:colOff>
      <xdr:row>61</xdr:row>
      <xdr:rowOff>52211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36988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49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42350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公債費負担の状況は前年度同率となった。</a:t>
          </a: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主な要因は、令和元年度から本格的にスタートした熊本地震に係る公債費の元利償還金が約</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4,780</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千円増加したものの、令和</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4</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年度、令和</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5</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年度の起債額を</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300,000</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千円台で抑制できていたためである。</a:t>
          </a:r>
          <a:endParaRPr kumimoji="1" lang="en-US" altLang="ja-JP" sz="13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　しかし、令和</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年度の起債額は</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755,684</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千円と前年度から大幅に増加しており、今後の実質公債費比率増加が懸念される。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9737</xdr:rowOff>
    </xdr:from>
    <xdr:to>
      <xdr:col>81</xdr:col>
      <xdr:colOff>44450</xdr:colOff>
      <xdr:row>45</xdr:row>
      <xdr:rowOff>9737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7249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124883</xdr:rowOff>
    </xdr:from>
    <xdr:to>
      <xdr:col>77</xdr:col>
      <xdr:colOff>44450</xdr:colOff>
      <xdr:row>45</xdr:row>
      <xdr:rowOff>9737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6686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143510</xdr:rowOff>
    </xdr:from>
    <xdr:to>
      <xdr:col>72</xdr:col>
      <xdr:colOff>203200</xdr:colOff>
      <xdr:row>44</xdr:row>
      <xdr:rowOff>124883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51586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143510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39521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130387</xdr:rowOff>
    </xdr:from>
    <xdr:to>
      <xdr:col>81</xdr:col>
      <xdr:colOff>95250</xdr:colOff>
      <xdr:row>45</xdr:row>
      <xdr:rowOff>60537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102464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64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130387</xdr:rowOff>
    </xdr:from>
    <xdr:to>
      <xdr:col>77</xdr:col>
      <xdr:colOff>95250</xdr:colOff>
      <xdr:row>45</xdr:row>
      <xdr:rowOff>60537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45314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76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74083</xdr:rowOff>
    </xdr:from>
    <xdr:to>
      <xdr:col>73</xdr:col>
      <xdr:colOff>44450</xdr:colOff>
      <xdr:row>45</xdr:row>
      <xdr:rowOff>4233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160460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将来負担の状況は、前年度から引き続き</a:t>
          </a:r>
          <a:r>
            <a:rPr kumimoji="1" lang="en-US" altLang="ja-JP" sz="1300">
              <a:latin typeface="ＭＳ ゴシック" panose="020B0609070205080204" pitchFamily="49" charset="-128"/>
              <a:ea typeface="ＭＳ ゴシック" panose="020B0609070205080204" pitchFamily="49" charset="-128"/>
            </a:rPr>
            <a:t>0</a:t>
          </a:r>
          <a:r>
            <a:rPr kumimoji="1" lang="ja-JP" altLang="en-US" sz="1300">
              <a:latin typeface="ＭＳ ゴシック" panose="020B0609070205080204" pitchFamily="49" charset="-128"/>
              <a:ea typeface="ＭＳ ゴシック" panose="020B0609070205080204" pitchFamily="49" charset="-128"/>
            </a:rPr>
            <a:t>となった。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主な理由は、大規模な施設整備に伴う起債額の増があったものの、基金残高が増加したこと（ふるさと応援基金の</a:t>
          </a:r>
          <a:r>
            <a:rPr kumimoji="1" lang="en-US" altLang="ja-JP" sz="1300">
              <a:latin typeface="ＭＳ ゴシック" panose="020B0609070205080204" pitchFamily="49" charset="-128"/>
              <a:ea typeface="ＭＳ ゴシック" panose="020B0609070205080204" pitchFamily="49" charset="-128"/>
            </a:rPr>
            <a:t>840,642</a:t>
          </a:r>
          <a:r>
            <a:rPr kumimoji="1" lang="ja-JP" altLang="en-US" sz="1300">
              <a:latin typeface="ＭＳ ゴシック" panose="020B0609070205080204" pitchFamily="49" charset="-128"/>
              <a:ea typeface="ＭＳ ゴシック" panose="020B0609070205080204" pitchFamily="49" charset="-128"/>
            </a:rPr>
            <a:t>千円増など）で将来負担比率の増が抑えられたことが挙げられる。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しかし、今後も既存施設の更新及び大型投資事業も控えていることから、起債の抑制を図っていく。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61141</xdr:rowOff>
    </xdr:from>
    <xdr:to>
      <xdr:col>72</xdr:col>
      <xdr:colOff>203200</xdr:colOff>
      <xdr:row>15</xdr:row>
      <xdr:rowOff>170059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61441"/>
          <a:ext cx="889000" cy="2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170059</xdr:rowOff>
    </xdr:from>
    <xdr:to>
      <xdr:col>68</xdr:col>
      <xdr:colOff>152400</xdr:colOff>
      <xdr:row>18</xdr:row>
      <xdr:rowOff>121073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41809"/>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10341</xdr:rowOff>
    </xdr:from>
    <xdr:to>
      <xdr:col>73</xdr:col>
      <xdr:colOff>44450</xdr:colOff>
      <xdr:row>14</xdr:row>
      <xdr:rowOff>111941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96718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119259</xdr:rowOff>
    </xdr:from>
    <xdr:to>
      <xdr:col>68</xdr:col>
      <xdr:colOff>203200</xdr:colOff>
      <xdr:row>16</xdr:row>
      <xdr:rowOff>49409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9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34186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7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70273</xdr:rowOff>
    </xdr:from>
    <xdr:to>
      <xdr:col>64</xdr:col>
      <xdr:colOff>152400</xdr:colOff>
      <xdr:row>19</xdr:row>
      <xdr:rowOff>423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5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156650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4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17,270
17,093
99.03
16,495,771
15,820,463
510,187
5,857,500
12,526,200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人件費は、前年度と比較すると</a:t>
          </a:r>
          <a:r>
            <a:rPr kumimoji="1" lang="en-US" altLang="ja-JP" sz="1300">
              <a:latin typeface="ＭＳ ゴシック" panose="020B0609070205080204" pitchFamily="49" charset="-128"/>
              <a:ea typeface="ＭＳ ゴシック" panose="020B0609070205080204" pitchFamily="49" charset="-128"/>
            </a:rPr>
            <a:t>1.3</a:t>
          </a:r>
          <a:r>
            <a:rPr kumimoji="1" lang="ja-JP" altLang="en-US" sz="1300">
              <a:latin typeface="ＭＳ ゴシック" panose="020B0609070205080204" pitchFamily="49" charset="-128"/>
              <a:ea typeface="ＭＳ ゴシック" panose="020B0609070205080204" pitchFamily="49" charset="-128"/>
            </a:rPr>
            <a:t>ポイント増加している。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主な理由としては、人事院勧告に伴い一般職員給与などの増加や前年度の定年延長制度開始に伴う退職手当組合金の減少分がなくなったことが要因となる。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今後は、民間で実施可能な業務については、指定管理制度の導入などを検討し、削減に努める。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15422</xdr:rowOff>
    </xdr:from>
    <xdr:to>
      <xdr:col>24</xdr:col>
      <xdr:colOff>25400</xdr:colOff>
      <xdr:row>33</xdr:row>
      <xdr:rowOff>156936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673272"/>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15422</xdr:rowOff>
    </xdr:from>
    <xdr:to>
      <xdr:col>19</xdr:col>
      <xdr:colOff>187325</xdr:colOff>
      <xdr:row>33</xdr:row>
      <xdr:rowOff>124278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6732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124278</xdr:rowOff>
    </xdr:from>
    <xdr:to>
      <xdr:col>15</xdr:col>
      <xdr:colOff>98425</xdr:colOff>
      <xdr:row>34</xdr:row>
      <xdr:rowOff>29028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7821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29028</xdr:rowOff>
    </xdr:from>
    <xdr:to>
      <xdr:col>11</xdr:col>
      <xdr:colOff>9525</xdr:colOff>
      <xdr:row>34</xdr:row>
      <xdr:rowOff>116114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583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106136</xdr:rowOff>
    </xdr:from>
    <xdr:to>
      <xdr:col>24</xdr:col>
      <xdr:colOff>76200</xdr:colOff>
      <xdr:row>34</xdr:row>
      <xdr:rowOff>36286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122663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136072</xdr:rowOff>
    </xdr:from>
    <xdr:to>
      <xdr:col>20</xdr:col>
      <xdr:colOff>38100</xdr:colOff>
      <xdr:row>33</xdr:row>
      <xdr:rowOff>66222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76399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39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73478</xdr:rowOff>
    </xdr:from>
    <xdr:to>
      <xdr:col>15</xdr:col>
      <xdr:colOff>149225</xdr:colOff>
      <xdr:row>34</xdr:row>
      <xdr:rowOff>3628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13805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149678</xdr:rowOff>
    </xdr:from>
    <xdr:to>
      <xdr:col>11</xdr:col>
      <xdr:colOff>60325</xdr:colOff>
      <xdr:row>34</xdr:row>
      <xdr:rowOff>79828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0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90005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65314</xdr:rowOff>
    </xdr:from>
    <xdr:to>
      <xdr:col>6</xdr:col>
      <xdr:colOff>171450</xdr:colOff>
      <xdr:row>34</xdr:row>
      <xdr:rowOff>166914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5641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物件費は、類似団体平均と比較すると</a:t>
          </a:r>
          <a:r>
            <a:rPr kumimoji="1" lang="en-US" altLang="ja-JP" sz="1200">
              <a:latin typeface="ＭＳ ゴシック" panose="020B0609070205080204" pitchFamily="49" charset="-128"/>
              <a:ea typeface="ＭＳ ゴシック" panose="020B0609070205080204" pitchFamily="49" charset="-128"/>
            </a:rPr>
            <a:t>5.1</a:t>
          </a:r>
          <a:r>
            <a:rPr kumimoji="1" lang="ja-JP" altLang="en-US" sz="1200">
              <a:latin typeface="ＭＳ ゴシック" panose="020B0609070205080204" pitchFamily="49" charset="-128"/>
              <a:ea typeface="ＭＳ ゴシック" panose="020B0609070205080204" pitchFamily="49" charset="-128"/>
            </a:rPr>
            <a:t>ポイント下回っており、前年度と比較すると</a:t>
          </a:r>
          <a:r>
            <a:rPr kumimoji="1" lang="en-US" altLang="ja-JP" sz="1200">
              <a:latin typeface="ＭＳ ゴシック" panose="020B0609070205080204" pitchFamily="49" charset="-128"/>
              <a:ea typeface="ＭＳ ゴシック" panose="020B0609070205080204" pitchFamily="49" charset="-128"/>
            </a:rPr>
            <a:t>0.3</a:t>
          </a:r>
          <a:r>
            <a:rPr kumimoji="1" lang="ja-JP" altLang="en-US" sz="1200">
              <a:latin typeface="ＭＳ ゴシック" panose="020B0609070205080204" pitchFamily="49" charset="-128"/>
              <a:ea typeface="ＭＳ ゴシック" panose="020B0609070205080204" pitchFamily="49" charset="-128"/>
            </a:rPr>
            <a:t>ポイント増加している。</a:t>
          </a:r>
        </a:p>
        <a:p>
          <a:r>
            <a:rPr kumimoji="1" lang="ja-JP" altLang="en-US" sz="1200">
              <a:latin typeface="ＭＳ ゴシック" panose="020B0609070205080204" pitchFamily="49" charset="-128"/>
              <a:ea typeface="ＭＳ ゴシック" panose="020B0609070205080204" pitchFamily="49" charset="-128"/>
            </a:rPr>
            <a:t>　主な理由としては、重層的支援体制整備事業関連委託料などの経常的な委託業務の増が要因となる。</a:t>
          </a:r>
        </a:p>
        <a:p>
          <a:r>
            <a:rPr kumimoji="1" lang="ja-JP" altLang="en-US" sz="1200">
              <a:latin typeface="ＭＳ ゴシック" panose="020B0609070205080204" pitchFamily="49" charset="-128"/>
              <a:ea typeface="ＭＳ ゴシック" panose="020B0609070205080204" pitchFamily="49" charset="-128"/>
            </a:rPr>
            <a:t>　経常的な物件費は、増加傾向が見込まれるため、業務内容の精査や物件費のシーリングを実施することにより抑制を図っていく。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33274</xdr:rowOff>
    </xdr:from>
    <xdr:to>
      <xdr:col>82</xdr:col>
      <xdr:colOff>107950</xdr:colOff>
      <xdr:row>13</xdr:row>
      <xdr:rowOff>60706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621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33274</xdr:rowOff>
    </xdr:from>
    <xdr:to>
      <xdr:col>78</xdr:col>
      <xdr:colOff>69850</xdr:colOff>
      <xdr:row>13</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621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42418</xdr:rowOff>
    </xdr:from>
    <xdr:to>
      <xdr:col>73</xdr:col>
      <xdr:colOff>180975</xdr:colOff>
      <xdr:row>13</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712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42418</xdr:rowOff>
    </xdr:from>
    <xdr:to>
      <xdr:col>69</xdr:col>
      <xdr:colOff>92075</xdr:colOff>
      <xdr:row>13</xdr:row>
      <xdr:rowOff>106426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712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9906</xdr:rowOff>
    </xdr:from>
    <xdr:to>
      <xdr:col>82</xdr:col>
      <xdr:colOff>158750</xdr:colOff>
      <xdr:row>13</xdr:row>
      <xdr:rowOff>111506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89933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4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153924</xdr:rowOff>
    </xdr:from>
    <xdr:to>
      <xdr:col>78</xdr:col>
      <xdr:colOff>120650</xdr:colOff>
      <xdr:row>13</xdr:row>
      <xdr:rowOff>84074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21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94251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80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163068</xdr:rowOff>
    </xdr:from>
    <xdr:to>
      <xdr:col>69</xdr:col>
      <xdr:colOff>142875</xdr:colOff>
      <xdr:row>13</xdr:row>
      <xdr:rowOff>93218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2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103395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8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55626</xdr:rowOff>
    </xdr:from>
    <xdr:to>
      <xdr:col>65</xdr:col>
      <xdr:colOff>53975</xdr:colOff>
      <xdr:row>13</xdr:row>
      <xdr:rowOff>157226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167403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扶助費は、前年度と比較すると</a:t>
          </a:r>
          <a:r>
            <a:rPr kumimoji="1" lang="en-US" altLang="ja-JP" sz="1300">
              <a:latin typeface="ＭＳ ゴシック" panose="020B0609070205080204" pitchFamily="49" charset="-128"/>
              <a:ea typeface="ＭＳ ゴシック" panose="020B0609070205080204" pitchFamily="49" charset="-128"/>
            </a:rPr>
            <a:t>1.7</a:t>
          </a:r>
          <a:r>
            <a:rPr kumimoji="1" lang="ja-JP" altLang="en-US" sz="1300">
              <a:latin typeface="ＭＳ ゴシック" panose="020B0609070205080204" pitchFamily="49" charset="-128"/>
              <a:ea typeface="ＭＳ ゴシック" panose="020B0609070205080204" pitchFamily="49" charset="-128"/>
            </a:rPr>
            <a:t>ポイント減少し、類似団体平均を下回った。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主な理由としては、障害児通所給付費等事業が</a:t>
          </a:r>
          <a:r>
            <a:rPr kumimoji="1" lang="en-US" altLang="ja-JP" sz="1300">
              <a:latin typeface="ＭＳ ゴシック" panose="020B0609070205080204" pitchFamily="49" charset="-128"/>
              <a:ea typeface="ＭＳ ゴシック" panose="020B0609070205080204" pitchFamily="49" charset="-128"/>
            </a:rPr>
            <a:t>12,781</a:t>
          </a:r>
          <a:r>
            <a:rPr kumimoji="1" lang="ja-JP" altLang="en-US" sz="1300">
              <a:latin typeface="ＭＳ ゴシック" panose="020B0609070205080204" pitchFamily="49" charset="-128"/>
              <a:ea typeface="ＭＳ ゴシック" panose="020B0609070205080204" pitchFamily="49" charset="-128"/>
            </a:rPr>
            <a:t>千円、老人ホーム入所設置費が</a:t>
          </a:r>
          <a:r>
            <a:rPr kumimoji="1" lang="en-US" altLang="ja-JP" sz="1300">
              <a:latin typeface="ＭＳ ゴシック" panose="020B0609070205080204" pitchFamily="49" charset="-128"/>
              <a:ea typeface="ＭＳ ゴシック" panose="020B0609070205080204" pitchFamily="49" charset="-128"/>
            </a:rPr>
            <a:t>1,351</a:t>
          </a:r>
          <a:r>
            <a:rPr kumimoji="1" lang="ja-JP" altLang="en-US" sz="1300">
              <a:latin typeface="ＭＳ ゴシック" panose="020B0609070205080204" pitchFamily="49" charset="-128"/>
              <a:ea typeface="ＭＳ ゴシック" panose="020B0609070205080204" pitchFamily="49" charset="-128"/>
            </a:rPr>
            <a:t>千円減少したことが要因となる。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経常的な扶助費の総額は年々増加傾向にあり、適正な資格審査等を実施することにより扶助費の抑制に努める。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55</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3526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55</xdr:row>
      <xdr:rowOff>140607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3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56243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7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その他は、前年度と比較すると</a:t>
          </a:r>
          <a:r>
            <a:rPr kumimoji="1" lang="en-US" altLang="ja-JP" sz="1300">
              <a:latin typeface="ＭＳ ゴシック" panose="020B0609070205080204" pitchFamily="49" charset="-128"/>
              <a:ea typeface="ＭＳ ゴシック" panose="020B0609070205080204" pitchFamily="49" charset="-128"/>
            </a:rPr>
            <a:t>3.9</a:t>
          </a:r>
          <a:r>
            <a:rPr kumimoji="1" lang="ja-JP" altLang="en-US" sz="1300">
              <a:latin typeface="ＭＳ ゴシック" panose="020B0609070205080204" pitchFamily="49" charset="-128"/>
              <a:ea typeface="ＭＳ ゴシック" panose="020B0609070205080204" pitchFamily="49" charset="-128"/>
            </a:rPr>
            <a:t>ポイント減少している。</a:t>
          </a:r>
        </a:p>
        <a:p>
          <a:r>
            <a:rPr kumimoji="1" lang="ja-JP" altLang="en-US" sz="1300">
              <a:latin typeface="ＭＳ ゴシック" panose="020B0609070205080204" pitchFamily="49" charset="-128"/>
              <a:ea typeface="ＭＳ ゴシック" panose="020B0609070205080204" pitchFamily="49" charset="-128"/>
            </a:rPr>
            <a:t>　主な理由としては、公共下水道事業が法適化したことにより、繰出金から補助金へ移行したことが要因となる。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今後は、介護給付費等による介護保険特別会計繰出金の増加が見込まれるため、その他の数値も増加すると考えられる。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61</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822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61</xdr:row>
      <xdr:rowOff>19050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4400"/>
          <a:ext cx="889000" cy="6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5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61</xdr:row>
      <xdr:rowOff>57150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52000"/>
          <a:ext cx="889000" cy="86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139700</xdr:rowOff>
    </xdr:from>
    <xdr:to>
      <xdr:col>78</xdr:col>
      <xdr:colOff>120650</xdr:colOff>
      <xdr:row>61</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補助費等は、類似団体平均と比較すると</a:t>
          </a:r>
          <a:r>
            <a:rPr kumimoji="1" lang="en-US" altLang="ja-JP" sz="1200">
              <a:latin typeface="ＭＳ ゴシック" panose="020B0609070205080204" pitchFamily="49" charset="-128"/>
              <a:ea typeface="ＭＳ ゴシック" panose="020B0609070205080204" pitchFamily="49" charset="-128"/>
            </a:rPr>
            <a:t>2.9</a:t>
          </a:r>
          <a:r>
            <a:rPr kumimoji="1" lang="ja-JP" altLang="en-US" sz="1200">
              <a:latin typeface="ＭＳ ゴシック" panose="020B0609070205080204" pitchFamily="49" charset="-128"/>
              <a:ea typeface="ＭＳ ゴシック" panose="020B0609070205080204" pitchFamily="49" charset="-128"/>
            </a:rPr>
            <a:t>ポイント下回っているが、前年度と比較すると</a:t>
          </a:r>
          <a:r>
            <a:rPr kumimoji="1" lang="en-US" altLang="ja-JP" sz="1200">
              <a:latin typeface="ＭＳ ゴシック" panose="020B0609070205080204" pitchFamily="49" charset="-128"/>
              <a:ea typeface="ＭＳ ゴシック" panose="020B0609070205080204" pitchFamily="49" charset="-128"/>
            </a:rPr>
            <a:t>3.8</a:t>
          </a:r>
          <a:r>
            <a:rPr kumimoji="1" lang="ja-JP" altLang="en-US" sz="1200">
              <a:latin typeface="ＭＳ ゴシック" panose="020B0609070205080204" pitchFamily="49" charset="-128"/>
              <a:ea typeface="ＭＳ ゴシック" panose="020B0609070205080204" pitchFamily="49" charset="-128"/>
            </a:rPr>
            <a:t>ポイント増加している。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主な理由としては、公共下水道事業が法適化したことにより、繰出金から補助金へ移行したことが要因となる。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ゴシック" panose="020B0609070205080204" pitchFamily="49" charset="-128"/>
              <a:ea typeface="ＭＳ ゴシック" panose="020B0609070205080204" pitchFamily="49" charset="-128"/>
            </a:rPr>
            <a:t>　また、経常的な補助費等の総額は増加傾向にあるため、行政改革で補助団体等の精査を行い、補助費等の見直しに取り組んでいく。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138430</xdr:rowOff>
    </xdr:from>
    <xdr:to>
      <xdr:col>82</xdr:col>
      <xdr:colOff>107950</xdr:colOff>
      <xdr:row>35</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79628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138430</xdr:rowOff>
    </xdr:from>
    <xdr:to>
      <xdr:col>78</xdr:col>
      <xdr:colOff>69850</xdr:colOff>
      <xdr:row>34</xdr:row>
      <xdr:rowOff>18415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7962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xdr:rowOff>
    </xdr:from>
    <xdr:to>
      <xdr:col>73</xdr:col>
      <xdr:colOff>180975</xdr:colOff>
      <xdr:row>34</xdr:row>
      <xdr:rowOff>18415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305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xdr:rowOff>
    </xdr:from>
    <xdr:to>
      <xdr:col>69</xdr:col>
      <xdr:colOff>92075</xdr:colOff>
      <xdr:row>34</xdr:row>
      <xdr:rowOff>52705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30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149877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87630</xdr:rowOff>
    </xdr:from>
    <xdr:to>
      <xdr:col>78</xdr:col>
      <xdr:colOff>120650</xdr:colOff>
      <xdr:row>34</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27957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139065</xdr:rowOff>
    </xdr:from>
    <xdr:to>
      <xdr:col>74</xdr:col>
      <xdr:colOff>31750</xdr:colOff>
      <xdr:row>34</xdr:row>
      <xdr:rowOff>69215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79392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121920</xdr:rowOff>
    </xdr:from>
    <xdr:to>
      <xdr:col>69</xdr:col>
      <xdr:colOff>142875</xdr:colOff>
      <xdr:row>34</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xdr:rowOff>
    </xdr:from>
    <xdr:to>
      <xdr:col>65</xdr:col>
      <xdr:colOff>53975</xdr:colOff>
      <xdr:row>34</xdr:row>
      <xdr:rowOff>103505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113682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0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公債費は、前値度と比較すると</a:t>
          </a:r>
          <a:r>
            <a:rPr kumimoji="1" lang="en-US" altLang="ja-JP" sz="1300">
              <a:latin typeface="ＭＳ ゴシック" panose="020B0609070205080204" pitchFamily="49" charset="-128"/>
              <a:ea typeface="ＭＳ ゴシック" panose="020B0609070205080204" pitchFamily="49" charset="-128"/>
            </a:rPr>
            <a:t>0.5</a:t>
          </a:r>
          <a:r>
            <a:rPr kumimoji="1" lang="ja-JP" altLang="en-US" sz="1300">
              <a:latin typeface="ＭＳ ゴシック" panose="020B0609070205080204" pitchFamily="49" charset="-128"/>
              <a:ea typeface="ＭＳ ゴシック" panose="020B0609070205080204" pitchFamily="49" charset="-128"/>
            </a:rPr>
            <a:t>ポイント減少している。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主な理由としては、令和元年度から本格的にスタートした熊本地震に係る災害復旧事業債の還金が増加したことが要因となる。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令和７年度まで公債費が増加傾向であることから、公債費の経常収支比率も増加する見込みである。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72137</xdr:rowOff>
    </xdr:from>
    <xdr:to>
      <xdr:col>24</xdr:col>
      <xdr:colOff>25400</xdr:colOff>
      <xdr:row>80</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7881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85852</xdr:rowOff>
    </xdr:from>
    <xdr:to>
      <xdr:col>19</xdr:col>
      <xdr:colOff>187325</xdr:colOff>
      <xdr:row>80</xdr:row>
      <xdr:rowOff>94996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801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40132</xdr:rowOff>
    </xdr:from>
    <xdr:to>
      <xdr:col>15</xdr:col>
      <xdr:colOff>98425</xdr:colOff>
      <xdr:row>80</xdr:row>
      <xdr:rowOff>85852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756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165863</xdr:rowOff>
    </xdr:from>
    <xdr:to>
      <xdr:col>11</xdr:col>
      <xdr:colOff>9525</xdr:colOff>
      <xdr:row>80</xdr:row>
      <xdr:rowOff>40132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7104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21337</xdr:rowOff>
    </xdr:from>
    <xdr:to>
      <xdr:col>24</xdr:col>
      <xdr:colOff>76200</xdr:colOff>
      <xdr:row>80</xdr:row>
      <xdr:rowOff>122937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101364</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6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44196</xdr:rowOff>
    </xdr:from>
    <xdr:to>
      <xdr:col>20</xdr:col>
      <xdr:colOff>38100</xdr:colOff>
      <xdr:row>80</xdr:row>
      <xdr:rowOff>145796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130573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846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35052</xdr:rowOff>
    </xdr:from>
    <xdr:to>
      <xdr:col>15</xdr:col>
      <xdr:colOff>149225</xdr:colOff>
      <xdr:row>80</xdr:row>
      <xdr:rowOff>136652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121429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83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160782</xdr:rowOff>
    </xdr:from>
    <xdr:to>
      <xdr:col>11</xdr:col>
      <xdr:colOff>60325</xdr:colOff>
      <xdr:row>80</xdr:row>
      <xdr:rowOff>90932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75709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115063</xdr:rowOff>
    </xdr:from>
    <xdr:to>
      <xdr:col>6</xdr:col>
      <xdr:colOff>171450</xdr:colOff>
      <xdr:row>80</xdr:row>
      <xdr:rowOff>45213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29990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ゴシック" panose="020B0609070205080204" pitchFamily="49" charset="-128"/>
              <a:ea typeface="ＭＳ ゴシック" panose="020B0609070205080204" pitchFamily="49" charset="-128"/>
            </a:rPr>
            <a:t>　公債費以外は、前年度と比較すると、</a:t>
          </a:r>
          <a:r>
            <a:rPr kumimoji="1" lang="en-US" altLang="ja-JP" sz="1200">
              <a:latin typeface="ＭＳ ゴシック" panose="020B0609070205080204" pitchFamily="49" charset="-128"/>
              <a:ea typeface="ＭＳ ゴシック" panose="020B0609070205080204" pitchFamily="49" charset="-128"/>
            </a:rPr>
            <a:t>0.2</a:t>
          </a:r>
          <a:r>
            <a:rPr kumimoji="1" lang="ja-JP" altLang="en-US" sz="1200">
              <a:latin typeface="ＭＳ ゴシック" panose="020B0609070205080204" pitchFamily="49" charset="-128"/>
              <a:ea typeface="ＭＳ ゴシック" panose="020B0609070205080204" pitchFamily="49" charset="-128"/>
            </a:rPr>
            <a:t>ポイント減少している。</a:t>
          </a:r>
        </a:p>
        <a:p>
          <a:r>
            <a:rPr kumimoji="1" lang="ja-JP" altLang="en-US" sz="1200">
              <a:latin typeface="ＭＳ ゴシック" panose="020B0609070205080204" pitchFamily="49" charset="-128"/>
              <a:ea typeface="ＭＳ ゴシック" panose="020B0609070205080204" pitchFamily="49" charset="-128"/>
            </a:rPr>
            <a:t>　主な要因は、分母の経常一般財源収入の増額（</a:t>
          </a:r>
          <a:r>
            <a:rPr kumimoji="1" lang="en-US" altLang="ja-JP" sz="1200">
              <a:latin typeface="ＭＳ ゴシック" panose="020B0609070205080204" pitchFamily="49" charset="-128"/>
              <a:ea typeface="ＭＳ ゴシック" panose="020B0609070205080204" pitchFamily="49" charset="-128"/>
            </a:rPr>
            <a:t>214,546</a:t>
          </a:r>
          <a:r>
            <a:rPr kumimoji="1" lang="ja-JP" altLang="en-US" sz="1200">
              <a:latin typeface="ＭＳ ゴシック" panose="020B0609070205080204" pitchFamily="49" charset="-128"/>
              <a:ea typeface="ＭＳ ゴシック" panose="020B0609070205080204" pitchFamily="49" charset="-128"/>
            </a:rPr>
            <a:t>千円増）が、分子の経常一般財源経費の増額（</a:t>
          </a:r>
          <a:r>
            <a:rPr kumimoji="1" lang="en-US" altLang="ja-JP" sz="1200">
              <a:latin typeface="ＭＳ ゴシック" panose="020B0609070205080204" pitchFamily="49" charset="-128"/>
              <a:ea typeface="ＭＳ ゴシック" panose="020B0609070205080204" pitchFamily="49" charset="-128"/>
            </a:rPr>
            <a:t>125,616</a:t>
          </a:r>
          <a:r>
            <a:rPr kumimoji="1" lang="ja-JP" altLang="en-US" sz="1200">
              <a:latin typeface="ＭＳ ゴシック" panose="020B0609070205080204" pitchFamily="49" charset="-128"/>
              <a:ea typeface="ＭＳ ゴシック" panose="020B0609070205080204" pitchFamily="49" charset="-128"/>
            </a:rPr>
            <a:t>千円）を上回ったことが要因となる。</a:t>
          </a:r>
        </a:p>
        <a:p>
          <a:r>
            <a:rPr kumimoji="1" lang="ja-JP" altLang="en-US" sz="1200">
              <a:latin typeface="ＭＳ ゴシック" panose="020B0609070205080204" pitchFamily="49" charset="-128"/>
              <a:ea typeface="ＭＳ ゴシック" panose="020B0609070205080204" pitchFamily="49" charset="-128"/>
            </a:rPr>
            <a:t>　引続き、行財政改革担当と連携しながら、歳出の抑制を図り、移住定住対策や企業誘致活動に力を入れることで歳入の確保に努める。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73</xdr:row>
      <xdr:rowOff>170434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26771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33274</xdr:rowOff>
    </xdr:from>
    <xdr:to>
      <xdr:col>78</xdr:col>
      <xdr:colOff>69850</xdr:colOff>
      <xdr:row>73</xdr:row>
      <xdr:rowOff>170434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5491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168148</xdr:rowOff>
    </xdr:from>
    <xdr:to>
      <xdr:col>73</xdr:col>
      <xdr:colOff>180975</xdr:colOff>
      <xdr:row>73</xdr:row>
      <xdr:rowOff>33274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5125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168148</xdr:rowOff>
    </xdr:from>
    <xdr:to>
      <xdr:col>69</xdr:col>
      <xdr:colOff>92075</xdr:colOff>
      <xdr:row>75</xdr:row>
      <xdr:rowOff>110998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512548"/>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110490</xdr:rowOff>
    </xdr:from>
    <xdr:to>
      <xdr:col>82</xdr:col>
      <xdr:colOff>158750</xdr:colOff>
      <xdr:row>74</xdr:row>
      <xdr:rowOff>40640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19067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119634</xdr:rowOff>
    </xdr:from>
    <xdr:to>
      <xdr:col>78</xdr:col>
      <xdr:colOff>120650</xdr:colOff>
      <xdr:row>74</xdr:row>
      <xdr:rowOff>49784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59961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0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153924</xdr:rowOff>
    </xdr:from>
    <xdr:to>
      <xdr:col>74</xdr:col>
      <xdr:colOff>31750</xdr:colOff>
      <xdr:row>73</xdr:row>
      <xdr:rowOff>84074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4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94251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26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117348</xdr:rowOff>
    </xdr:from>
    <xdr:to>
      <xdr:col>69</xdr:col>
      <xdr:colOff>142875</xdr:colOff>
      <xdr:row>73</xdr:row>
      <xdr:rowOff>47498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57675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23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75522</xdr:rowOff>
    </xdr:from>
    <xdr:to>
      <xdr:col>29</xdr:col>
      <xdr:colOff>127000</xdr:colOff>
      <xdr:row>18</xdr:row>
      <xdr:rowOff>53042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37797"/>
          <a:ext cx="647700" cy="148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53042</xdr:rowOff>
    </xdr:from>
    <xdr:to>
      <xdr:col>26</xdr:col>
      <xdr:colOff>50800</xdr:colOff>
      <xdr:row>18</xdr:row>
      <xdr:rowOff>62655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86767"/>
          <a:ext cx="698500" cy="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61773</xdr:rowOff>
    </xdr:from>
    <xdr:to>
      <xdr:col>22</xdr:col>
      <xdr:colOff>114300</xdr:colOff>
      <xdr:row>18</xdr:row>
      <xdr:rowOff>62655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195498"/>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61773</xdr:rowOff>
    </xdr:from>
    <xdr:to>
      <xdr:col>18</xdr:col>
      <xdr:colOff>177800</xdr:colOff>
      <xdr:row>18</xdr:row>
      <xdr:rowOff>66214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95498"/>
          <a:ext cx="698500" cy="4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24722</xdr:rowOff>
    </xdr:from>
    <xdr:to>
      <xdr:col>29</xdr:col>
      <xdr:colOff>177800</xdr:colOff>
      <xdr:row>17</xdr:row>
      <xdr:rowOff>126322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8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168249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5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2242</xdr:rowOff>
    </xdr:from>
    <xdr:to>
      <xdr:col>26</xdr:col>
      <xdr:colOff>101600</xdr:colOff>
      <xdr:row>18</xdr:row>
      <xdr:rowOff>103842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5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88619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2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11855</xdr:rowOff>
    </xdr:from>
    <xdr:to>
      <xdr:col>22</xdr:col>
      <xdr:colOff>165100</xdr:colOff>
      <xdr:row>18</xdr:row>
      <xdr:rowOff>113455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5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98232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10973</xdr:rowOff>
    </xdr:from>
    <xdr:to>
      <xdr:col>19</xdr:col>
      <xdr:colOff>38100</xdr:colOff>
      <xdr:row>18</xdr:row>
      <xdr:rowOff>112573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4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97350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31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15414</xdr:rowOff>
    </xdr:from>
    <xdr:to>
      <xdr:col>15</xdr:col>
      <xdr:colOff>101600</xdr:colOff>
      <xdr:row>18</xdr:row>
      <xdr:rowOff>117014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49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101791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3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171501</xdr:rowOff>
    </xdr:from>
    <xdr:to>
      <xdr:col>29</xdr:col>
      <xdr:colOff>127000</xdr:colOff>
      <xdr:row>34</xdr:row>
      <xdr:rowOff>203638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38951"/>
          <a:ext cx="647700" cy="32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171501</xdr:rowOff>
    </xdr:from>
    <xdr:to>
      <xdr:col>26</xdr:col>
      <xdr:colOff>50800</xdr:colOff>
      <xdr:row>34</xdr:row>
      <xdr:rowOff>172529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438951"/>
          <a:ext cx="698500" cy="1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172529</xdr:rowOff>
    </xdr:from>
    <xdr:to>
      <xdr:col>22</xdr:col>
      <xdr:colOff>114300</xdr:colOff>
      <xdr:row>34</xdr:row>
      <xdr:rowOff>228136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439979"/>
          <a:ext cx="698500" cy="55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228136</xdr:rowOff>
    </xdr:from>
    <xdr:to>
      <xdr:col>18</xdr:col>
      <xdr:colOff>177800</xdr:colOff>
      <xdr:row>34</xdr:row>
      <xdr:rowOff>310528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95586"/>
          <a:ext cx="698500" cy="82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152838</xdr:rowOff>
    </xdr:from>
    <xdr:to>
      <xdr:col>29</xdr:col>
      <xdr:colOff>177800</xdr:colOff>
      <xdr:row>34</xdr:row>
      <xdr:rowOff>254438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20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340815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26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120701</xdr:rowOff>
    </xdr:from>
    <xdr:to>
      <xdr:col>26</xdr:col>
      <xdr:colOff>101600</xdr:colOff>
      <xdr:row>34</xdr:row>
      <xdr:rowOff>222301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388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232478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57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121729</xdr:rowOff>
    </xdr:from>
    <xdr:to>
      <xdr:col>22</xdr:col>
      <xdr:colOff>165100</xdr:colOff>
      <xdr:row>34</xdr:row>
      <xdr:rowOff>223329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89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233506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5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177336</xdr:rowOff>
    </xdr:from>
    <xdr:to>
      <xdr:col>19</xdr:col>
      <xdr:colOff>38100</xdr:colOff>
      <xdr:row>34</xdr:row>
      <xdr:rowOff>278936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4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289113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1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259728</xdr:rowOff>
    </xdr:from>
    <xdr:to>
      <xdr:col>15</xdr:col>
      <xdr:colOff>101600</xdr:colOff>
      <xdr:row>35</xdr:row>
      <xdr:rowOff>18428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2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28605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96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17,270
17,093
99.03
16,495,771
15,820,463
510,187
5,857,500
12,526,200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132423</xdr:rowOff>
    </xdr:from>
    <xdr:to>
      <xdr:col>24</xdr:col>
      <xdr:colOff>63500</xdr:colOff>
      <xdr:row>37</xdr:row>
      <xdr:rowOff>130188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04623"/>
          <a:ext cx="838200" cy="1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122796</xdr:rowOff>
    </xdr:from>
    <xdr:to>
      <xdr:col>19</xdr:col>
      <xdr:colOff>177800</xdr:colOff>
      <xdr:row>37</xdr:row>
      <xdr:rowOff>130188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66446"/>
          <a:ext cx="8890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110998</xdr:rowOff>
    </xdr:from>
    <xdr:to>
      <xdr:col>15</xdr:col>
      <xdr:colOff>50800</xdr:colOff>
      <xdr:row>37</xdr:row>
      <xdr:rowOff>122796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54648"/>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110998</xdr:rowOff>
    </xdr:from>
    <xdr:to>
      <xdr:col>10</xdr:col>
      <xdr:colOff>114300</xdr:colOff>
      <xdr:row>37</xdr:row>
      <xdr:rowOff>147688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54648"/>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81623</xdr:rowOff>
    </xdr:from>
    <xdr:to>
      <xdr:col>24</xdr:col>
      <xdr:colOff>114300</xdr:colOff>
      <xdr:row>37</xdr:row>
      <xdr:rowOff>11773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5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60050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3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79388</xdr:rowOff>
    </xdr:from>
    <xdr:to>
      <xdr:col>20</xdr:col>
      <xdr:colOff>38100</xdr:colOff>
      <xdr:row>38</xdr:row>
      <xdr:rowOff>9537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3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71996</xdr:rowOff>
    </xdr:from>
    <xdr:to>
      <xdr:col>15</xdr:col>
      <xdr:colOff>101600</xdr:colOff>
      <xdr:row>38</xdr:row>
      <xdr:rowOff>2146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164723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60198</xdr:rowOff>
    </xdr:from>
    <xdr:to>
      <xdr:col>10</xdr:col>
      <xdr:colOff>165100</xdr:colOff>
      <xdr:row>37</xdr:row>
      <xdr:rowOff>161798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152925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96888</xdr:rowOff>
    </xdr:from>
    <xdr:to>
      <xdr:col>6</xdr:col>
      <xdr:colOff>38100</xdr:colOff>
      <xdr:row>38</xdr:row>
      <xdr:rowOff>27039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05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18166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143439</xdr:rowOff>
    </xdr:from>
    <xdr:to>
      <xdr:col>24</xdr:col>
      <xdr:colOff>63500</xdr:colOff>
      <xdr:row>58</xdr:row>
      <xdr:rowOff>20253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16089"/>
          <a:ext cx="838200" cy="4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14491</xdr:rowOff>
    </xdr:from>
    <xdr:to>
      <xdr:col>19</xdr:col>
      <xdr:colOff>177800</xdr:colOff>
      <xdr:row>58</xdr:row>
      <xdr:rowOff>20253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58591"/>
          <a:ext cx="8890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170787</xdr:rowOff>
    </xdr:from>
    <xdr:to>
      <xdr:col>15</xdr:col>
      <xdr:colOff>50800</xdr:colOff>
      <xdr:row>58</xdr:row>
      <xdr:rowOff>14491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43437"/>
          <a:ext cx="889000" cy="1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170787</xdr:rowOff>
    </xdr:from>
    <xdr:to>
      <xdr:col>10</xdr:col>
      <xdr:colOff>114300</xdr:colOff>
      <xdr:row>58</xdr:row>
      <xdr:rowOff>32237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43437"/>
          <a:ext cx="889000" cy="3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92639</xdr:rowOff>
    </xdr:from>
    <xdr:to>
      <xdr:col>24</xdr:col>
      <xdr:colOff>114300</xdr:colOff>
      <xdr:row>58</xdr:row>
      <xdr:rowOff>22789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115516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1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140903</xdr:rowOff>
    </xdr:from>
    <xdr:to>
      <xdr:col>20</xdr:col>
      <xdr:colOff>38100</xdr:colOff>
      <xdr:row>58</xdr:row>
      <xdr:rowOff>71053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87580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8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135141</xdr:rowOff>
    </xdr:from>
    <xdr:to>
      <xdr:col>15</xdr:col>
      <xdr:colOff>101600</xdr:colOff>
      <xdr:row>58</xdr:row>
      <xdr:rowOff>65291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81818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119987</xdr:rowOff>
    </xdr:from>
    <xdr:to>
      <xdr:col>10</xdr:col>
      <xdr:colOff>165100</xdr:colOff>
      <xdr:row>58</xdr:row>
      <xdr:rowOff>50137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66664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6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152887</xdr:rowOff>
    </xdr:from>
    <xdr:to>
      <xdr:col>6</xdr:col>
      <xdr:colOff>38100</xdr:colOff>
      <xdr:row>58</xdr:row>
      <xdr:rowOff>83037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2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99564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0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72332</xdr:rowOff>
    </xdr:from>
    <xdr:to>
      <xdr:col>24</xdr:col>
      <xdr:colOff>63500</xdr:colOff>
      <xdr:row>78</xdr:row>
      <xdr:rowOff>72675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5432"/>
          <a:ext cx="8382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72675</xdr:rowOff>
    </xdr:from>
    <xdr:to>
      <xdr:col>19</xdr:col>
      <xdr:colOff>177800</xdr:colOff>
      <xdr:row>78</xdr:row>
      <xdr:rowOff>79235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5775"/>
          <a:ext cx="889000" cy="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72171</xdr:rowOff>
    </xdr:from>
    <xdr:to>
      <xdr:col>15</xdr:col>
      <xdr:colOff>50800</xdr:colOff>
      <xdr:row>78</xdr:row>
      <xdr:rowOff>79235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45271"/>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40396</xdr:rowOff>
    </xdr:from>
    <xdr:to>
      <xdr:col>10</xdr:col>
      <xdr:colOff>114300</xdr:colOff>
      <xdr:row>78</xdr:row>
      <xdr:rowOff>72171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13496"/>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21532</xdr:rowOff>
    </xdr:from>
    <xdr:to>
      <xdr:col>24</xdr:col>
      <xdr:colOff>114300</xdr:colOff>
      <xdr:row>78</xdr:row>
      <xdr:rowOff>123132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107909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21875</xdr:rowOff>
    </xdr:from>
    <xdr:to>
      <xdr:col>20</xdr:col>
      <xdr:colOff>38100</xdr:colOff>
      <xdr:row>78</xdr:row>
      <xdr:rowOff>123475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114602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28435</xdr:rowOff>
    </xdr:from>
    <xdr:to>
      <xdr:col>15</xdr:col>
      <xdr:colOff>101600</xdr:colOff>
      <xdr:row>78</xdr:row>
      <xdr:rowOff>130035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121162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4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21371</xdr:rowOff>
    </xdr:from>
    <xdr:to>
      <xdr:col>10</xdr:col>
      <xdr:colOff>165100</xdr:colOff>
      <xdr:row>78</xdr:row>
      <xdr:rowOff>122971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161046</xdr:rowOff>
    </xdr:from>
    <xdr:to>
      <xdr:col>6</xdr:col>
      <xdr:colOff>38100</xdr:colOff>
      <xdr:row>78</xdr:row>
      <xdr:rowOff>91196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82323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55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94817</xdr:rowOff>
    </xdr:from>
    <xdr:to>
      <xdr:col>24</xdr:col>
      <xdr:colOff>63500</xdr:colOff>
      <xdr:row>93</xdr:row>
      <xdr:rowOff>46703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868217"/>
          <a:ext cx="838200" cy="12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46703</xdr:rowOff>
    </xdr:from>
    <xdr:to>
      <xdr:col>19</xdr:col>
      <xdr:colOff>177800</xdr:colOff>
      <xdr:row>94</xdr:row>
      <xdr:rowOff>4228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991553"/>
          <a:ext cx="889000" cy="12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95318</xdr:rowOff>
    </xdr:from>
    <xdr:to>
      <xdr:col>15</xdr:col>
      <xdr:colOff>50800</xdr:colOff>
      <xdr:row>94</xdr:row>
      <xdr:rowOff>4228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40168"/>
          <a:ext cx="889000" cy="8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95318</xdr:rowOff>
    </xdr:from>
    <xdr:to>
      <xdr:col>10</xdr:col>
      <xdr:colOff>114300</xdr:colOff>
      <xdr:row>95</xdr:row>
      <xdr:rowOff>52941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40168"/>
          <a:ext cx="889000" cy="30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44017</xdr:rowOff>
    </xdr:from>
    <xdr:to>
      <xdr:col>24</xdr:col>
      <xdr:colOff>114300</xdr:colOff>
      <xdr:row>92</xdr:row>
      <xdr:rowOff>145617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1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66894</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66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167353</xdr:rowOff>
    </xdr:from>
    <xdr:to>
      <xdr:col>20</xdr:col>
      <xdr:colOff>38100</xdr:colOff>
      <xdr:row>93</xdr:row>
      <xdr:rowOff>97503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114030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1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124878</xdr:rowOff>
    </xdr:from>
    <xdr:to>
      <xdr:col>15</xdr:col>
      <xdr:colOff>101600</xdr:colOff>
      <xdr:row>94</xdr:row>
      <xdr:rowOff>55028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6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71555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84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44518</xdr:rowOff>
    </xdr:from>
    <xdr:to>
      <xdr:col>10</xdr:col>
      <xdr:colOff>165100</xdr:colOff>
      <xdr:row>93</xdr:row>
      <xdr:rowOff>146118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8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162645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6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2141</xdr:rowOff>
    </xdr:from>
    <xdr:to>
      <xdr:col>6</xdr:col>
      <xdr:colOff>38100</xdr:colOff>
      <xdr:row>95</xdr:row>
      <xdr:rowOff>103741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8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120268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06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67600</xdr:rowOff>
    </xdr:from>
    <xdr:to>
      <xdr:col>55</xdr:col>
      <xdr:colOff>0</xdr:colOff>
      <xdr:row>37</xdr:row>
      <xdr:rowOff>91134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11250"/>
          <a:ext cx="838200" cy="2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67600</xdr:rowOff>
    </xdr:from>
    <xdr:to>
      <xdr:col>50</xdr:col>
      <xdr:colOff>114300</xdr:colOff>
      <xdr:row>37</xdr:row>
      <xdr:rowOff>110104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11250"/>
          <a:ext cx="889000" cy="4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110104</xdr:rowOff>
    </xdr:from>
    <xdr:to>
      <xdr:col>45</xdr:col>
      <xdr:colOff>177800</xdr:colOff>
      <xdr:row>37</xdr:row>
      <xdr:rowOff>137319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3754"/>
          <a:ext cx="8890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94479</xdr:rowOff>
    </xdr:from>
    <xdr:to>
      <xdr:col>41</xdr:col>
      <xdr:colOff>50800</xdr:colOff>
      <xdr:row>37</xdr:row>
      <xdr:rowOff>137319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95229"/>
          <a:ext cx="889000" cy="38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40334</xdr:rowOff>
    </xdr:from>
    <xdr:to>
      <xdr:col>55</xdr:col>
      <xdr:colOff>50800</xdr:colOff>
      <xdr:row>37</xdr:row>
      <xdr:rowOff>141934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18761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16800</xdr:rowOff>
    </xdr:from>
    <xdr:to>
      <xdr:col>50</xdr:col>
      <xdr:colOff>165100</xdr:colOff>
      <xdr:row>37</xdr:row>
      <xdr:rowOff>118400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109527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5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59304</xdr:rowOff>
    </xdr:from>
    <xdr:to>
      <xdr:col>46</xdr:col>
      <xdr:colOff>38100</xdr:colOff>
      <xdr:row>37</xdr:row>
      <xdr:rowOff>160903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029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152031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86519</xdr:rowOff>
    </xdr:from>
    <xdr:to>
      <xdr:col>41</xdr:col>
      <xdr:colOff>101600</xdr:colOff>
      <xdr:row>38</xdr:row>
      <xdr:rowOff>16669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3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7796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43679</xdr:rowOff>
    </xdr:from>
    <xdr:to>
      <xdr:col>36</xdr:col>
      <xdr:colOff>165100</xdr:colOff>
      <xdr:row>35</xdr:row>
      <xdr:rowOff>145279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4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136406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3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51680</xdr:rowOff>
    </xdr:from>
    <xdr:to>
      <xdr:col>55</xdr:col>
      <xdr:colOff>0</xdr:colOff>
      <xdr:row>56</xdr:row>
      <xdr:rowOff>167004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652880"/>
          <a:ext cx="838200" cy="11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167004</xdr:rowOff>
    </xdr:from>
    <xdr:to>
      <xdr:col>50</xdr:col>
      <xdr:colOff>114300</xdr:colOff>
      <xdr:row>57</xdr:row>
      <xdr:rowOff>32948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68204"/>
          <a:ext cx="889000" cy="3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166529</xdr:rowOff>
    </xdr:from>
    <xdr:to>
      <xdr:col>45</xdr:col>
      <xdr:colOff>177800</xdr:colOff>
      <xdr:row>57</xdr:row>
      <xdr:rowOff>32948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67729"/>
          <a:ext cx="889000" cy="3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139050</xdr:rowOff>
    </xdr:from>
    <xdr:to>
      <xdr:col>41</xdr:col>
      <xdr:colOff>50800</xdr:colOff>
      <xdr:row>56</xdr:row>
      <xdr:rowOff>166529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68800"/>
          <a:ext cx="889000" cy="19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880</xdr:rowOff>
    </xdr:from>
    <xdr:to>
      <xdr:col>55</xdr:col>
      <xdr:colOff>50800</xdr:colOff>
      <xdr:row>56</xdr:row>
      <xdr:rowOff>102480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0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23757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116204</xdr:rowOff>
    </xdr:from>
    <xdr:to>
      <xdr:col>50</xdr:col>
      <xdr:colOff>165100</xdr:colOff>
      <xdr:row>57</xdr:row>
      <xdr:rowOff>46354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1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62881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4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153598</xdr:rowOff>
    </xdr:from>
    <xdr:to>
      <xdr:col>46</xdr:col>
      <xdr:colOff>38100</xdr:colOff>
      <xdr:row>57</xdr:row>
      <xdr:rowOff>83748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5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74875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4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115729</xdr:rowOff>
    </xdr:from>
    <xdr:to>
      <xdr:col>41</xdr:col>
      <xdr:colOff>101600</xdr:colOff>
      <xdr:row>57</xdr:row>
      <xdr:rowOff>45879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37006</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0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88250</xdr:rowOff>
    </xdr:from>
    <xdr:to>
      <xdr:col>36</xdr:col>
      <xdr:colOff>165100</xdr:colOff>
      <xdr:row>56</xdr:row>
      <xdr:rowOff>18400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34927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9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55314</xdr:rowOff>
    </xdr:from>
    <xdr:to>
      <xdr:col>55</xdr:col>
      <xdr:colOff>0</xdr:colOff>
      <xdr:row>78</xdr:row>
      <xdr:rowOff>105584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28414"/>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55107</xdr:rowOff>
    </xdr:from>
    <xdr:to>
      <xdr:col>50</xdr:col>
      <xdr:colOff>114300</xdr:colOff>
      <xdr:row>78</xdr:row>
      <xdr:rowOff>55314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28207"/>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36057</xdr:rowOff>
    </xdr:from>
    <xdr:to>
      <xdr:col>45</xdr:col>
      <xdr:colOff>177800</xdr:colOff>
      <xdr:row>78</xdr:row>
      <xdr:rowOff>55107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09157"/>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77325</xdr:rowOff>
    </xdr:from>
    <xdr:to>
      <xdr:col>41</xdr:col>
      <xdr:colOff>50800</xdr:colOff>
      <xdr:row>78</xdr:row>
      <xdr:rowOff>36057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593175"/>
          <a:ext cx="889000" cy="8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54784</xdr:rowOff>
    </xdr:from>
    <xdr:to>
      <xdr:col>55</xdr:col>
      <xdr:colOff>50800</xdr:colOff>
      <xdr:row>78</xdr:row>
      <xdr:rowOff>156384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33211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4514</xdr:rowOff>
    </xdr:from>
    <xdr:to>
      <xdr:col>50</xdr:col>
      <xdr:colOff>165100</xdr:colOff>
      <xdr:row>78</xdr:row>
      <xdr:rowOff>106114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122641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52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4307</xdr:rowOff>
    </xdr:from>
    <xdr:to>
      <xdr:col>46</xdr:col>
      <xdr:colOff>38100</xdr:colOff>
      <xdr:row>78</xdr:row>
      <xdr:rowOff>105907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122434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5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156707</xdr:rowOff>
    </xdr:from>
    <xdr:to>
      <xdr:col>41</xdr:col>
      <xdr:colOff>101600</xdr:colOff>
      <xdr:row>78</xdr:row>
      <xdr:rowOff>86857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103384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3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26525</xdr:rowOff>
    </xdr:from>
    <xdr:to>
      <xdr:col>36</xdr:col>
      <xdr:colOff>165100</xdr:colOff>
      <xdr:row>73</xdr:row>
      <xdr:rowOff>128125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54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144652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133265</xdr:rowOff>
    </xdr:from>
    <xdr:to>
      <xdr:col>55</xdr:col>
      <xdr:colOff>0</xdr:colOff>
      <xdr:row>96</xdr:row>
      <xdr:rowOff>140049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21015"/>
          <a:ext cx="838200" cy="17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140049</xdr:rowOff>
    </xdr:from>
    <xdr:to>
      <xdr:col>50</xdr:col>
      <xdr:colOff>114300</xdr:colOff>
      <xdr:row>97</xdr:row>
      <xdr:rowOff>24857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99249"/>
          <a:ext cx="889000" cy="5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133288</xdr:rowOff>
    </xdr:from>
    <xdr:to>
      <xdr:col>45</xdr:col>
      <xdr:colOff>177800</xdr:colOff>
      <xdr:row>97</xdr:row>
      <xdr:rowOff>24857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92488"/>
          <a:ext cx="889000" cy="6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133288</xdr:rowOff>
    </xdr:from>
    <xdr:to>
      <xdr:col>41</xdr:col>
      <xdr:colOff>50800</xdr:colOff>
      <xdr:row>97</xdr:row>
      <xdr:rowOff>142306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92488"/>
          <a:ext cx="889000" cy="1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82465</xdr:rowOff>
    </xdr:from>
    <xdr:to>
      <xdr:col>55</xdr:col>
      <xdr:colOff>50800</xdr:colOff>
      <xdr:row>96</xdr:row>
      <xdr:rowOff>12615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7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105342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89249</xdr:rowOff>
    </xdr:from>
    <xdr:to>
      <xdr:col>50</xdr:col>
      <xdr:colOff>165100</xdr:colOff>
      <xdr:row>97</xdr:row>
      <xdr:rowOff>19399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4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145507</xdr:rowOff>
    </xdr:from>
    <xdr:to>
      <xdr:col>46</xdr:col>
      <xdr:colOff>38100</xdr:colOff>
      <xdr:row>97</xdr:row>
      <xdr:rowOff>75657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66784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9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82488</xdr:rowOff>
    </xdr:from>
    <xdr:to>
      <xdr:col>41</xdr:col>
      <xdr:colOff>101600</xdr:colOff>
      <xdr:row>97</xdr:row>
      <xdr:rowOff>12638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4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91506</xdr:rowOff>
    </xdr:from>
    <xdr:to>
      <xdr:col>36</xdr:col>
      <xdr:colOff>165100</xdr:colOff>
      <xdr:row>98</xdr:row>
      <xdr:rowOff>21656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2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12783</xdr:rowOff>
    </xdr:from>
    <xdr:ext cx="469744"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37428" y="1681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103398</xdr:rowOff>
    </xdr:from>
    <xdr:to>
      <xdr:col>85</xdr:col>
      <xdr:colOff>127000</xdr:colOff>
      <xdr:row>38</xdr:row>
      <xdr:rowOff>151164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18498"/>
          <a:ext cx="8382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104246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1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126247</xdr:rowOff>
    </xdr:from>
    <xdr:to>
      <xdr:col>81</xdr:col>
      <xdr:colOff>50800</xdr:colOff>
      <xdr:row>38</xdr:row>
      <xdr:rowOff>151164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1347"/>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91446</xdr:rowOff>
    </xdr:from>
    <xdr:to>
      <xdr:col>76</xdr:col>
      <xdr:colOff>114300</xdr:colOff>
      <xdr:row>38</xdr:row>
      <xdr:rowOff>126247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06546"/>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143209</xdr:rowOff>
    </xdr:from>
    <xdr:to>
      <xdr:col>71</xdr:col>
      <xdr:colOff>177800</xdr:colOff>
      <xdr:row>38</xdr:row>
      <xdr:rowOff>91446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486859"/>
          <a:ext cx="889000" cy="1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52598</xdr:rowOff>
    </xdr:from>
    <xdr:to>
      <xdr:col>85</xdr:col>
      <xdr:colOff>177800</xdr:colOff>
      <xdr:row>38</xdr:row>
      <xdr:rowOff>154198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11975</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5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100364</xdr:rowOff>
    </xdr:from>
    <xdr:to>
      <xdr:col>81</xdr:col>
      <xdr:colOff>101600</xdr:colOff>
      <xdr:row>39</xdr:row>
      <xdr:rowOff>30514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1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47041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75447</xdr:rowOff>
    </xdr:from>
    <xdr:to>
      <xdr:col>76</xdr:col>
      <xdr:colOff>165100</xdr:colOff>
      <xdr:row>39</xdr:row>
      <xdr:rowOff>5597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22124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40646</xdr:rowOff>
    </xdr:from>
    <xdr:to>
      <xdr:col>72</xdr:col>
      <xdr:colOff>38100</xdr:colOff>
      <xdr:row>38</xdr:row>
      <xdr:rowOff>142246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158773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3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92409</xdr:rowOff>
    </xdr:from>
    <xdr:to>
      <xdr:col>67</xdr:col>
      <xdr:colOff>101600</xdr:colOff>
      <xdr:row>38</xdr:row>
      <xdr:rowOff>22559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39086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62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148927</xdr:rowOff>
    </xdr:from>
    <xdr:to>
      <xdr:col>85</xdr:col>
      <xdr:colOff>127000</xdr:colOff>
      <xdr:row>73</xdr:row>
      <xdr:rowOff>149740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664777"/>
          <a:ext cx="838200" cy="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149740</xdr:rowOff>
    </xdr:from>
    <xdr:to>
      <xdr:col>81</xdr:col>
      <xdr:colOff>50800</xdr:colOff>
      <xdr:row>73</xdr:row>
      <xdr:rowOff>158573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665590"/>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158573</xdr:rowOff>
    </xdr:from>
    <xdr:to>
      <xdr:col>76</xdr:col>
      <xdr:colOff>114300</xdr:colOff>
      <xdr:row>74</xdr:row>
      <xdr:rowOff>31279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674423"/>
          <a:ext cx="889000" cy="4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31279</xdr:rowOff>
    </xdr:from>
    <xdr:to>
      <xdr:col>71</xdr:col>
      <xdr:colOff>177800</xdr:colOff>
      <xdr:row>74</xdr:row>
      <xdr:rowOff>120104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718579"/>
          <a:ext cx="889000" cy="8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98127</xdr:rowOff>
    </xdr:from>
    <xdr:to>
      <xdr:col>85</xdr:col>
      <xdr:colOff>177800</xdr:colOff>
      <xdr:row>74</xdr:row>
      <xdr:rowOff>28277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1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121004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6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98940</xdr:rowOff>
    </xdr:from>
    <xdr:to>
      <xdr:col>81</xdr:col>
      <xdr:colOff>101600</xdr:colOff>
      <xdr:row>74</xdr:row>
      <xdr:rowOff>29090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61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45617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39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107773</xdr:rowOff>
    </xdr:from>
    <xdr:to>
      <xdr:col>76</xdr:col>
      <xdr:colOff>165100</xdr:colOff>
      <xdr:row>74</xdr:row>
      <xdr:rowOff>37923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2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54450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39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151929</xdr:rowOff>
    </xdr:from>
    <xdr:to>
      <xdr:col>72</xdr:col>
      <xdr:colOff>38100</xdr:colOff>
      <xdr:row>74</xdr:row>
      <xdr:rowOff>82079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6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98606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44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69304</xdr:rowOff>
    </xdr:from>
    <xdr:to>
      <xdr:col>67</xdr:col>
      <xdr:colOff>101600</xdr:colOff>
      <xdr:row>74</xdr:row>
      <xdr:rowOff>170904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5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15981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3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25834</xdr:rowOff>
    </xdr:from>
    <xdr:to>
      <xdr:col>85</xdr:col>
      <xdr:colOff>127000</xdr:colOff>
      <xdr:row>94</xdr:row>
      <xdr:rowOff>142908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5970684"/>
          <a:ext cx="838200" cy="28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121832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81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90870</xdr:rowOff>
    </xdr:from>
    <xdr:to>
      <xdr:col>81</xdr:col>
      <xdr:colOff>50800</xdr:colOff>
      <xdr:row>94</xdr:row>
      <xdr:rowOff>142908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207170"/>
          <a:ext cx="889000" cy="5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44147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67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90870</xdr:rowOff>
    </xdr:from>
    <xdr:to>
      <xdr:col>76</xdr:col>
      <xdr:colOff>114300</xdr:colOff>
      <xdr:row>94</xdr:row>
      <xdr:rowOff>90962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20717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90962</xdr:rowOff>
    </xdr:from>
    <xdr:to>
      <xdr:col>71</xdr:col>
      <xdr:colOff>177800</xdr:colOff>
      <xdr:row>95</xdr:row>
      <xdr:rowOff>118463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207262"/>
          <a:ext cx="889000" cy="1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146484</xdr:rowOff>
    </xdr:from>
    <xdr:to>
      <xdr:col>85</xdr:col>
      <xdr:colOff>177800</xdr:colOff>
      <xdr:row>93</xdr:row>
      <xdr:rowOff>76634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591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169361</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577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92108</xdr:rowOff>
    </xdr:from>
    <xdr:to>
      <xdr:col>81</xdr:col>
      <xdr:colOff>101600</xdr:colOff>
      <xdr:row>95</xdr:row>
      <xdr:rowOff>22258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20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38785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59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40070</xdr:rowOff>
    </xdr:from>
    <xdr:to>
      <xdr:col>76</xdr:col>
      <xdr:colOff>165100</xdr:colOff>
      <xdr:row>94</xdr:row>
      <xdr:rowOff>141670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15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158197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59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40162</xdr:rowOff>
    </xdr:from>
    <xdr:to>
      <xdr:col>72</xdr:col>
      <xdr:colOff>38100</xdr:colOff>
      <xdr:row>94</xdr:row>
      <xdr:rowOff>141762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1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158289</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5931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67663</xdr:rowOff>
    </xdr:from>
    <xdr:to>
      <xdr:col>67</xdr:col>
      <xdr:colOff>101600</xdr:colOff>
      <xdr:row>95</xdr:row>
      <xdr:rowOff>169263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35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14340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1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60977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3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65016</xdr:rowOff>
    </xdr:from>
    <xdr:to>
      <xdr:col>116</xdr:col>
      <xdr:colOff>63500</xdr:colOff>
      <xdr:row>74</xdr:row>
      <xdr:rowOff>21834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409416"/>
          <a:ext cx="838200" cy="29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65016</xdr:rowOff>
    </xdr:from>
    <xdr:to>
      <xdr:col>111</xdr:col>
      <xdr:colOff>177800</xdr:colOff>
      <xdr:row>72</xdr:row>
      <xdr:rowOff>154559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409416"/>
          <a:ext cx="889000" cy="8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154559</xdr:rowOff>
    </xdr:from>
    <xdr:to>
      <xdr:col>107</xdr:col>
      <xdr:colOff>50800</xdr:colOff>
      <xdr:row>73</xdr:row>
      <xdr:rowOff>43002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498959"/>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155336</xdr:rowOff>
    </xdr:from>
    <xdr:to>
      <xdr:col>102</xdr:col>
      <xdr:colOff>114300</xdr:colOff>
      <xdr:row>73</xdr:row>
      <xdr:rowOff>43002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499736"/>
          <a:ext cx="889000" cy="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142484</xdr:rowOff>
    </xdr:from>
    <xdr:to>
      <xdr:col>116</xdr:col>
      <xdr:colOff>114300</xdr:colOff>
      <xdr:row>74</xdr:row>
      <xdr:rowOff>72634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6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165361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0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14216</xdr:rowOff>
    </xdr:from>
    <xdr:to>
      <xdr:col>112</xdr:col>
      <xdr:colOff>38100</xdr:colOff>
      <xdr:row>72</xdr:row>
      <xdr:rowOff>115816</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3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132343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13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103759</xdr:rowOff>
    </xdr:from>
    <xdr:to>
      <xdr:col>107</xdr:col>
      <xdr:colOff>101600</xdr:colOff>
      <xdr:row>73</xdr:row>
      <xdr:rowOff>33909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44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50436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2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163652</xdr:rowOff>
    </xdr:from>
    <xdr:to>
      <xdr:col>102</xdr:col>
      <xdr:colOff>165100</xdr:colOff>
      <xdr:row>73</xdr:row>
      <xdr:rowOff>93802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5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110329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2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104536</xdr:rowOff>
    </xdr:from>
    <xdr:to>
      <xdr:col>98</xdr:col>
      <xdr:colOff>38100</xdr:colOff>
      <xdr:row>73</xdr:row>
      <xdr:rowOff>34686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51213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歳出総額は</a:t>
          </a:r>
          <a:r>
            <a:rPr kumimoji="1" lang="en-US" altLang="ja-JP" sz="1300">
              <a:latin typeface="ＭＳ ゴシック" panose="020B0609070205080204" pitchFamily="49" charset="-128"/>
              <a:ea typeface="ＭＳ ゴシック" panose="020B0609070205080204" pitchFamily="49" charset="-128"/>
            </a:rPr>
            <a:t>15,820,463</a:t>
          </a:r>
          <a:r>
            <a:rPr kumimoji="1" lang="ja-JP" altLang="en-US" sz="1300">
              <a:latin typeface="ＭＳ ゴシック" panose="020B0609070205080204" pitchFamily="49" charset="-128"/>
              <a:ea typeface="ＭＳ ゴシック" panose="020B0609070205080204" pitchFamily="49" charset="-128"/>
            </a:rPr>
            <a:t>千円となっており、住民</a:t>
          </a:r>
          <a:r>
            <a:rPr kumimoji="1" lang="en-US" altLang="ja-JP" sz="1300">
              <a:latin typeface="ＭＳ ゴシック" panose="020B0609070205080204" pitchFamily="49" charset="-128"/>
              <a:ea typeface="ＭＳ ゴシック" panose="020B0609070205080204" pitchFamily="49" charset="-128"/>
            </a:rPr>
            <a:t>17,270</a:t>
          </a:r>
          <a:r>
            <a:rPr kumimoji="1" lang="ja-JP" altLang="en-US" sz="1300">
              <a:latin typeface="ＭＳ ゴシック" panose="020B0609070205080204" pitchFamily="49" charset="-128"/>
              <a:ea typeface="ＭＳ ゴシック" panose="020B0609070205080204" pitchFamily="49" charset="-128"/>
            </a:rPr>
            <a:t>人に対し一人当たり約</a:t>
          </a:r>
          <a:r>
            <a:rPr kumimoji="1" lang="en-US" altLang="ja-JP" sz="1300">
              <a:latin typeface="ＭＳ ゴシック" panose="020B0609070205080204" pitchFamily="49" charset="-128"/>
              <a:ea typeface="ＭＳ ゴシック" panose="020B0609070205080204" pitchFamily="49" charset="-128"/>
            </a:rPr>
            <a:t>916</a:t>
          </a:r>
          <a:r>
            <a:rPr kumimoji="1" lang="ja-JP" altLang="en-US" sz="1300">
              <a:latin typeface="ＭＳ ゴシック" panose="020B0609070205080204" pitchFamily="49" charset="-128"/>
              <a:ea typeface="ＭＳ ゴシック" panose="020B0609070205080204" pitchFamily="49" charset="-128"/>
            </a:rPr>
            <a:t>千円となっている。主な構成項目である物件費は重層的支援体制整備事業関連委託料など増により令和５年度</a:t>
          </a:r>
          <a:r>
            <a:rPr kumimoji="1" lang="en-US" altLang="ja-JP" sz="1300">
              <a:latin typeface="ＭＳ ゴシック" panose="020B0609070205080204" pitchFamily="49" charset="-128"/>
              <a:ea typeface="ＭＳ ゴシック" panose="020B0609070205080204" pitchFamily="49" charset="-128"/>
            </a:rPr>
            <a:t>154,053</a:t>
          </a:r>
          <a:r>
            <a:rPr kumimoji="1" lang="ja-JP" altLang="en-US" sz="1300">
              <a:latin typeface="ＭＳ ゴシック" panose="020B0609070205080204" pitchFamily="49" charset="-128"/>
              <a:ea typeface="ＭＳ ゴシック" panose="020B0609070205080204" pitchFamily="49" charset="-128"/>
            </a:rPr>
            <a:t>円に対し令和６年度は</a:t>
          </a:r>
          <a:r>
            <a:rPr kumimoji="1" lang="en-US" altLang="ja-JP" sz="1300">
              <a:latin typeface="ＭＳ ゴシック" panose="020B0609070205080204" pitchFamily="49" charset="-128"/>
              <a:ea typeface="ＭＳ ゴシック" panose="020B0609070205080204" pitchFamily="49" charset="-128"/>
            </a:rPr>
            <a:t>192,056</a:t>
          </a:r>
          <a:r>
            <a:rPr kumimoji="1" lang="ja-JP" altLang="en-US" sz="1300">
              <a:latin typeface="ＭＳ ゴシック" panose="020B0609070205080204" pitchFamily="49" charset="-128"/>
              <a:ea typeface="ＭＳ ゴシック" panose="020B0609070205080204" pitchFamily="49" charset="-128"/>
            </a:rPr>
            <a:t>円と増加したのに加え、人事院勧告に伴う人件費の増額（令和５年度</a:t>
          </a:r>
          <a:r>
            <a:rPr kumimoji="1" lang="en-US" altLang="ja-JP" sz="1300">
              <a:latin typeface="ＭＳ ゴシック" panose="020B0609070205080204" pitchFamily="49" charset="-128"/>
              <a:ea typeface="ＭＳ ゴシック" panose="020B0609070205080204" pitchFamily="49" charset="-128"/>
            </a:rPr>
            <a:t>80,249</a:t>
          </a:r>
          <a:r>
            <a:rPr kumimoji="1" lang="ja-JP" altLang="en-US" sz="1300">
              <a:latin typeface="ＭＳ ゴシック" panose="020B0609070205080204" pitchFamily="49" charset="-128"/>
              <a:ea typeface="ＭＳ ゴシック" panose="020B0609070205080204" pitchFamily="49" charset="-128"/>
            </a:rPr>
            <a:t>円に対し令和６年度は</a:t>
          </a:r>
          <a:r>
            <a:rPr kumimoji="1" lang="en-US" altLang="ja-JP" sz="1300">
              <a:latin typeface="ＭＳ ゴシック" panose="020B0609070205080204" pitchFamily="49" charset="-128"/>
              <a:ea typeface="ＭＳ ゴシック" panose="020B0609070205080204" pitchFamily="49" charset="-128"/>
            </a:rPr>
            <a:t>93,573</a:t>
          </a:r>
          <a:r>
            <a:rPr kumimoji="1" lang="ja-JP" altLang="en-US" sz="1300">
              <a:latin typeface="ＭＳ ゴシック" panose="020B0609070205080204" pitchFamily="49" charset="-128"/>
              <a:ea typeface="ＭＳ ゴシック" panose="020B0609070205080204" pitchFamily="49" charset="-128"/>
            </a:rPr>
            <a:t>円）や障害児通所給付費等事業などの増に伴う扶助費の増額（令和５年度</a:t>
          </a:r>
          <a:r>
            <a:rPr kumimoji="1" lang="en-US" altLang="ja-JP" sz="1300">
              <a:latin typeface="ＭＳ ゴシック" panose="020B0609070205080204" pitchFamily="49" charset="-128"/>
              <a:ea typeface="ＭＳ ゴシック" panose="020B0609070205080204" pitchFamily="49" charset="-128"/>
            </a:rPr>
            <a:t>129,293</a:t>
          </a:r>
          <a:r>
            <a:rPr kumimoji="1" lang="ja-JP" altLang="en-US" sz="1300">
              <a:latin typeface="ＭＳ ゴシック" panose="020B0609070205080204" pitchFamily="49" charset="-128"/>
              <a:ea typeface="ＭＳ ゴシック" panose="020B0609070205080204" pitchFamily="49" charset="-128"/>
            </a:rPr>
            <a:t>円に対し令和６年度は</a:t>
          </a:r>
          <a:r>
            <a:rPr kumimoji="1" lang="en-US" altLang="ja-JP" sz="1300">
              <a:latin typeface="ＭＳ ゴシック" panose="020B0609070205080204" pitchFamily="49" charset="-128"/>
              <a:ea typeface="ＭＳ ゴシック" panose="020B0609070205080204" pitchFamily="49" charset="-128"/>
            </a:rPr>
            <a:t>140,623</a:t>
          </a:r>
          <a:r>
            <a:rPr kumimoji="1" lang="ja-JP" altLang="en-US" sz="1300">
              <a:latin typeface="ＭＳ ゴシック" panose="020B0609070205080204" pitchFamily="49" charset="-128"/>
              <a:ea typeface="ＭＳ ゴシック" panose="020B0609070205080204" pitchFamily="49" charset="-128"/>
            </a:rPr>
            <a:t>円）など、全体的に前年度より増加している。</a:t>
          </a:r>
        </a:p>
        <a:p>
          <a:r>
            <a:rPr kumimoji="1" lang="ja-JP" altLang="en-US" sz="1300">
              <a:latin typeface="ＭＳ ゴシック" panose="020B0609070205080204" pitchFamily="49" charset="-128"/>
              <a:ea typeface="ＭＳ ゴシック" panose="020B0609070205080204" pitchFamily="49" charset="-128"/>
            </a:rPr>
            <a:t>　また、公債費については、熊本地震関連公債費が本格化しており、令和５年度に比べ</a:t>
          </a:r>
          <a:r>
            <a:rPr kumimoji="1" lang="en-US" altLang="ja-JP" sz="1300">
              <a:latin typeface="ＭＳ ゴシック" panose="020B0609070205080204" pitchFamily="49" charset="-128"/>
              <a:ea typeface="ＭＳ ゴシック" panose="020B0609070205080204" pitchFamily="49" charset="-128"/>
            </a:rPr>
            <a:t>89</a:t>
          </a:r>
          <a:r>
            <a:rPr kumimoji="1" lang="ja-JP" altLang="en-US" sz="1300">
              <a:latin typeface="ＭＳ ゴシック" panose="020B0609070205080204" pitchFamily="49" charset="-128"/>
              <a:ea typeface="ＭＳ ゴシック" panose="020B0609070205080204" pitchFamily="49" charset="-128"/>
            </a:rPr>
            <a:t>円増加と前年に比べて伸びは鈍化しているものの、令和７年度まで公債費が増加傾向であるため今後も歳出決算額に占める公債費の割合が高くなる見込みである。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熊本県御船町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17,270
17,093
99.03
16,495,771
15,820,463
510,187
5,857,500
12,526,200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26314</xdr:rowOff>
    </xdr:from>
    <xdr:to>
      <xdr:col>24</xdr:col>
      <xdr:colOff>63500</xdr:colOff>
      <xdr:row>33</xdr:row>
      <xdr:rowOff>83007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84164"/>
          <a:ext cx="8382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83007</xdr:rowOff>
    </xdr:from>
    <xdr:to>
      <xdr:col>19</xdr:col>
      <xdr:colOff>177800</xdr:colOff>
      <xdr:row>33</xdr:row>
      <xdr:rowOff>141072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40857"/>
          <a:ext cx="889000" cy="5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50317</xdr:rowOff>
    </xdr:from>
    <xdr:to>
      <xdr:col>15</xdr:col>
      <xdr:colOff>50800</xdr:colOff>
      <xdr:row>33</xdr:row>
      <xdr:rowOff>141072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08167"/>
          <a:ext cx="889000" cy="9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50317</xdr:rowOff>
    </xdr:from>
    <xdr:to>
      <xdr:col>10</xdr:col>
      <xdr:colOff>114300</xdr:colOff>
      <xdr:row>33</xdr:row>
      <xdr:rowOff>141757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0816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146964</xdr:rowOff>
    </xdr:from>
    <xdr:to>
      <xdr:col>24</xdr:col>
      <xdr:colOff>114300</xdr:colOff>
      <xdr:row>33</xdr:row>
      <xdr:rowOff>77114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169841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32207</xdr:rowOff>
    </xdr:from>
    <xdr:to>
      <xdr:col>20</xdr:col>
      <xdr:colOff>38100</xdr:colOff>
      <xdr:row>33</xdr:row>
      <xdr:rowOff>133807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150334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6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90272</xdr:rowOff>
    </xdr:from>
    <xdr:to>
      <xdr:col>15</xdr:col>
      <xdr:colOff>101600</xdr:colOff>
      <xdr:row>34</xdr:row>
      <xdr:rowOff>20422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36949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170967</xdr:rowOff>
    </xdr:from>
    <xdr:to>
      <xdr:col>10</xdr:col>
      <xdr:colOff>165100</xdr:colOff>
      <xdr:row>33</xdr:row>
      <xdr:rowOff>101117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5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117644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3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90957</xdr:rowOff>
    </xdr:from>
    <xdr:to>
      <xdr:col>6</xdr:col>
      <xdr:colOff>38100</xdr:colOff>
      <xdr:row>34</xdr:row>
      <xdr:rowOff>21107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37634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47616</xdr:rowOff>
    </xdr:from>
    <xdr:to>
      <xdr:col>24</xdr:col>
      <xdr:colOff>63500</xdr:colOff>
      <xdr:row>54</xdr:row>
      <xdr:rowOff>4780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963016"/>
          <a:ext cx="838200" cy="30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121185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50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96479</xdr:rowOff>
    </xdr:from>
    <xdr:to>
      <xdr:col>19</xdr:col>
      <xdr:colOff>177800</xdr:colOff>
      <xdr:row>54</xdr:row>
      <xdr:rowOff>4780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83329"/>
          <a:ext cx="889000" cy="7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63550</xdr:rowOff>
    </xdr:from>
    <xdr:to>
      <xdr:col>15</xdr:col>
      <xdr:colOff>50800</xdr:colOff>
      <xdr:row>53</xdr:row>
      <xdr:rowOff>96479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50400"/>
          <a:ext cx="889000" cy="3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17605</xdr:rowOff>
    </xdr:from>
    <xdr:to>
      <xdr:col>10</xdr:col>
      <xdr:colOff>114300</xdr:colOff>
      <xdr:row>53</xdr:row>
      <xdr:rowOff>63550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33005"/>
          <a:ext cx="889000" cy="21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136021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3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168266</xdr:rowOff>
    </xdr:from>
    <xdr:to>
      <xdr:col>24</xdr:col>
      <xdr:colOff>114300</xdr:colOff>
      <xdr:row>52</xdr:row>
      <xdr:rowOff>98416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91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19693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76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125430</xdr:rowOff>
    </xdr:from>
    <xdr:to>
      <xdr:col>20</xdr:col>
      <xdr:colOff>38100</xdr:colOff>
      <xdr:row>54</xdr:row>
      <xdr:rowOff>55580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72107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98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45679</xdr:rowOff>
    </xdr:from>
    <xdr:to>
      <xdr:col>15</xdr:col>
      <xdr:colOff>101600</xdr:colOff>
      <xdr:row>53</xdr:row>
      <xdr:rowOff>147279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3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163806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0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12750</xdr:rowOff>
    </xdr:from>
    <xdr:to>
      <xdr:col>10</xdr:col>
      <xdr:colOff>165100</xdr:colOff>
      <xdr:row>53</xdr:row>
      <xdr:rowOff>114350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130877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87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138255</xdr:rowOff>
    </xdr:from>
    <xdr:to>
      <xdr:col>6</xdr:col>
      <xdr:colOff>38100</xdr:colOff>
      <xdr:row>52</xdr:row>
      <xdr:rowOff>68405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8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84932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65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38841</xdr:rowOff>
    </xdr:from>
    <xdr:to>
      <xdr:col>24</xdr:col>
      <xdr:colOff>63500</xdr:colOff>
      <xdr:row>76</xdr:row>
      <xdr:rowOff>61111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69041"/>
          <a:ext cx="8382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61111</xdr:rowOff>
    </xdr:from>
    <xdr:to>
      <xdr:col>19</xdr:col>
      <xdr:colOff>177800</xdr:colOff>
      <xdr:row>77</xdr:row>
      <xdr:rowOff>194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91311"/>
          <a:ext cx="889000" cy="11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163361</xdr:rowOff>
    </xdr:from>
    <xdr:to>
      <xdr:col>15</xdr:col>
      <xdr:colOff>50800</xdr:colOff>
      <xdr:row>77</xdr:row>
      <xdr:rowOff>194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93561"/>
          <a:ext cx="8890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163361</xdr:rowOff>
    </xdr:from>
    <xdr:to>
      <xdr:col>10</xdr:col>
      <xdr:colOff>114300</xdr:colOff>
      <xdr:row>77</xdr:row>
      <xdr:rowOff>74964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93561"/>
          <a:ext cx="889000" cy="8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159491</xdr:rowOff>
    </xdr:from>
    <xdr:to>
      <xdr:col>24</xdr:col>
      <xdr:colOff>114300</xdr:colOff>
      <xdr:row>76</xdr:row>
      <xdr:rowOff>89641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10919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6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10311</xdr:rowOff>
    </xdr:from>
    <xdr:to>
      <xdr:col>20</xdr:col>
      <xdr:colOff>38100</xdr:colOff>
      <xdr:row>76</xdr:row>
      <xdr:rowOff>111911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128438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1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120844</xdr:rowOff>
    </xdr:from>
    <xdr:to>
      <xdr:col>15</xdr:col>
      <xdr:colOff>101600</xdr:colOff>
      <xdr:row>77</xdr:row>
      <xdr:rowOff>50994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67520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112561</xdr:rowOff>
    </xdr:from>
    <xdr:to>
      <xdr:col>10</xdr:col>
      <xdr:colOff>165100</xdr:colOff>
      <xdr:row>77</xdr:row>
      <xdr:rowOff>42711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59237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1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24164</xdr:rowOff>
    </xdr:from>
    <xdr:to>
      <xdr:col>6</xdr:col>
      <xdr:colOff>38100</xdr:colOff>
      <xdr:row>77</xdr:row>
      <xdr:rowOff>125764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142291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0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3142</xdr:rowOff>
    </xdr:from>
    <xdr:to>
      <xdr:col>24</xdr:col>
      <xdr:colOff>63500</xdr:colOff>
      <xdr:row>99</xdr:row>
      <xdr:rowOff>3738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6692"/>
          <a:ext cx="8382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165905</xdr:rowOff>
    </xdr:from>
    <xdr:to>
      <xdr:col>19</xdr:col>
      <xdr:colOff>177800</xdr:colOff>
      <xdr:row>99</xdr:row>
      <xdr:rowOff>3738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8005"/>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165905</xdr:rowOff>
    </xdr:from>
    <xdr:to>
      <xdr:col>15</xdr:col>
      <xdr:colOff>50800</xdr:colOff>
      <xdr:row>98</xdr:row>
      <xdr:rowOff>168531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8005"/>
          <a:ext cx="889000" cy="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168531</xdr:rowOff>
    </xdr:from>
    <xdr:to>
      <xdr:col>10</xdr:col>
      <xdr:colOff>114300</xdr:colOff>
      <xdr:row>99</xdr:row>
      <xdr:rowOff>11418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70631"/>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123792</xdr:rowOff>
    </xdr:from>
    <xdr:to>
      <xdr:col>24</xdr:col>
      <xdr:colOff>114300</xdr:colOff>
      <xdr:row>99</xdr:row>
      <xdr:rowOff>53942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124388</xdr:rowOff>
    </xdr:from>
    <xdr:to>
      <xdr:col>20</xdr:col>
      <xdr:colOff>38100</xdr:colOff>
      <xdr:row>99</xdr:row>
      <xdr:rowOff>54538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45665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115105</xdr:rowOff>
    </xdr:from>
    <xdr:to>
      <xdr:col>15</xdr:col>
      <xdr:colOff>101600</xdr:colOff>
      <xdr:row>99</xdr:row>
      <xdr:rowOff>45255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36382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117731</xdr:rowOff>
    </xdr:from>
    <xdr:to>
      <xdr:col>10</xdr:col>
      <xdr:colOff>165100</xdr:colOff>
      <xdr:row>99</xdr:row>
      <xdr:rowOff>47881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39008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132068</xdr:rowOff>
    </xdr:from>
    <xdr:to>
      <xdr:col>6</xdr:col>
      <xdr:colOff>38100</xdr:colOff>
      <xdr:row>99</xdr:row>
      <xdr:rowOff>62218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53345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47193</xdr:rowOff>
    </xdr:from>
    <xdr:to>
      <xdr:col>55</xdr:col>
      <xdr:colOff>0</xdr:colOff>
      <xdr:row>58</xdr:row>
      <xdr:rowOff>37744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19843"/>
          <a:ext cx="838200" cy="1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36710</xdr:rowOff>
    </xdr:from>
    <xdr:to>
      <xdr:col>50</xdr:col>
      <xdr:colOff>114300</xdr:colOff>
      <xdr:row>58</xdr:row>
      <xdr:rowOff>37744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980810"/>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17181</xdr:rowOff>
    </xdr:from>
    <xdr:to>
      <xdr:col>45</xdr:col>
      <xdr:colOff>177800</xdr:colOff>
      <xdr:row>58</xdr:row>
      <xdr:rowOff>36710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61281"/>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17181</xdr:rowOff>
    </xdr:from>
    <xdr:to>
      <xdr:col>41</xdr:col>
      <xdr:colOff>50800</xdr:colOff>
      <xdr:row>58</xdr:row>
      <xdr:rowOff>109416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61281"/>
          <a:ext cx="889000" cy="9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167843</xdr:rowOff>
    </xdr:from>
    <xdr:to>
      <xdr:col>55</xdr:col>
      <xdr:colOff>50800</xdr:colOff>
      <xdr:row>57</xdr:row>
      <xdr:rowOff>97993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19270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158394</xdr:rowOff>
    </xdr:from>
    <xdr:to>
      <xdr:col>50</xdr:col>
      <xdr:colOff>165100</xdr:colOff>
      <xdr:row>58</xdr:row>
      <xdr:rowOff>88544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79671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2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157360</xdr:rowOff>
    </xdr:from>
    <xdr:to>
      <xdr:col>46</xdr:col>
      <xdr:colOff>38100</xdr:colOff>
      <xdr:row>58</xdr:row>
      <xdr:rowOff>87510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78637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137831</xdr:rowOff>
    </xdr:from>
    <xdr:to>
      <xdr:col>41</xdr:col>
      <xdr:colOff>101600</xdr:colOff>
      <xdr:row>58</xdr:row>
      <xdr:rowOff>67981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1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84508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8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58616</xdr:rowOff>
    </xdr:from>
    <xdr:to>
      <xdr:col>36</xdr:col>
      <xdr:colOff>165100</xdr:colOff>
      <xdr:row>58</xdr:row>
      <xdr:rowOff>160216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0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151343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9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8973</xdr:rowOff>
    </xdr:from>
    <xdr:to>
      <xdr:col>55</xdr:col>
      <xdr:colOff>0</xdr:colOff>
      <xdr:row>78</xdr:row>
      <xdr:rowOff>118653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2073"/>
          <a:ext cx="838200" cy="10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5021</xdr:rowOff>
    </xdr:from>
    <xdr:to>
      <xdr:col>50</xdr:col>
      <xdr:colOff>114300</xdr:colOff>
      <xdr:row>78</xdr:row>
      <xdr:rowOff>8973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78121"/>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5021</xdr:rowOff>
    </xdr:from>
    <xdr:to>
      <xdr:col>45</xdr:col>
      <xdr:colOff>177800</xdr:colOff>
      <xdr:row>78</xdr:row>
      <xdr:rowOff>66401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78121"/>
          <a:ext cx="889000" cy="6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30412</xdr:rowOff>
    </xdr:from>
    <xdr:to>
      <xdr:col>41</xdr:col>
      <xdr:colOff>50800</xdr:colOff>
      <xdr:row>78</xdr:row>
      <xdr:rowOff>66401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03512"/>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67853</xdr:rowOff>
    </xdr:from>
    <xdr:to>
      <xdr:col>55</xdr:col>
      <xdr:colOff>50800</xdr:colOff>
      <xdr:row>78</xdr:row>
      <xdr:rowOff>169453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4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46280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1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129623</xdr:rowOff>
    </xdr:from>
    <xdr:to>
      <xdr:col>50</xdr:col>
      <xdr:colOff>165100</xdr:colOff>
      <xdr:row>78</xdr:row>
      <xdr:rowOff>59773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50900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2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125671</xdr:rowOff>
    </xdr:from>
    <xdr:to>
      <xdr:col>46</xdr:col>
      <xdr:colOff>38100</xdr:colOff>
      <xdr:row>78</xdr:row>
      <xdr:rowOff>55821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46948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15601</xdr:rowOff>
    </xdr:from>
    <xdr:to>
      <xdr:col>41</xdr:col>
      <xdr:colOff>101600</xdr:colOff>
      <xdr:row>78</xdr:row>
      <xdr:rowOff>117201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8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108328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151062</xdr:rowOff>
    </xdr:from>
    <xdr:to>
      <xdr:col>36</xdr:col>
      <xdr:colOff>165100</xdr:colOff>
      <xdr:row>78</xdr:row>
      <xdr:rowOff>81212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5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72339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4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93816</xdr:rowOff>
    </xdr:from>
    <xdr:to>
      <xdr:col>55</xdr:col>
      <xdr:colOff>0</xdr:colOff>
      <xdr:row>95</xdr:row>
      <xdr:rowOff>155332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10116"/>
          <a:ext cx="838200" cy="23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155332</xdr:rowOff>
    </xdr:from>
    <xdr:to>
      <xdr:col>50</xdr:col>
      <xdr:colOff>114300</xdr:colOff>
      <xdr:row>96</xdr:row>
      <xdr:rowOff>57534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43082"/>
          <a:ext cx="889000" cy="7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8962</xdr:rowOff>
    </xdr:from>
    <xdr:to>
      <xdr:col>45</xdr:col>
      <xdr:colOff>177800</xdr:colOff>
      <xdr:row>96</xdr:row>
      <xdr:rowOff>57534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68162"/>
          <a:ext cx="889000" cy="4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107947</xdr:rowOff>
    </xdr:from>
    <xdr:to>
      <xdr:col>41</xdr:col>
      <xdr:colOff>50800</xdr:colOff>
      <xdr:row>96</xdr:row>
      <xdr:rowOff>8962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5881347"/>
          <a:ext cx="889000" cy="58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43016</xdr:rowOff>
    </xdr:from>
    <xdr:to>
      <xdr:col>55</xdr:col>
      <xdr:colOff>50800</xdr:colOff>
      <xdr:row>94</xdr:row>
      <xdr:rowOff>144616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5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65893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104532</xdr:rowOff>
    </xdr:from>
    <xdr:to>
      <xdr:col>50</xdr:col>
      <xdr:colOff>165100</xdr:colOff>
      <xdr:row>96</xdr:row>
      <xdr:rowOff>34682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25809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48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6734</xdr:rowOff>
    </xdr:from>
    <xdr:to>
      <xdr:col>46</xdr:col>
      <xdr:colOff>38100</xdr:colOff>
      <xdr:row>96</xdr:row>
      <xdr:rowOff>108334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6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99461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5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129612</xdr:rowOff>
    </xdr:from>
    <xdr:to>
      <xdr:col>41</xdr:col>
      <xdr:colOff>101600</xdr:colOff>
      <xdr:row>96</xdr:row>
      <xdr:rowOff>59762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50889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57147</xdr:rowOff>
    </xdr:from>
    <xdr:to>
      <xdr:col>36</xdr:col>
      <xdr:colOff>165100</xdr:colOff>
      <xdr:row>92</xdr:row>
      <xdr:rowOff>158747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58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3824</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672795" y="1560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15211</xdr:rowOff>
    </xdr:from>
    <xdr:to>
      <xdr:col>85</xdr:col>
      <xdr:colOff>127000</xdr:colOff>
      <xdr:row>37</xdr:row>
      <xdr:rowOff>78876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58861"/>
          <a:ext cx="8382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78876</xdr:rowOff>
    </xdr:from>
    <xdr:to>
      <xdr:col>81</xdr:col>
      <xdr:colOff>50800</xdr:colOff>
      <xdr:row>37</xdr:row>
      <xdr:rowOff>88836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22526"/>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73259</xdr:rowOff>
    </xdr:from>
    <xdr:to>
      <xdr:col>76</xdr:col>
      <xdr:colOff>114300</xdr:colOff>
      <xdr:row>37</xdr:row>
      <xdr:rowOff>88836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16909"/>
          <a:ext cx="889000" cy="1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148599</xdr:rowOff>
    </xdr:from>
    <xdr:to>
      <xdr:col>71</xdr:col>
      <xdr:colOff>177800</xdr:colOff>
      <xdr:row>37</xdr:row>
      <xdr:rowOff>73259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20799"/>
          <a:ext cx="889000" cy="9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135861</xdr:rowOff>
    </xdr:from>
    <xdr:to>
      <xdr:col>85</xdr:col>
      <xdr:colOff>177800</xdr:colOff>
      <xdr:row>37</xdr:row>
      <xdr:rowOff>66011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0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114288</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8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28076</xdr:rowOff>
    </xdr:from>
    <xdr:to>
      <xdr:col>81</xdr:col>
      <xdr:colOff>101600</xdr:colOff>
      <xdr:row>37</xdr:row>
      <xdr:rowOff>129676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7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120803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6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38036</xdr:rowOff>
    </xdr:from>
    <xdr:to>
      <xdr:col>76</xdr:col>
      <xdr:colOff>165100</xdr:colOff>
      <xdr:row>37</xdr:row>
      <xdr:rowOff>139636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130763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22459</xdr:rowOff>
    </xdr:from>
    <xdr:to>
      <xdr:col>72</xdr:col>
      <xdr:colOff>38100</xdr:colOff>
      <xdr:row>37</xdr:row>
      <xdr:rowOff>124059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6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115186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5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97799</xdr:rowOff>
    </xdr:from>
    <xdr:to>
      <xdr:col>67</xdr:col>
      <xdr:colOff>101600</xdr:colOff>
      <xdr:row>37</xdr:row>
      <xdr:rowOff>27949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6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44476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51853</xdr:rowOff>
    </xdr:from>
    <xdr:to>
      <xdr:col>85</xdr:col>
      <xdr:colOff>127000</xdr:colOff>
      <xdr:row>58</xdr:row>
      <xdr:rowOff>14416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24503"/>
          <a:ext cx="838200" cy="13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51853</xdr:rowOff>
    </xdr:from>
    <xdr:to>
      <xdr:col>81</xdr:col>
      <xdr:colOff>50800</xdr:colOff>
      <xdr:row>58</xdr:row>
      <xdr:rowOff>47803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24503"/>
          <a:ext cx="889000" cy="16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148888</xdr:rowOff>
    </xdr:from>
    <xdr:to>
      <xdr:col>76</xdr:col>
      <xdr:colOff>114300</xdr:colOff>
      <xdr:row>58</xdr:row>
      <xdr:rowOff>47803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21538"/>
          <a:ext cx="889000" cy="7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148888</xdr:rowOff>
    </xdr:from>
    <xdr:to>
      <xdr:col>71</xdr:col>
      <xdr:colOff>177800</xdr:colOff>
      <xdr:row>58</xdr:row>
      <xdr:rowOff>95820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21538"/>
          <a:ext cx="889000" cy="1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135066</xdr:rowOff>
    </xdr:from>
    <xdr:to>
      <xdr:col>85</xdr:col>
      <xdr:colOff>177800</xdr:colOff>
      <xdr:row>58</xdr:row>
      <xdr:rowOff>65216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0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113493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8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1053</xdr:rowOff>
    </xdr:from>
    <xdr:to>
      <xdr:col>81</xdr:col>
      <xdr:colOff>101600</xdr:colOff>
      <xdr:row>57</xdr:row>
      <xdr:rowOff>102653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119180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54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168453</xdr:rowOff>
    </xdr:from>
    <xdr:to>
      <xdr:col>76</xdr:col>
      <xdr:colOff>165100</xdr:colOff>
      <xdr:row>58</xdr:row>
      <xdr:rowOff>98603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89730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98088</xdr:rowOff>
    </xdr:from>
    <xdr:to>
      <xdr:col>72</xdr:col>
      <xdr:colOff>38100</xdr:colOff>
      <xdr:row>58</xdr:row>
      <xdr:rowOff>28238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7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19365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6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45020</xdr:rowOff>
    </xdr:from>
    <xdr:to>
      <xdr:col>67</xdr:col>
      <xdr:colOff>101600</xdr:colOff>
      <xdr:row>58</xdr:row>
      <xdr:rowOff>146620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8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137747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8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103398</xdr:rowOff>
    </xdr:from>
    <xdr:to>
      <xdr:col>85</xdr:col>
      <xdr:colOff>127000</xdr:colOff>
      <xdr:row>78</xdr:row>
      <xdr:rowOff>151164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476498"/>
          <a:ext cx="838200" cy="4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104246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7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126247</xdr:rowOff>
    </xdr:from>
    <xdr:to>
      <xdr:col>81</xdr:col>
      <xdr:colOff>50800</xdr:colOff>
      <xdr:row>78</xdr:row>
      <xdr:rowOff>151164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99347"/>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91446</xdr:rowOff>
    </xdr:from>
    <xdr:to>
      <xdr:col>76</xdr:col>
      <xdr:colOff>114300</xdr:colOff>
      <xdr:row>78</xdr:row>
      <xdr:rowOff>126247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464546"/>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143208</xdr:rowOff>
    </xdr:from>
    <xdr:to>
      <xdr:col>71</xdr:col>
      <xdr:colOff>177800</xdr:colOff>
      <xdr:row>78</xdr:row>
      <xdr:rowOff>91446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344858"/>
          <a:ext cx="889000" cy="11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52598</xdr:rowOff>
    </xdr:from>
    <xdr:to>
      <xdr:col>85</xdr:col>
      <xdr:colOff>177800</xdr:colOff>
      <xdr:row>78</xdr:row>
      <xdr:rowOff>154198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11975</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21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100364</xdr:rowOff>
    </xdr:from>
    <xdr:to>
      <xdr:col>81</xdr:col>
      <xdr:colOff>101600</xdr:colOff>
      <xdr:row>79</xdr:row>
      <xdr:rowOff>30514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7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47041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324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75447</xdr:rowOff>
    </xdr:from>
    <xdr:to>
      <xdr:col>76</xdr:col>
      <xdr:colOff>165100</xdr:colOff>
      <xdr:row>79</xdr:row>
      <xdr:rowOff>5597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22124</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32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40646</xdr:rowOff>
    </xdr:from>
    <xdr:to>
      <xdr:col>72</xdr:col>
      <xdr:colOff>38100</xdr:colOff>
      <xdr:row>78</xdr:row>
      <xdr:rowOff>142246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158773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1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92408</xdr:rowOff>
    </xdr:from>
    <xdr:to>
      <xdr:col>67</xdr:col>
      <xdr:colOff>101600</xdr:colOff>
      <xdr:row>78</xdr:row>
      <xdr:rowOff>22558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2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39085</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306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148926</xdr:rowOff>
    </xdr:from>
    <xdr:to>
      <xdr:col>85</xdr:col>
      <xdr:colOff>127000</xdr:colOff>
      <xdr:row>93</xdr:row>
      <xdr:rowOff>149740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093776"/>
          <a:ext cx="8382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149740</xdr:rowOff>
    </xdr:from>
    <xdr:to>
      <xdr:col>81</xdr:col>
      <xdr:colOff>50800</xdr:colOff>
      <xdr:row>93</xdr:row>
      <xdr:rowOff>158573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094590"/>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158573</xdr:rowOff>
    </xdr:from>
    <xdr:to>
      <xdr:col>76</xdr:col>
      <xdr:colOff>114300</xdr:colOff>
      <xdr:row>94</xdr:row>
      <xdr:rowOff>31280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103423"/>
          <a:ext cx="889000" cy="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31280</xdr:rowOff>
    </xdr:from>
    <xdr:to>
      <xdr:col>71</xdr:col>
      <xdr:colOff>177800</xdr:colOff>
      <xdr:row>94</xdr:row>
      <xdr:rowOff>120104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147580"/>
          <a:ext cx="889000" cy="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98126</xdr:rowOff>
    </xdr:from>
    <xdr:to>
      <xdr:col>85</xdr:col>
      <xdr:colOff>177800</xdr:colOff>
      <xdr:row>94</xdr:row>
      <xdr:rowOff>28276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0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121003</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89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98940</xdr:rowOff>
    </xdr:from>
    <xdr:to>
      <xdr:col>81</xdr:col>
      <xdr:colOff>101600</xdr:colOff>
      <xdr:row>94</xdr:row>
      <xdr:rowOff>29090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04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45617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8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107773</xdr:rowOff>
    </xdr:from>
    <xdr:to>
      <xdr:col>76</xdr:col>
      <xdr:colOff>165100</xdr:colOff>
      <xdr:row>94</xdr:row>
      <xdr:rowOff>37923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05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54450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8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151930</xdr:rowOff>
    </xdr:from>
    <xdr:to>
      <xdr:col>72</xdr:col>
      <xdr:colOff>38100</xdr:colOff>
      <xdr:row>94</xdr:row>
      <xdr:rowOff>82080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0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98607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8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69304</xdr:rowOff>
    </xdr:from>
    <xdr:to>
      <xdr:col>67</xdr:col>
      <xdr:colOff>101600</xdr:colOff>
      <xdr:row>94</xdr:row>
      <xdr:rowOff>170904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1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15981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96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令和５年度と比較すると、教育費は木倉小学校校舎増築事業が完了したことに伴い令和５年度の</a:t>
          </a:r>
          <a:r>
            <a:rPr kumimoji="1" lang="en-US" altLang="ja-JP" sz="1300">
              <a:latin typeface="ＭＳ ゴシック" panose="020B0609070205080204" pitchFamily="49" charset="-128"/>
              <a:ea typeface="ＭＳ ゴシック" panose="020B0609070205080204" pitchFamily="49" charset="-128"/>
            </a:rPr>
            <a:t>65,820</a:t>
          </a:r>
          <a:r>
            <a:rPr kumimoji="1" lang="ja-JP" altLang="en-US" sz="1300">
              <a:latin typeface="ＭＳ ゴシック" panose="020B0609070205080204" pitchFamily="49" charset="-128"/>
              <a:ea typeface="ＭＳ ゴシック" panose="020B0609070205080204" pitchFamily="49" charset="-128"/>
            </a:rPr>
            <a:t>円から令和６年度の</a:t>
          </a:r>
          <a:r>
            <a:rPr kumimoji="1" lang="en-US" altLang="ja-JP" sz="1300">
              <a:latin typeface="ＭＳ ゴシック" panose="020B0609070205080204" pitchFamily="49" charset="-128"/>
              <a:ea typeface="ＭＳ ゴシック" panose="020B0609070205080204" pitchFamily="49" charset="-128"/>
            </a:rPr>
            <a:t>53,509</a:t>
          </a:r>
          <a:r>
            <a:rPr kumimoji="1" lang="ja-JP" altLang="en-US" sz="1300">
              <a:latin typeface="ＭＳ ゴシック" panose="020B0609070205080204" pitchFamily="49" charset="-128"/>
              <a:ea typeface="ＭＳ ゴシック" panose="020B0609070205080204" pitchFamily="49" charset="-128"/>
            </a:rPr>
            <a:t>円と減少したが、地方創生事業費の増により農林水産業費が令和５年度の</a:t>
          </a:r>
          <a:r>
            <a:rPr kumimoji="1" lang="en-US" altLang="ja-JP" sz="1300">
              <a:latin typeface="ＭＳ ゴシック" panose="020B0609070205080204" pitchFamily="49" charset="-128"/>
              <a:ea typeface="ＭＳ ゴシック" panose="020B0609070205080204" pitchFamily="49" charset="-128"/>
            </a:rPr>
            <a:t>21,366</a:t>
          </a:r>
          <a:r>
            <a:rPr kumimoji="1" lang="ja-JP" altLang="en-US" sz="1300">
              <a:latin typeface="ＭＳ ゴシック" panose="020B0609070205080204" pitchFamily="49" charset="-128"/>
              <a:ea typeface="ＭＳ ゴシック" panose="020B0609070205080204" pitchFamily="49" charset="-128"/>
            </a:rPr>
            <a:t>円から令和６年度の</a:t>
          </a:r>
          <a:r>
            <a:rPr kumimoji="1" lang="en-US" altLang="ja-JP" sz="1300">
              <a:latin typeface="ＭＳ ゴシック" panose="020B0609070205080204" pitchFamily="49" charset="-128"/>
              <a:ea typeface="ＭＳ ゴシック" panose="020B0609070205080204" pitchFamily="49" charset="-128"/>
            </a:rPr>
            <a:t>36,248</a:t>
          </a:r>
          <a:r>
            <a:rPr kumimoji="1" lang="ja-JP" altLang="en-US" sz="1300">
              <a:latin typeface="ＭＳ ゴシック" panose="020B0609070205080204" pitchFamily="49" charset="-128"/>
              <a:ea typeface="ＭＳ ゴシック" panose="020B0609070205080204" pitchFamily="49" charset="-128"/>
            </a:rPr>
            <a:t>円、土木費が令和５年度の</a:t>
          </a:r>
          <a:r>
            <a:rPr kumimoji="1" lang="en-US" altLang="ja-JP" sz="1300">
              <a:latin typeface="ＭＳ ゴシック" panose="020B0609070205080204" pitchFamily="49" charset="-128"/>
              <a:ea typeface="ＭＳ ゴシック" panose="020B0609070205080204" pitchFamily="49" charset="-128"/>
            </a:rPr>
            <a:t>57,814</a:t>
          </a:r>
          <a:r>
            <a:rPr kumimoji="1" lang="ja-JP" altLang="en-US" sz="1300">
              <a:latin typeface="ＭＳ ゴシック" panose="020B0609070205080204" pitchFamily="49" charset="-128"/>
              <a:ea typeface="ＭＳ ゴシック" panose="020B0609070205080204" pitchFamily="49" charset="-128"/>
            </a:rPr>
            <a:t>円から令和６年度の</a:t>
          </a:r>
          <a:r>
            <a:rPr kumimoji="1" lang="en-US" altLang="ja-JP" sz="1300">
              <a:latin typeface="ＭＳ ゴシック" panose="020B0609070205080204" pitchFamily="49" charset="-128"/>
              <a:ea typeface="ＭＳ ゴシック" panose="020B0609070205080204" pitchFamily="49" charset="-128"/>
            </a:rPr>
            <a:t>79,215</a:t>
          </a:r>
          <a:r>
            <a:rPr kumimoji="1" lang="ja-JP" altLang="en-US" sz="1300">
              <a:latin typeface="ＭＳ ゴシック" panose="020B0609070205080204" pitchFamily="49" charset="-128"/>
              <a:ea typeface="ＭＳ ゴシック" panose="020B0609070205080204" pitchFamily="49" charset="-128"/>
            </a:rPr>
            <a:t>円とそれぞれ増加している。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また、総務費が令和５年度の</a:t>
          </a:r>
          <a:r>
            <a:rPr kumimoji="1" lang="en-US" altLang="ja-JP" sz="1300">
              <a:latin typeface="ＭＳ ゴシック" panose="020B0609070205080204" pitchFamily="49" charset="-128"/>
              <a:ea typeface="ＭＳ ゴシック" panose="020B0609070205080204" pitchFamily="49" charset="-128"/>
            </a:rPr>
            <a:t>235,412</a:t>
          </a:r>
          <a:r>
            <a:rPr kumimoji="1" lang="ja-JP" altLang="en-US" sz="1300">
              <a:latin typeface="ＭＳ ゴシック" panose="020B0609070205080204" pitchFamily="49" charset="-128"/>
              <a:ea typeface="ＭＳ ゴシック" panose="020B0609070205080204" pitchFamily="49" charset="-128"/>
            </a:rPr>
            <a:t>円から令和６年度の</a:t>
          </a:r>
          <a:r>
            <a:rPr kumimoji="1" lang="en-US" altLang="ja-JP" sz="1300">
              <a:latin typeface="ＭＳ ゴシック" panose="020B0609070205080204" pitchFamily="49" charset="-128"/>
              <a:ea typeface="ＭＳ ゴシック" panose="020B0609070205080204" pitchFamily="49" charset="-128"/>
            </a:rPr>
            <a:t>314,169</a:t>
          </a:r>
          <a:r>
            <a:rPr kumimoji="1" lang="ja-JP" altLang="en-US" sz="1300">
              <a:latin typeface="ＭＳ ゴシック" panose="020B0609070205080204" pitchFamily="49" charset="-128"/>
              <a:ea typeface="ＭＳ ゴシック" panose="020B0609070205080204" pitchFamily="49" charset="-128"/>
            </a:rPr>
            <a:t>円と大幅に増加しているが、主な理由としてはふるさと応援基金への積立金増加であり、ふるさと応援基金の基金残高が令和５年度末の</a:t>
          </a:r>
          <a:r>
            <a:rPr kumimoji="1" lang="en-US" altLang="ja-JP" sz="1300">
              <a:latin typeface="ＭＳ ゴシック" panose="020B0609070205080204" pitchFamily="49" charset="-128"/>
              <a:ea typeface="ＭＳ ゴシック" panose="020B0609070205080204" pitchFamily="49" charset="-128"/>
            </a:rPr>
            <a:t>1,626,281</a:t>
          </a:r>
          <a:r>
            <a:rPr kumimoji="1" lang="ja-JP" altLang="en-US" sz="1300">
              <a:latin typeface="ＭＳ ゴシック" panose="020B0609070205080204" pitchFamily="49" charset="-128"/>
              <a:ea typeface="ＭＳ ゴシック" panose="020B0609070205080204" pitchFamily="49" charset="-128"/>
            </a:rPr>
            <a:t>千円から令和６年度末の</a:t>
          </a:r>
          <a:r>
            <a:rPr kumimoji="1" lang="en-US" altLang="ja-JP" sz="1300">
              <a:latin typeface="ＭＳ ゴシック" panose="020B0609070205080204" pitchFamily="49" charset="-128"/>
              <a:ea typeface="ＭＳ ゴシック" panose="020B0609070205080204" pitchFamily="49" charset="-128"/>
            </a:rPr>
            <a:t>2,466,923</a:t>
          </a:r>
          <a:r>
            <a:rPr kumimoji="1" lang="ja-JP" altLang="en-US" sz="1300">
              <a:latin typeface="ＭＳ ゴシック" panose="020B0609070205080204" pitchFamily="49" charset="-128"/>
              <a:ea typeface="ＭＳ ゴシック" panose="020B0609070205080204" pitchFamily="49" charset="-128"/>
            </a:rPr>
            <a:t>千円と順調に増加している。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今後、令和</a:t>
          </a:r>
          <a:r>
            <a:rPr kumimoji="1" lang="en-US" altLang="ja-JP" sz="1300">
              <a:latin typeface="ＭＳ ゴシック" panose="020B0609070205080204" pitchFamily="49" charset="-128"/>
              <a:ea typeface="ＭＳ ゴシック" panose="020B0609070205080204" pitchFamily="49" charset="-128"/>
            </a:rPr>
            <a:t>7</a:t>
          </a:r>
          <a:r>
            <a:rPr kumimoji="1" lang="ja-JP" altLang="en-US" sz="1300">
              <a:latin typeface="ＭＳ ゴシック" panose="020B0609070205080204" pitchFamily="49" charset="-128"/>
              <a:ea typeface="ＭＳ ゴシック" panose="020B0609070205080204" pitchFamily="49" charset="-128"/>
            </a:rPr>
            <a:t>年度まで公債費が増加傾向にあるため、歳出決算額に占める公債費の割合が高くなる見込みである。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年熊本地震の復旧・復興事業推進等により、平成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年度末には</a:t>
          </a:r>
          <a:r>
            <a:rPr kumimoji="1" lang="en-US" altLang="ja-JP" sz="1100">
              <a:latin typeface="ＭＳ ゴシック" pitchFamily="49" charset="-128"/>
              <a:ea typeface="ＭＳ ゴシック" pitchFamily="49" charset="-128"/>
            </a:rPr>
            <a:t>703,608</a:t>
          </a:r>
          <a:r>
            <a:rPr kumimoji="1" lang="ja-JP" altLang="en-US" sz="1100">
              <a:latin typeface="ＭＳ ゴシック" pitchFamily="49" charset="-128"/>
              <a:ea typeface="ＭＳ ゴシック" pitchFamily="49" charset="-128"/>
            </a:rPr>
            <a:t>千円まで減少したが、熊本地震災害の教訓から更なる大規模な災害等に備えるため、熊本地震発生前である平成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年度と同等金額まで基金を積立てることを目標にし、令和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年度末時点（</a:t>
          </a:r>
          <a:r>
            <a:rPr kumimoji="1" lang="en-US" altLang="ja-JP" sz="1100">
              <a:latin typeface="ＭＳ ゴシック" pitchFamily="49" charset="-128"/>
              <a:ea typeface="ＭＳ ゴシック" pitchFamily="49" charset="-128"/>
            </a:rPr>
            <a:t>1,418,126</a:t>
          </a:r>
          <a:r>
            <a:rPr kumimoji="1" lang="ja-JP" altLang="en-US" sz="1100">
              <a:latin typeface="ＭＳ ゴシック" pitchFamily="49" charset="-128"/>
              <a:ea typeface="ＭＳ ゴシック" pitchFamily="49" charset="-128"/>
            </a:rPr>
            <a:t>千円）で目標を達成した。</a:t>
          </a:r>
        </a:p>
        <a:p>
          <a:r>
            <a:rPr kumimoji="1" lang="ja-JP" altLang="en-US" sz="1100">
              <a:latin typeface="ＭＳ ゴシック" pitchFamily="49" charset="-128"/>
              <a:ea typeface="ＭＳ ゴシック" pitchFamily="49" charset="-128"/>
            </a:rPr>
            <a:t>　また、ふるさと応援基金の活用等を図った結果、基金残高が令和６年度末で</a:t>
          </a:r>
          <a:r>
            <a:rPr kumimoji="1" lang="en-US" altLang="ja-JP" sz="1100">
              <a:latin typeface="ＭＳ ゴシック" pitchFamily="49" charset="-128"/>
              <a:ea typeface="ＭＳ ゴシック" pitchFamily="49" charset="-128"/>
            </a:rPr>
            <a:t>1,967,644</a:t>
          </a:r>
          <a:r>
            <a:rPr kumimoji="1" lang="ja-JP" altLang="en-US" sz="1100">
              <a:latin typeface="ＭＳ ゴシック" pitchFamily="49" charset="-128"/>
              <a:ea typeface="ＭＳ ゴシック" pitchFamily="49" charset="-128"/>
            </a:rPr>
            <a:t>千円となった。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実質単年度収支額は、令和５年度と比較し令和６年度は</a:t>
          </a:r>
          <a:r>
            <a:rPr kumimoji="1" lang="en-US" altLang="ja-JP" sz="1100">
              <a:latin typeface="ＭＳ ゴシック" pitchFamily="49" charset="-128"/>
              <a:ea typeface="ＭＳ ゴシック" pitchFamily="49" charset="-128"/>
            </a:rPr>
            <a:t>23,636</a:t>
          </a:r>
          <a:r>
            <a:rPr kumimoji="1" lang="ja-JP" altLang="en-US" sz="1100">
              <a:latin typeface="ＭＳ ゴシック" pitchFamily="49" charset="-128"/>
              <a:ea typeface="ＭＳ ゴシック" pitchFamily="49" charset="-128"/>
            </a:rPr>
            <a:t>千円の減額となり、</a:t>
          </a:r>
          <a:r>
            <a:rPr kumimoji="1" lang="en-US" altLang="ja-JP" sz="1100">
              <a:latin typeface="ＭＳ ゴシック" pitchFamily="49" charset="-128"/>
              <a:ea typeface="ＭＳ ゴシック" pitchFamily="49" charset="-128"/>
            </a:rPr>
            <a:t>88,198</a:t>
          </a:r>
          <a:r>
            <a:rPr kumimoji="1" lang="ja-JP" altLang="en-US" sz="1100">
              <a:latin typeface="ＭＳ ゴシック" pitchFamily="49" charset="-128"/>
              <a:ea typeface="ＭＳ ゴシック" pitchFamily="49" charset="-128"/>
            </a:rPr>
            <a:t>千円の赤字となっている。</a:t>
          </a:r>
        </a:p>
        <a:p>
          <a:r>
            <a:rPr kumimoji="1" lang="ja-JP" altLang="en-US" sz="1100">
              <a:latin typeface="ＭＳ ゴシック" pitchFamily="49" charset="-128"/>
              <a:ea typeface="ＭＳ ゴシック" pitchFamily="49" charset="-128"/>
            </a:rPr>
            <a:t>　今後は、必要な事業等を峻別し、無駄のない財政運営に努めていく。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熊本県御船町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熊本地震からの復旧・復興が進み、一般会計及び公営企業会計を含む全ての特別会計において、令和２年度から引続き黒字となっている。</a:t>
          </a:r>
        </a:p>
        <a:p>
          <a:r>
            <a:rPr kumimoji="1" lang="ja-JP" altLang="en-US" sz="1400">
              <a:latin typeface="ＭＳ ゴシック" pitchFamily="49" charset="-128"/>
              <a:ea typeface="ＭＳ ゴシック" pitchFamily="49" charset="-128"/>
            </a:rPr>
            <a:t>　今後も事業の見直し等を実施し、健全な財政運営に努める。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16495771</v>
      </c>
      <c r="BO4" s="436"/>
      <c r="BP4" s="436"/>
      <c r="BQ4" s="436"/>
      <c r="BR4" s="436"/>
      <c r="BS4" s="436"/>
      <c r="BT4" s="436"/>
      <c r="BU4" s="437"/>
      <c r="BV4" s="435">
        <v>14505985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8.6999999999999993</v>
      </c>
      <c r="CU4" s="576"/>
      <c r="CV4" s="576"/>
      <c r="CW4" s="576"/>
      <c r="CX4" s="576"/>
      <c r="CY4" s="576"/>
      <c r="CZ4" s="576"/>
      <c r="DA4" s="577"/>
      <c r="DB4" s="575">
        <v>10.7</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15820463</v>
      </c>
      <c r="BO5" s="407"/>
      <c r="BP5" s="407"/>
      <c r="BQ5" s="407"/>
      <c r="BR5" s="407"/>
      <c r="BS5" s="407"/>
      <c r="BT5" s="407"/>
      <c r="BU5" s="408"/>
      <c r="BV5" s="406">
        <v>13735730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88.3</v>
      </c>
      <c r="CU5" s="404"/>
      <c r="CV5" s="404"/>
      <c r="CW5" s="404"/>
      <c r="CX5" s="404"/>
      <c r="CY5" s="404"/>
      <c r="CZ5" s="404"/>
      <c r="DA5" s="405"/>
      <c r="DB5" s="403">
        <v>89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675308</v>
      </c>
      <c r="BO6" s="407"/>
      <c r="BP6" s="407"/>
      <c r="BQ6" s="407"/>
      <c r="BR6" s="407"/>
      <c r="BS6" s="407"/>
      <c r="BT6" s="407"/>
      <c r="BU6" s="408"/>
      <c r="BV6" s="406">
        <v>770255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88.5</v>
      </c>
      <c r="CU6" s="550"/>
      <c r="CV6" s="550"/>
      <c r="CW6" s="550"/>
      <c r="CX6" s="550"/>
      <c r="CY6" s="550"/>
      <c r="CZ6" s="550"/>
      <c r="DA6" s="551"/>
      <c r="DB6" s="549">
        <v>89.2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165121</v>
      </c>
      <c r="BO7" s="407"/>
      <c r="BP7" s="407"/>
      <c r="BQ7" s="407"/>
      <c r="BR7" s="407"/>
      <c r="BS7" s="407"/>
      <c r="BT7" s="407"/>
      <c r="BU7" s="408"/>
      <c r="BV7" s="406">
        <v>166949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5857500</v>
      </c>
      <c r="CU7" s="407"/>
      <c r="CV7" s="407"/>
      <c r="CW7" s="407"/>
      <c r="CX7" s="407"/>
      <c r="CY7" s="407"/>
      <c r="CZ7" s="407"/>
      <c r="DA7" s="408"/>
      <c r="DB7" s="406">
        <v>5642401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510187</v>
      </c>
      <c r="BO8" s="407"/>
      <c r="BP8" s="407"/>
      <c r="BQ8" s="407"/>
      <c r="BR8" s="407"/>
      <c r="BS8" s="407"/>
      <c r="BT8" s="407"/>
      <c r="BU8" s="408"/>
      <c r="BV8" s="406">
        <v>603306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0.36</v>
      </c>
      <c r="CU8" s="510"/>
      <c r="CV8" s="510"/>
      <c r="CW8" s="510"/>
      <c r="CX8" s="510"/>
      <c r="CY8" s="510"/>
      <c r="CZ8" s="510"/>
      <c r="DA8" s="511"/>
      <c r="DB8" s="509">
        <v>0.35</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16303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-93119</v>
      </c>
      <c r="BO9" s="407"/>
      <c r="BP9" s="407"/>
      <c r="BQ9" s="407"/>
      <c r="BR9" s="407"/>
      <c r="BS9" s="407"/>
      <c r="BT9" s="407"/>
      <c r="BU9" s="408"/>
      <c r="BV9" s="406">
        <v>-64027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20.5</v>
      </c>
      <c r="CU9" s="404"/>
      <c r="CV9" s="404"/>
      <c r="CW9" s="404"/>
      <c r="CX9" s="404"/>
      <c r="CY9" s="404"/>
      <c r="CZ9" s="404"/>
      <c r="DA9" s="405"/>
      <c r="DB9" s="403">
        <v>20.5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17237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302711</v>
      </c>
      <c r="BO10" s="407"/>
      <c r="BP10" s="407"/>
      <c r="BQ10" s="407"/>
      <c r="BR10" s="407"/>
      <c r="BS10" s="407"/>
      <c r="BT10" s="407"/>
      <c r="BU10" s="408"/>
      <c r="BV10" s="406">
        <v>536303</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17270</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297790</v>
      </c>
      <c r="BO12" s="407"/>
      <c r="BP12" s="407"/>
      <c r="BQ12" s="407"/>
      <c r="BR12" s="407"/>
      <c r="BS12" s="407"/>
      <c r="BT12" s="407"/>
      <c r="BU12" s="408"/>
      <c r="BV12" s="406">
        <v>536838</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129</v>
      </c>
      <c r="N13" s="491"/>
      <c r="O13" s="491"/>
      <c r="P13" s="491"/>
      <c r="Q13" s="492"/>
      <c r="R13" s="493">
        <v>17093</v>
      </c>
      <c r="S13" s="494"/>
      <c r="T13" s="494"/>
      <c r="U13" s="494"/>
      <c r="V13" s="495"/>
      <c r="W13" s="496" t="s">
        <v>130</v>
      </c>
      <c r="X13" s="392"/>
      <c r="Y13" s="392"/>
      <c r="Z13" s="392"/>
      <c r="AA13" s="392"/>
      <c r="AB13" s="393"/>
      <c r="AC13" s="359">
        <v>699</v>
      </c>
      <c r="AD13" s="360"/>
      <c r="AE13" s="360"/>
      <c r="AF13" s="360"/>
      <c r="AG13" s="361"/>
      <c r="AH13" s="359">
        <v>882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-88198</v>
      </c>
      <c r="BO13" s="407"/>
      <c r="BP13" s="407"/>
      <c r="BQ13" s="407"/>
      <c r="BR13" s="407"/>
      <c r="BS13" s="407"/>
      <c r="BT13" s="407"/>
      <c r="BU13" s="408"/>
      <c r="BV13" s="406">
        <v>-64562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14.2</v>
      </c>
      <c r="CU13" s="404"/>
      <c r="CV13" s="404"/>
      <c r="CW13" s="404"/>
      <c r="CX13" s="404"/>
      <c r="CY13" s="404"/>
      <c r="CZ13" s="404"/>
      <c r="DA13" s="405"/>
      <c r="DB13" s="403">
        <v>14.2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17235</v>
      </c>
      <c r="S14" s="494"/>
      <c r="T14" s="494"/>
      <c r="U14" s="494"/>
      <c r="V14" s="495"/>
      <c r="W14" s="497"/>
      <c r="X14" s="395"/>
      <c r="Y14" s="395"/>
      <c r="Z14" s="395"/>
      <c r="AA14" s="395"/>
      <c r="AB14" s="396"/>
      <c r="AC14" s="486">
        <v>8.9</v>
      </c>
      <c r="AD14" s="487"/>
      <c r="AE14" s="487"/>
      <c r="AF14" s="487"/>
      <c r="AG14" s="488"/>
      <c r="AH14" s="486">
        <v>10.5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129</v>
      </c>
      <c r="N15" s="491"/>
      <c r="O15" s="491"/>
      <c r="P15" s="491"/>
      <c r="Q15" s="492"/>
      <c r="R15" s="493">
        <v>17081</v>
      </c>
      <c r="S15" s="494"/>
      <c r="T15" s="494"/>
      <c r="U15" s="494"/>
      <c r="V15" s="495"/>
      <c r="W15" s="496" t="s">
        <v>137</v>
      </c>
      <c r="X15" s="392"/>
      <c r="Y15" s="392"/>
      <c r="Z15" s="392"/>
      <c r="AA15" s="392"/>
      <c r="AB15" s="393"/>
      <c r="AC15" s="359">
        <v>1969</v>
      </c>
      <c r="AD15" s="360"/>
      <c r="AE15" s="360"/>
      <c r="AF15" s="360"/>
      <c r="AG15" s="361"/>
      <c r="AH15" s="359">
        <v>2118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1982925</v>
      </c>
      <c r="BO15" s="436"/>
      <c r="BP15" s="436"/>
      <c r="BQ15" s="436"/>
      <c r="BR15" s="436"/>
      <c r="BS15" s="436"/>
      <c r="BT15" s="436"/>
      <c r="BU15" s="437"/>
      <c r="BV15" s="435">
        <v>1862751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25</v>
      </c>
      <c r="AD16" s="487"/>
      <c r="AE16" s="487"/>
      <c r="AF16" s="487"/>
      <c r="AG16" s="488"/>
      <c r="AH16" s="486">
        <v>25.3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5351001</v>
      </c>
      <c r="BO16" s="407"/>
      <c r="BP16" s="407"/>
      <c r="BQ16" s="407"/>
      <c r="BR16" s="407"/>
      <c r="BS16" s="407"/>
      <c r="BT16" s="407"/>
      <c r="BU16" s="408"/>
      <c r="BV16" s="406">
        <v>5179832</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5196</v>
      </c>
      <c r="AD17" s="360"/>
      <c r="AE17" s="360"/>
      <c r="AF17" s="360"/>
      <c r="AG17" s="361"/>
      <c r="AH17" s="359">
        <v>5369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2475540</v>
      </c>
      <c r="BO17" s="407"/>
      <c r="BP17" s="407"/>
      <c r="BQ17" s="407"/>
      <c r="BR17" s="407"/>
      <c r="BS17" s="407"/>
      <c r="BT17" s="407"/>
      <c r="BU17" s="408"/>
      <c r="BV17" s="406">
        <v>2321562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99.03</v>
      </c>
      <c r="M18" s="459"/>
      <c r="N18" s="459"/>
      <c r="O18" s="459"/>
      <c r="P18" s="459"/>
      <c r="Q18" s="459"/>
      <c r="R18" s="460"/>
      <c r="S18" s="460"/>
      <c r="T18" s="460"/>
      <c r="U18" s="460"/>
      <c r="V18" s="461"/>
      <c r="W18" s="477"/>
      <c r="X18" s="478"/>
      <c r="Y18" s="478"/>
      <c r="Z18" s="478"/>
      <c r="AA18" s="478"/>
      <c r="AB18" s="502"/>
      <c r="AC18" s="376">
        <v>66.099999999999994</v>
      </c>
      <c r="AD18" s="377"/>
      <c r="AE18" s="377"/>
      <c r="AF18" s="377"/>
      <c r="AG18" s="462"/>
      <c r="AH18" s="376">
        <v>64.2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5207717</v>
      </c>
      <c r="BO18" s="407"/>
      <c r="BP18" s="407"/>
      <c r="BQ18" s="407"/>
      <c r="BR18" s="407"/>
      <c r="BS18" s="407"/>
      <c r="BT18" s="407"/>
      <c r="BU18" s="408"/>
      <c r="BV18" s="406">
        <v>5057137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7544662</v>
      </c>
      <c r="BO19" s="407"/>
      <c r="BP19" s="407"/>
      <c r="BQ19" s="407"/>
      <c r="BR19" s="407"/>
      <c r="BS19" s="407"/>
      <c r="BT19" s="407"/>
      <c r="BU19" s="408"/>
      <c r="BV19" s="406">
        <v>7434539</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6196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12526200</v>
      </c>
      <c r="BO22" s="436"/>
      <c r="BP22" s="436"/>
      <c r="BQ22" s="436"/>
      <c r="BR22" s="436"/>
      <c r="BS22" s="436"/>
      <c r="BT22" s="436"/>
      <c r="BU22" s="437"/>
      <c r="BV22" s="435">
        <v>13324537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10569698</v>
      </c>
      <c r="BO23" s="407"/>
      <c r="BP23" s="407"/>
      <c r="BQ23" s="407"/>
      <c r="BR23" s="407"/>
      <c r="BS23" s="407"/>
      <c r="BT23" s="407"/>
      <c r="BU23" s="408"/>
      <c r="BV23" s="406">
        <v>11338105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7064</v>
      </c>
      <c r="R24" s="360"/>
      <c r="S24" s="360"/>
      <c r="T24" s="360"/>
      <c r="U24" s="360"/>
      <c r="V24" s="361"/>
      <c r="W24" s="449"/>
      <c r="X24" s="386"/>
      <c r="Y24" s="387"/>
      <c r="Z24" s="362" t="s">
        <v>162</v>
      </c>
      <c r="AA24" s="363"/>
      <c r="AB24" s="363"/>
      <c r="AC24" s="363"/>
      <c r="AD24" s="363"/>
      <c r="AE24" s="363"/>
      <c r="AF24" s="363"/>
      <c r="AG24" s="364"/>
      <c r="AH24" s="359">
        <v>165</v>
      </c>
      <c r="AI24" s="360"/>
      <c r="AJ24" s="360"/>
      <c r="AK24" s="360"/>
      <c r="AL24" s="361"/>
      <c r="AM24" s="359">
        <v>469260</v>
      </c>
      <c r="AN24" s="360"/>
      <c r="AO24" s="360"/>
      <c r="AP24" s="360"/>
      <c r="AQ24" s="360"/>
      <c r="AR24" s="361"/>
      <c r="AS24" s="359">
        <v>2844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10298328</v>
      </c>
      <c r="BO24" s="407"/>
      <c r="BP24" s="407"/>
      <c r="BQ24" s="407"/>
      <c r="BR24" s="407"/>
      <c r="BS24" s="407"/>
      <c r="BT24" s="407"/>
      <c r="BU24" s="408"/>
      <c r="BV24" s="406">
        <v>10853577</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5483</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2481809</v>
      </c>
      <c r="BO25" s="436"/>
      <c r="BP25" s="436"/>
      <c r="BQ25" s="436"/>
      <c r="BR25" s="436"/>
      <c r="BS25" s="436"/>
      <c r="BT25" s="436"/>
      <c r="BU25" s="437"/>
      <c r="BV25" s="435">
        <v>1755617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5006</v>
      </c>
      <c r="R26" s="360"/>
      <c r="S26" s="360"/>
      <c r="T26" s="360"/>
      <c r="U26" s="360"/>
      <c r="V26" s="361"/>
      <c r="W26" s="449"/>
      <c r="X26" s="386"/>
      <c r="Y26" s="387"/>
      <c r="Z26" s="362" t="s">
        <v>168</v>
      </c>
      <c r="AA26" s="417"/>
      <c r="AB26" s="417"/>
      <c r="AC26" s="417"/>
      <c r="AD26" s="417"/>
      <c r="AE26" s="417"/>
      <c r="AF26" s="417"/>
      <c r="AG26" s="418"/>
      <c r="AH26" s="359">
        <v>16</v>
      </c>
      <c r="AI26" s="360"/>
      <c r="AJ26" s="360"/>
      <c r="AK26" s="360"/>
      <c r="AL26" s="361"/>
      <c r="AM26" s="359">
        <v>45712</v>
      </c>
      <c r="AN26" s="360"/>
      <c r="AO26" s="360"/>
      <c r="AP26" s="360"/>
      <c r="AQ26" s="360"/>
      <c r="AR26" s="361"/>
      <c r="AS26" s="359">
        <v>2857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3183</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2627</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1967644</v>
      </c>
      <c r="BO28" s="436"/>
      <c r="BP28" s="436"/>
      <c r="BQ28" s="436"/>
      <c r="BR28" s="436"/>
      <c r="BS28" s="436"/>
      <c r="BT28" s="436"/>
      <c r="BU28" s="437"/>
      <c r="BV28" s="435">
        <v>1962723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2384</v>
      </c>
      <c r="R29" s="360"/>
      <c r="S29" s="360"/>
      <c r="T29" s="360"/>
      <c r="U29" s="360"/>
      <c r="V29" s="361"/>
      <c r="W29" s="450"/>
      <c r="X29" s="451"/>
      <c r="Y29" s="452"/>
      <c r="Z29" s="362" t="s">
        <v>177</v>
      </c>
      <c r="AA29" s="363"/>
      <c r="AB29" s="363"/>
      <c r="AC29" s="363"/>
      <c r="AD29" s="363"/>
      <c r="AE29" s="363"/>
      <c r="AF29" s="363"/>
      <c r="AG29" s="364"/>
      <c r="AH29" s="359">
        <v>165</v>
      </c>
      <c r="AI29" s="360"/>
      <c r="AJ29" s="360"/>
      <c r="AK29" s="360"/>
      <c r="AL29" s="361"/>
      <c r="AM29" s="359">
        <v>469260</v>
      </c>
      <c r="AN29" s="360"/>
      <c r="AO29" s="360"/>
      <c r="AP29" s="360"/>
      <c r="AQ29" s="360"/>
      <c r="AR29" s="361"/>
      <c r="AS29" s="359">
        <v>2844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290448</v>
      </c>
      <c r="BO29" s="407"/>
      <c r="BP29" s="407"/>
      <c r="BQ29" s="407"/>
      <c r="BR29" s="407"/>
      <c r="BS29" s="407"/>
      <c r="BT29" s="407"/>
      <c r="BU29" s="408"/>
      <c r="BV29" s="406">
        <v>280121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94.3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3443740</v>
      </c>
      <c r="BO30" s="441"/>
      <c r="BP30" s="441"/>
      <c r="BQ30" s="441"/>
      <c r="BR30" s="441"/>
      <c r="BS30" s="441"/>
      <c r="BT30" s="441"/>
      <c r="BU30" s="442"/>
      <c r="BV30" s="440">
        <v>2494965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御船町国民健康保険特別会計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御船町水道事業会計</v>
      </c>
      <c r="AP34" s="355"/>
      <c r="AQ34" s="355"/>
      <c r="AR34" s="355"/>
      <c r="AS34" s="355"/>
      <c r="AT34" s="355"/>
      <c r="AU34" s="355"/>
      <c r="AV34" s="355"/>
      <c r="AW34" s="355"/>
      <c r="AX34" s="355"/>
      <c r="AY34" s="355"/>
      <c r="AZ34" s="355"/>
      <c r="BA34" s="355"/>
      <c r="BB34" s="355"/>
      <c r="BC34" s="355"/>
      <c r="BD34" s="163"/>
      <c r="BE34" s="354">
        <f>IF(BG34="","",MAX(C34:D43,U34:V43,AM34:AN43)+1)</f>
        <v>7</v>
      </c>
      <c r="BF34" s="354"/>
      <c r="BG34" s="355" t="str">
        <f>IF('各会計、関係団体の財政状況及び健全化判断比率'!B33="","",'各会計、関係団体の財政状況及び健全化判断比率'!B33)</f>
        <v>御船町緑の村運営事業特別会計</v>
      </c>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御船町介護保険事業特別会計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御船町下水道事業会計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御船地区衛生施設組合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御船町後期高齢者医療事業特別会計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御船町・甲佐町衛生施設組合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上益城消防組合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上益城広域連合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熊本県後期高齢者医療広域連合（一般会計）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熊本県後期高齢者医療広域連合（後期高齢者医療特別会計）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B7+7zXwWzzLLIcvL75MCW5ix9+90vecICzLSHi01VsTN+gYxv+lCGp3/HTKpnuB2w7wEuIdzC8d7qTuQWC8VQ==" saltValue="KX4lu5E1JF+s/LnTacsY9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A33" sqref="A1:XFD104857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533</v>
      </c>
      <c r="D34" s="1136"/>
      <c r="E34" s="1137"/>
      <c r="F34" s="32">
        <v>8.15</v>
      </c>
      <c r="G34" s="33">
        <v>14.34</v>
      </c>
      <c r="H34" s="33">
        <v>11.33</v>
      </c>
      <c r="I34" s="33">
        <v>10.69</v>
      </c>
      <c r="J34" s="34">
        <v>8.6999999999999993</v>
      </c>
      <c r="K34" s="22"/>
      <c r="L34" s="22"/>
      <c r="M34" s="22"/>
      <c r="N34" s="22"/>
      <c r="O34" s="22"/>
      <c r="P34" s="22"/>
    </row>
    <row r="35" spans="1:16" ht="39" customHeight="1" x14ac:dyDescent="0.2">
      <c r="A35" s="22"/>
      <c r="B35" s="35"/>
      <c r="C35" s="1132" t="s">
        <v>534</v>
      </c>
      <c r="D35" s="1132"/>
      <c r="E35" s="1133"/>
      <c r="F35" s="36">
        <v>4.03</v>
      </c>
      <c r="G35" s="37">
        <v>3.68</v>
      </c>
      <c r="H35" s="37">
        <v>3.52</v>
      </c>
      <c r="I35" s="37">
        <v>3.34</v>
      </c>
      <c r="J35" s="38">
        <v>3.48</v>
      </c>
      <c r="K35" s="22"/>
      <c r="L35" s="22"/>
      <c r="M35" s="22"/>
      <c r="N35" s="22"/>
      <c r="O35" s="22"/>
      <c r="P35" s="22"/>
    </row>
    <row r="36" spans="1:16" ht="39" customHeight="1" x14ac:dyDescent="0.2">
      <c r="A36" s="22"/>
      <c r="B36" s="35"/>
      <c r="C36" s="1132" t="s">
        <v>535</v>
      </c>
      <c r="D36" s="1132"/>
      <c r="E36" s="1133"/>
      <c r="F36" s="36">
        <v>2.13</v>
      </c>
      <c r="G36" s="37">
        <v>2.1800000000000002</v>
      </c>
      <c r="H36" s="37">
        <v>2.11</v>
      </c>
      <c r="I36" s="37">
        <v>1.69</v>
      </c>
      <c r="J36" s="38">
        <v>2.88</v>
      </c>
      <c r="K36" s="22"/>
      <c r="L36" s="22"/>
      <c r="M36" s="22"/>
      <c r="N36" s="22"/>
      <c r="O36" s="22"/>
      <c r="P36" s="22"/>
    </row>
    <row r="37" spans="1:16" ht="39" customHeight="1" x14ac:dyDescent="0.2">
      <c r="A37" s="22"/>
      <c r="B37" s="35"/>
      <c r="C37" s="1132" t="s">
        <v>536</v>
      </c>
      <c r="D37" s="1132"/>
      <c r="E37" s="1133"/>
      <c r="F37" s="36" t="s">
        <v>487</v>
      </c>
      <c r="G37" s="37" t="s">
        <v>487</v>
      </c>
      <c r="H37" s="37" t="s">
        <v>487</v>
      </c>
      <c r="I37" s="37" t="s">
        <v>487</v>
      </c>
      <c r="J37" s="38">
        <v>0.79</v>
      </c>
      <c r="K37" s="22"/>
      <c r="L37" s="22"/>
      <c r="M37" s="22"/>
      <c r="N37" s="22"/>
      <c r="O37" s="22"/>
      <c r="P37" s="22"/>
    </row>
    <row r="38" spans="1:16" ht="39" customHeight="1" x14ac:dyDescent="0.2">
      <c r="A38" s="22"/>
      <c r="B38" s="35"/>
      <c r="C38" s="1132" t="s">
        <v>537</v>
      </c>
      <c r="D38" s="1132"/>
      <c r="E38" s="1133"/>
      <c r="F38" s="36">
        <v>0.28999999999999998</v>
      </c>
      <c r="G38" s="37">
        <v>0.28000000000000003</v>
      </c>
      <c r="H38" s="37">
        <v>0.32</v>
      </c>
      <c r="I38" s="37">
        <v>0.34</v>
      </c>
      <c r="J38" s="38">
        <v>0.36</v>
      </c>
      <c r="K38" s="22"/>
      <c r="L38" s="22"/>
      <c r="M38" s="22"/>
      <c r="N38" s="22"/>
      <c r="O38" s="22"/>
      <c r="P38" s="22"/>
    </row>
    <row r="39" spans="1:16" ht="39" customHeight="1" x14ac:dyDescent="0.2">
      <c r="A39" s="22"/>
      <c r="B39" s="35"/>
      <c r="C39" s="1132" t="s">
        <v>538</v>
      </c>
      <c r="D39" s="1132"/>
      <c r="E39" s="1133"/>
      <c r="F39" s="36">
        <v>0.04</v>
      </c>
      <c r="G39" s="37">
        <v>0.01</v>
      </c>
      <c r="H39" s="37">
        <v>0.01</v>
      </c>
      <c r="I39" s="37">
        <v>0</v>
      </c>
      <c r="J39" s="38">
        <v>0.01</v>
      </c>
      <c r="K39" s="22"/>
      <c r="L39" s="22"/>
      <c r="M39" s="22"/>
      <c r="N39" s="22"/>
      <c r="O39" s="22"/>
      <c r="P39" s="22"/>
    </row>
    <row r="40" spans="1:16" ht="39" customHeight="1" x14ac:dyDescent="0.2">
      <c r="A40" s="22"/>
      <c r="B40" s="35"/>
      <c r="C40" s="1132" t="s">
        <v>539</v>
      </c>
      <c r="D40" s="1132"/>
      <c r="E40" s="1133"/>
      <c r="F40" s="36" t="s">
        <v>487</v>
      </c>
      <c r="G40" s="37" t="s">
        <v>487</v>
      </c>
      <c r="H40" s="37" t="s">
        <v>487</v>
      </c>
      <c r="I40" s="37" t="s">
        <v>487</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541</v>
      </c>
      <c r="D43" s="1134"/>
      <c r="E43" s="1135"/>
      <c r="F43" s="41">
        <v>4.43</v>
      </c>
      <c r="G43" s="42">
        <v>3.87</v>
      </c>
      <c r="H43" s="42">
        <v>3.5</v>
      </c>
      <c r="I43" s="42">
        <v>1.69</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z/fWTKdVLd6bN6Y1eEQyme+W3OsiZ9XGJGrtlrxJxgmomC1uJfGq8TgA600l7UL28877j3mbxuvB2kU6/svkA==" saltValue="W5i+6Dzx1C1fTcbAwcPL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048576"/>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1301</v>
      </c>
      <c r="L45" s="58">
        <v>1480</v>
      </c>
      <c r="M45" s="58">
        <v>1563</v>
      </c>
      <c r="N45" s="58">
        <v>1597</v>
      </c>
      <c r="O45" s="59">
        <v>1602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191</v>
      </c>
      <c r="L48" s="62">
        <v>179</v>
      </c>
      <c r="M48" s="62">
        <v>203</v>
      </c>
      <c r="N48" s="62">
        <v>207</v>
      </c>
      <c r="O48" s="63">
        <v>145</v>
      </c>
      <c r="P48" s="46"/>
      <c r="Q48" s="46"/>
      <c r="R48" s="46"/>
      <c r="S48" s="46"/>
      <c r="T48" s="46"/>
      <c r="U48" s="46"/>
    </row>
    <row r="49" spans="1:21" ht="30.75" customHeight="1" x14ac:dyDescent="0.2">
      <c r="A49" s="46"/>
      <c r="B49" s="1163"/>
      <c r="C49" s="1164"/>
      <c r="D49" s="60"/>
      <c r="E49" s="1140" t="s">
        <v>14</v>
      </c>
      <c r="F49" s="1140"/>
      <c r="G49" s="1140"/>
      <c r="H49" s="1140"/>
      <c r="I49" s="1140"/>
      <c r="J49" s="1141"/>
      <c r="K49" s="61">
        <v>41</v>
      </c>
      <c r="L49" s="62">
        <v>44</v>
      </c>
      <c r="M49" s="62">
        <v>45</v>
      </c>
      <c r="N49" s="62">
        <v>46</v>
      </c>
      <c r="O49" s="63">
        <v>48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1000</v>
      </c>
      <c r="L52" s="62">
        <v>1095</v>
      </c>
      <c r="M52" s="62">
        <v>1152</v>
      </c>
      <c r="N52" s="62">
        <v>1184</v>
      </c>
      <c r="O52" s="63">
        <v>1157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533</v>
      </c>
      <c r="L53" s="67">
        <v>608</v>
      </c>
      <c r="M53" s="67">
        <v>659</v>
      </c>
      <c r="N53" s="67">
        <v>666</v>
      </c>
      <c r="O53" s="68">
        <v>638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o0+LYNDtBTx03kG24uBKbXTMF873dBZepJ+VMKy5YLv19MDjuKhRbpsJye1BvcjH4TyM3Pg473OzWefOi2Uvg==" saltValue="ulkCb6hiEuYztBpqQxbGf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sqref="A1:XFD1048576"/>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16444</v>
      </c>
      <c r="J41" s="331">
        <v>15707</v>
      </c>
      <c r="K41" s="331">
        <v>14510</v>
      </c>
      <c r="L41" s="331">
        <v>13325</v>
      </c>
      <c r="M41" s="332">
        <v>12526</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2389</v>
      </c>
      <c r="J43" s="334">
        <v>2126</v>
      </c>
      <c r="K43" s="334">
        <v>1999</v>
      </c>
      <c r="L43" s="334">
        <v>1916</v>
      </c>
      <c r="M43" s="335">
        <v>1902</v>
      </c>
    </row>
    <row r="44" spans="2:13" ht="27.75" customHeight="1" x14ac:dyDescent="0.2">
      <c r="B44" s="1171"/>
      <c r="C44" s="1172"/>
      <c r="D44" s="104"/>
      <c r="E44" s="1175" t="s">
        <v>34</v>
      </c>
      <c r="F44" s="1175"/>
      <c r="G44" s="1175"/>
      <c r="H44" s="1176"/>
      <c r="I44" s="333">
        <v>675</v>
      </c>
      <c r="J44" s="334">
        <v>693</v>
      </c>
      <c r="K44" s="334">
        <v>695</v>
      </c>
      <c r="L44" s="334">
        <v>623</v>
      </c>
      <c r="M44" s="335">
        <v>530</v>
      </c>
    </row>
    <row r="45" spans="2:13" ht="27.75" customHeight="1" x14ac:dyDescent="0.2">
      <c r="B45" s="1171"/>
      <c r="C45" s="1172"/>
      <c r="D45" s="104"/>
      <c r="E45" s="1175" t="s">
        <v>35</v>
      </c>
      <c r="F45" s="1175"/>
      <c r="G45" s="1175"/>
      <c r="H45" s="1176"/>
      <c r="I45" s="333">
        <v>1022</v>
      </c>
      <c r="J45" s="334">
        <v>763</v>
      </c>
      <c r="K45" s="334">
        <v>765</v>
      </c>
      <c r="L45" s="334">
        <v>869</v>
      </c>
      <c r="M45" s="335">
        <v>836</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3317</v>
      </c>
      <c r="J50" s="334">
        <v>4267</v>
      </c>
      <c r="K50" s="334">
        <v>4923</v>
      </c>
      <c r="L50" s="334">
        <v>5192</v>
      </c>
      <c r="M50" s="335">
        <v>6171</v>
      </c>
    </row>
    <row r="51" spans="2:13" ht="27.75" customHeight="1" x14ac:dyDescent="0.2">
      <c r="B51" s="1171"/>
      <c r="C51" s="1172"/>
      <c r="D51" s="104"/>
      <c r="E51" s="1175" t="s">
        <v>42</v>
      </c>
      <c r="F51" s="1175"/>
      <c r="G51" s="1175"/>
      <c r="H51" s="1176"/>
      <c r="I51" s="333">
        <v>817</v>
      </c>
      <c r="J51" s="334">
        <v>814</v>
      </c>
      <c r="K51" s="334">
        <v>768</v>
      </c>
      <c r="L51" s="334">
        <v>760</v>
      </c>
      <c r="M51" s="335">
        <v>749</v>
      </c>
    </row>
    <row r="52" spans="2:13" ht="27.75" customHeight="1" x14ac:dyDescent="0.2">
      <c r="B52" s="1173"/>
      <c r="C52" s="1174"/>
      <c r="D52" s="104"/>
      <c r="E52" s="1175" t="s">
        <v>43</v>
      </c>
      <c r="F52" s="1175"/>
      <c r="G52" s="1175"/>
      <c r="H52" s="1176"/>
      <c r="I52" s="333">
        <v>13120</v>
      </c>
      <c r="J52" s="334">
        <v>12508</v>
      </c>
      <c r="K52" s="334">
        <v>11696</v>
      </c>
      <c r="L52" s="334">
        <v>10964</v>
      </c>
      <c r="M52" s="335">
        <v>10129</v>
      </c>
    </row>
    <row r="53" spans="2:13" ht="27.75" customHeight="1" thickBot="1" x14ac:dyDescent="0.25">
      <c r="B53" s="1177" t="s">
        <v>19</v>
      </c>
      <c r="C53" s="1178"/>
      <c r="D53" s="108"/>
      <c r="E53" s="1179" t="s">
        <v>44</v>
      </c>
      <c r="F53" s="1179"/>
      <c r="G53" s="1179"/>
      <c r="H53" s="1180"/>
      <c r="I53" s="336">
        <v>3276</v>
      </c>
      <c r="J53" s="337">
        <v>1700</v>
      </c>
      <c r="K53" s="337">
        <v>582</v>
      </c>
      <c r="L53" s="337">
        <v>-182</v>
      </c>
      <c r="M53" s="338">
        <v>-1254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fbC97PZ+FFJXllYULWhiV7NGFdN9xsUuR1CHk99sQ5MkoqzaWvpYtdD0Ct++GJ1akRXz5p1XsCwVase0x4OGA==" saltValue="GSmKCrzMu/aGCY9GPfU6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A14" sqref="A1:XFD1048576"/>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528</v>
      </c>
      <c r="G54" s="117" t="s">
        <v>529</v>
      </c>
      <c r="H54" s="118" t="s">
        <v>530</v>
      </c>
    </row>
    <row r="55" spans="2:8" ht="52.5" customHeight="1" x14ac:dyDescent="0.2">
      <c r="B55" s="119"/>
      <c r="C55" s="1196" t="s">
        <v>46</v>
      </c>
      <c r="D55" s="1196"/>
      <c r="E55" s="1197"/>
      <c r="F55" s="339">
        <v>1963</v>
      </c>
      <c r="G55" s="339">
        <v>1963</v>
      </c>
      <c r="H55" s="340">
        <v>1968</v>
      </c>
    </row>
    <row r="56" spans="2:8" ht="52.5" customHeight="1" x14ac:dyDescent="0.2">
      <c r="B56" s="120"/>
      <c r="C56" s="1198" t="s">
        <v>47</v>
      </c>
      <c r="D56" s="1198"/>
      <c r="E56" s="1199"/>
      <c r="F56" s="341">
        <v>295</v>
      </c>
      <c r="G56" s="341">
        <v>280</v>
      </c>
      <c r="H56" s="342">
        <v>290</v>
      </c>
    </row>
    <row r="57" spans="2:8" ht="53.25" customHeight="1" x14ac:dyDescent="0.2">
      <c r="B57" s="120"/>
      <c r="C57" s="1200" t="s">
        <v>48</v>
      </c>
      <c r="D57" s="1200"/>
      <c r="E57" s="1201"/>
      <c r="F57" s="343">
        <v>2214</v>
      </c>
      <c r="G57" s="343">
        <v>2495</v>
      </c>
      <c r="H57" s="344">
        <v>3444</v>
      </c>
    </row>
    <row r="58" spans="2:8" ht="45.75" customHeight="1" x14ac:dyDescent="0.2">
      <c r="B58" s="121"/>
      <c r="C58" s="1188" t="s">
        <v>547</v>
      </c>
      <c r="D58" s="1189"/>
      <c r="E58" s="1190"/>
      <c r="F58" s="345">
        <v>1598</v>
      </c>
      <c r="G58" s="345">
        <v>1626</v>
      </c>
      <c r="H58" s="346">
        <v>2467</v>
      </c>
    </row>
    <row r="59" spans="2:8" ht="45.75" customHeight="1" x14ac:dyDescent="0.2">
      <c r="B59" s="121"/>
      <c r="C59" s="1188" t="s">
        <v>548</v>
      </c>
      <c r="D59" s="1189"/>
      <c r="E59" s="1190"/>
      <c r="F59" s="345">
        <v>479</v>
      </c>
      <c r="G59" s="345">
        <v>534</v>
      </c>
      <c r="H59" s="346">
        <v>721</v>
      </c>
    </row>
    <row r="60" spans="2:8" ht="45.75" customHeight="1" x14ac:dyDescent="0.2">
      <c r="B60" s="121"/>
      <c r="C60" s="1188" t="s">
        <v>549</v>
      </c>
      <c r="D60" s="1189"/>
      <c r="E60" s="1190"/>
      <c r="F60" s="345">
        <v>72</v>
      </c>
      <c r="G60" s="345">
        <v>234</v>
      </c>
      <c r="H60" s="346">
        <v>192</v>
      </c>
    </row>
    <row r="61" spans="2:8" ht="45.75" customHeight="1" x14ac:dyDescent="0.2">
      <c r="B61" s="121"/>
      <c r="C61" s="1188" t="s">
        <v>550</v>
      </c>
      <c r="D61" s="1189"/>
      <c r="E61" s="1190"/>
      <c r="F61" s="345">
        <v>26</v>
      </c>
      <c r="G61" s="345">
        <v>26</v>
      </c>
      <c r="H61" s="346">
        <v>26</v>
      </c>
    </row>
    <row r="62" spans="2:8" ht="45.75" customHeight="1" thickBot="1" x14ac:dyDescent="0.25">
      <c r="B62" s="122"/>
      <c r="C62" s="1191" t="s">
        <v>551</v>
      </c>
      <c r="D62" s="1192"/>
      <c r="E62" s="1193"/>
      <c r="F62" s="347">
        <v>18</v>
      </c>
      <c r="G62" s="347">
        <v>17</v>
      </c>
      <c r="H62" s="348">
        <v>17</v>
      </c>
    </row>
    <row r="63" spans="2:8" ht="52.5" customHeight="1" thickBot="1" x14ac:dyDescent="0.25">
      <c r="B63" s="123"/>
      <c r="C63" s="1194" t="s">
        <v>49</v>
      </c>
      <c r="D63" s="1194"/>
      <c r="E63" s="1195"/>
      <c r="F63" s="349">
        <v>4472</v>
      </c>
      <c r="G63" s="349">
        <v>4738</v>
      </c>
      <c r="H63" s="350">
        <v>5702</v>
      </c>
    </row>
    <row r="64" spans="2:8" ht="13" x14ac:dyDescent="0.2"/>
  </sheetData>
  <sheetProtection algorithmName="SHA-512" hashValue="RKSKsMtcVTJ6wxEJ83eIfOQtM8m9InA26QBjTEX1iQcLKfubhIUQVzbyao7Pz8Yls2QYn3ruJqCVjpMroXpuLQ==" saltValue="uzT89Gdl/pV6XMQasAwQ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112642</v>
      </c>
      <c r="E3" s="142"/>
      <c r="F3" s="143">
        <v>96248</v>
      </c>
      <c r="G3" s="144"/>
      <c r="H3" s="145"/>
    </row>
    <row r="4" spans="1:8" x14ac:dyDescent="0.2">
      <c r="A4" s="146"/>
      <c r="B4" s="147"/>
      <c r="C4" s="148"/>
      <c r="D4" s="149">
        <v>32650</v>
      </c>
      <c r="E4" s="150"/>
      <c r="F4" s="151">
        <v>55768</v>
      </c>
      <c r="G4" s="152"/>
      <c r="H4" s="153"/>
    </row>
    <row r="5" spans="1:8" x14ac:dyDescent="0.2">
      <c r="A5" s="134" t="s">
        <v>520</v>
      </c>
      <c r="B5" s="139"/>
      <c r="C5" s="140"/>
      <c r="D5" s="141">
        <v>69132</v>
      </c>
      <c r="E5" s="142"/>
      <c r="F5" s="143">
        <v>76413</v>
      </c>
      <c r="G5" s="144"/>
      <c r="H5" s="145"/>
    </row>
    <row r="6" spans="1:8" x14ac:dyDescent="0.2">
      <c r="A6" s="146"/>
      <c r="B6" s="147"/>
      <c r="C6" s="148"/>
      <c r="D6" s="149">
        <v>26293</v>
      </c>
      <c r="E6" s="150"/>
      <c r="F6" s="151">
        <v>39658</v>
      </c>
      <c r="G6" s="152"/>
      <c r="H6" s="153"/>
    </row>
    <row r="7" spans="1:8" x14ac:dyDescent="0.2">
      <c r="A7" s="134" t="s">
        <v>521</v>
      </c>
      <c r="B7" s="139"/>
      <c r="C7" s="140"/>
      <c r="D7" s="141">
        <v>60849</v>
      </c>
      <c r="E7" s="142"/>
      <c r="F7" s="143">
        <v>66481</v>
      </c>
      <c r="G7" s="144"/>
      <c r="H7" s="145"/>
    </row>
    <row r="8" spans="1:8" x14ac:dyDescent="0.2">
      <c r="A8" s="146"/>
      <c r="B8" s="147"/>
      <c r="C8" s="148"/>
      <c r="D8" s="149">
        <v>30781</v>
      </c>
      <c r="E8" s="150"/>
      <c r="F8" s="151">
        <v>36120</v>
      </c>
      <c r="G8" s="152"/>
      <c r="H8" s="153"/>
    </row>
    <row r="9" spans="1:8" x14ac:dyDescent="0.2">
      <c r="A9" s="134" t="s">
        <v>522</v>
      </c>
      <c r="B9" s="139"/>
      <c r="C9" s="140"/>
      <c r="D9" s="141">
        <v>69028</v>
      </c>
      <c r="E9" s="142"/>
      <c r="F9" s="143">
        <v>67825</v>
      </c>
      <c r="G9" s="144"/>
      <c r="H9" s="145"/>
    </row>
    <row r="10" spans="1:8" x14ac:dyDescent="0.2">
      <c r="A10" s="146"/>
      <c r="B10" s="147"/>
      <c r="C10" s="148"/>
      <c r="D10" s="149">
        <v>29843</v>
      </c>
      <c r="E10" s="150"/>
      <c r="F10" s="151">
        <v>39417</v>
      </c>
      <c r="G10" s="152"/>
      <c r="H10" s="153"/>
    </row>
    <row r="11" spans="1:8" x14ac:dyDescent="0.2">
      <c r="A11" s="134" t="s">
        <v>523</v>
      </c>
      <c r="B11" s="139"/>
      <c r="C11" s="140"/>
      <c r="D11" s="141">
        <v>94252</v>
      </c>
      <c r="E11" s="142"/>
      <c r="F11" s="143">
        <v>81158</v>
      </c>
      <c r="G11" s="144"/>
      <c r="H11" s="145"/>
    </row>
    <row r="12" spans="1:8" x14ac:dyDescent="0.2">
      <c r="A12" s="146"/>
      <c r="B12" s="147"/>
      <c r="C12" s="154"/>
      <c r="D12" s="149">
        <v>32857</v>
      </c>
      <c r="E12" s="150"/>
      <c r="F12" s="151">
        <v>45320</v>
      </c>
      <c r="G12" s="152"/>
      <c r="H12" s="153"/>
    </row>
    <row r="13" spans="1:8" x14ac:dyDescent="0.2">
      <c r="A13" s="134"/>
      <c r="B13" s="139"/>
      <c r="C13" s="140"/>
      <c r="D13" s="141">
        <v>81181</v>
      </c>
      <c r="E13" s="142"/>
      <c r="F13" s="143">
        <v>77625</v>
      </c>
      <c r="G13" s="155"/>
      <c r="H13" s="145"/>
    </row>
    <row r="14" spans="1:8" x14ac:dyDescent="0.2">
      <c r="A14" s="146"/>
      <c r="B14" s="147"/>
      <c r="C14" s="148"/>
      <c r="D14" s="149">
        <v>30485</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8.24</v>
      </c>
      <c r="C19" s="156">
        <f>ROUND(VALUE(SUBSTITUTE(実質収支比率等に係る経年分析!G$48,"▲","-")),2)</f>
        <v>14.44</v>
      </c>
      <c r="D19" s="156">
        <f>ROUND(VALUE(SUBSTITUTE(実質収支比率等に係る経年分析!H$48,"▲","-")),2)</f>
        <v>11.95</v>
      </c>
      <c r="E19" s="156">
        <f>ROUND(VALUE(SUBSTITUTE(実質収支比率等に係る経年分析!I$48,"▲","-")),2)</f>
        <v>10.69</v>
      </c>
      <c r="F19" s="156">
        <f>ROUND(VALUE(SUBSTITUTE(実質収支比率等に係る経年分析!J$48,"▲","-")),2)</f>
        <v>8.7100000000000009</v>
      </c>
    </row>
    <row r="20" spans="1:11" x14ac:dyDescent="0.2">
      <c r="A20" s="156" t="s">
        <v>53</v>
      </c>
      <c r="B20" s="156">
        <f>ROUND(VALUE(SUBSTITUTE(実質収支比率等に係る経年分析!F$47,"▲","-")),2)</f>
        <v>20.91</v>
      </c>
      <c r="C20" s="156">
        <f>ROUND(VALUE(SUBSTITUTE(実質収支比率等に係る経年分析!G$47,"▲","-")),2)</f>
        <v>25.13</v>
      </c>
      <c r="D20" s="156">
        <f>ROUND(VALUE(SUBSTITUTE(実質収支比率等に係る経年分析!H$47,"▲","-")),2)</f>
        <v>35.17</v>
      </c>
      <c r="E20" s="156">
        <f>ROUND(VALUE(SUBSTITUTE(実質収支比率等に係る経年分析!I$47,"▲","-")),2)</f>
        <v>34.79</v>
      </c>
      <c r="F20" s="156">
        <f>ROUND(VALUE(SUBSTITUTE(実質収支比率等に係る経年分析!J$47,"▲","-")),2)</f>
        <v>33.590000000000003</v>
      </c>
    </row>
    <row r="21" spans="1:11" x14ac:dyDescent="0.2">
      <c r="A21" s="156" t="s">
        <v>54</v>
      </c>
      <c r="B21" s="156">
        <f>IF(ISNUMBER(VALUE(SUBSTITUTE(実質収支比率等に係る経年分析!F$49,"▲","-"))),ROUND(VALUE(SUBSTITUTE(実質収支比率等に係る経年分析!F$49,"▲","-")),2),NA())</f>
        <v>5.3</v>
      </c>
      <c r="C21" s="156">
        <f>IF(ISNUMBER(VALUE(SUBSTITUTE(実質収支比率等に係る経年分析!G$49,"▲","-"))),ROUND(VALUE(SUBSTITUTE(実質収支比率等に係る経年分析!G$49,"▲","-")),2),NA())</f>
        <v>12.74</v>
      </c>
      <c r="D21" s="156">
        <f>IF(ISNUMBER(VALUE(SUBSTITUTE(実質収支比率等に係る経年分析!H$49,"▲","-"))),ROUND(VALUE(SUBSTITUTE(実質収支比率等に係る経年分析!H$49,"▲","-")),2),NA())</f>
        <v>7.12</v>
      </c>
      <c r="E21" s="156">
        <f>IF(ISNUMBER(VALUE(SUBSTITUTE(実質収支比率等に係る経年分析!I$49,"▲","-"))),ROUND(VALUE(SUBSTITUTE(実質収支比率等に係る経年分析!I$49,"▲","-")),2),NA())</f>
        <v>-1.1399999999999999</v>
      </c>
      <c r="F21" s="156">
        <f>IF(ISNUMBER(VALUE(SUBSTITUTE(実質収支比率等に係る経年分析!J$49,"▲","-"))),ROUND(VALUE(SUBSTITUTE(実質収支比率等に係る経年分析!J$49,"▲","-")),2),NA())</f>
        <v>-1.51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4.43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3.87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3.5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1.69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御船町下水道事業会計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御船町緑の村運営事業特別会計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御船町後期高齢者医療事業特別会計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0.28999999999999998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0.28000000000000003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0.36</v>
      </c>
    </row>
    <row r="33" spans="1:16" x14ac:dyDescent="0.2">
      <c r="A33" s="157" t="str">
        <f>IF(連結実質赤字比率に係る赤字・黒字の構成分析!C$37="",NA(),連結実質赤字比率に係る赤字・黒字の構成分析!C$37)</f>
        <v>御船町国民健康保険特別会計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0.79</v>
      </c>
    </row>
    <row r="34" spans="1:16" x14ac:dyDescent="0.2">
      <c r="A34" s="157" t="str">
        <f>IF(連結実質赤字比率に係る赤字・黒字の構成分析!C$36="",NA(),連結実質赤字比率に係る赤字・黒字の構成分析!C$36)</f>
        <v>御船町介護保険事業特別会計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2.1800000000000002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1.69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2.88</v>
      </c>
    </row>
    <row r="35" spans="1:16" x14ac:dyDescent="0.2">
      <c r="A35" s="157" t="str">
        <f>IF(連結実質赤字比率に係る赤字・黒字の構成分析!C$35="",NA(),連結実質赤字比率に係る赤字・黒字の構成分析!C$35)</f>
        <v>御船町水道事業会計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3.68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3.34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8.15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14.34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8.6999999999999993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1000</v>
      </c>
      <c r="E42" s="158"/>
      <c r="F42" s="158"/>
      <c r="G42" s="158">
        <f>'実質公債費比率（分子）の構造'!L$52</f>
        <v>1095</v>
      </c>
      <c r="H42" s="158"/>
      <c r="I42" s="158"/>
      <c r="J42" s="158">
        <f>'実質公債費比率（分子）の構造'!M$52</f>
        <v>1152</v>
      </c>
      <c r="K42" s="158"/>
      <c r="L42" s="158"/>
      <c r="M42" s="158">
        <f>'実質公債費比率（分子）の構造'!N$52</f>
        <v>1184</v>
      </c>
      <c r="N42" s="158"/>
      <c r="O42" s="158"/>
      <c r="P42" s="158">
        <f>'実質公債費比率（分子）の構造'!O$52</f>
        <v>1157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41</v>
      </c>
      <c r="C45" s="158"/>
      <c r="D45" s="158"/>
      <c r="E45" s="158">
        <f>'実質公債費比率（分子）の構造'!L$49</f>
        <v>44</v>
      </c>
      <c r="F45" s="158"/>
      <c r="G45" s="158"/>
      <c r="H45" s="158">
        <f>'実質公債費比率（分子）の構造'!M$49</f>
        <v>45</v>
      </c>
      <c r="I45" s="158"/>
      <c r="J45" s="158"/>
      <c r="K45" s="158">
        <f>'実質公債費比率（分子）の構造'!N$49</f>
        <v>46</v>
      </c>
      <c r="L45" s="158"/>
      <c r="M45" s="158"/>
      <c r="N45" s="158">
        <f>'実質公債費比率（分子）の構造'!O$49</f>
        <v>48</v>
      </c>
      <c r="O45" s="158"/>
      <c r="P45" s="158"/>
    </row>
    <row r="46" spans="1:16" x14ac:dyDescent="0.2">
      <c r="A46" s="158" t="s">
        <v>64</v>
      </c>
      <c r="B46" s="158">
        <f>'実質公債費比率（分子）の構造'!K$48</f>
        <v>191</v>
      </c>
      <c r="C46" s="158"/>
      <c r="D46" s="158"/>
      <c r="E46" s="158">
        <f>'実質公債費比率（分子）の構造'!L$48</f>
        <v>179</v>
      </c>
      <c r="F46" s="158"/>
      <c r="G46" s="158"/>
      <c r="H46" s="158">
        <f>'実質公債費比率（分子）の構造'!M$48</f>
        <v>203</v>
      </c>
      <c r="I46" s="158"/>
      <c r="J46" s="158"/>
      <c r="K46" s="158">
        <f>'実質公債費比率（分子）の構造'!N$48</f>
        <v>207</v>
      </c>
      <c r="L46" s="158"/>
      <c r="M46" s="158"/>
      <c r="N46" s="158">
        <f>'実質公債費比率（分子）の構造'!O$48</f>
        <v>145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1301</v>
      </c>
      <c r="C49" s="158"/>
      <c r="D49" s="158"/>
      <c r="E49" s="158">
        <f>'実質公債費比率（分子）の構造'!L$45</f>
        <v>1480</v>
      </c>
      <c r="F49" s="158"/>
      <c r="G49" s="158"/>
      <c r="H49" s="158">
        <f>'実質公債費比率（分子）の構造'!M$45</f>
        <v>1563</v>
      </c>
      <c r="I49" s="158"/>
      <c r="J49" s="158"/>
      <c r="K49" s="158">
        <f>'実質公債費比率（分子）の構造'!N$45</f>
        <v>1597</v>
      </c>
      <c r="L49" s="158"/>
      <c r="M49" s="158"/>
      <c r="N49" s="158">
        <f>'実質公債費比率（分子）の構造'!O$45</f>
        <v>1602</v>
      </c>
      <c r="O49" s="158"/>
      <c r="P49" s="158"/>
    </row>
    <row r="50" spans="1:16" x14ac:dyDescent="0.2">
      <c r="A50" s="158" t="s">
        <v>67</v>
      </c>
      <c r="B50" s="158" t="e">
        <f>NA()</f>
        <v>#N/A</v>
      </c>
      <c r="C50" s="158">
        <f>IF(ISNUMBER('実質公債費比率（分子）の構造'!K$53),'実質公債費比率（分子）の構造'!K$53,NA())</f>
        <v>533</v>
      </c>
      <c r="D50" s="158" t="e">
        <f>NA()</f>
        <v>#N/A</v>
      </c>
      <c r="E50" s="158" t="e">
        <f>NA()</f>
        <v>#N/A</v>
      </c>
      <c r="F50" s="158">
        <f>IF(ISNUMBER('実質公債費比率（分子）の構造'!L$53),'実質公債費比率（分子）の構造'!L$53,NA())</f>
        <v>608</v>
      </c>
      <c r="G50" s="158" t="e">
        <f>NA()</f>
        <v>#N/A</v>
      </c>
      <c r="H50" s="158" t="e">
        <f>NA()</f>
        <v>#N/A</v>
      </c>
      <c r="I50" s="158">
        <f>IF(ISNUMBER('実質公債費比率（分子）の構造'!M$53),'実質公債費比率（分子）の構造'!M$53,NA())</f>
        <v>659</v>
      </c>
      <c r="J50" s="158" t="e">
        <f>NA()</f>
        <v>#N/A</v>
      </c>
      <c r="K50" s="158" t="e">
        <f>NA()</f>
        <v>#N/A</v>
      </c>
      <c r="L50" s="158">
        <f>IF(ISNUMBER('実質公債費比率（分子）の構造'!N$53),'実質公債費比率（分子）の構造'!N$53,NA())</f>
        <v>666</v>
      </c>
      <c r="M50" s="158" t="e">
        <f>NA()</f>
        <v>#N/A</v>
      </c>
      <c r="N50" s="158" t="e">
        <f>NA()</f>
        <v>#N/A</v>
      </c>
      <c r="O50" s="158">
        <f>IF(ISNUMBER('実質公債費比率（分子）の構造'!O$53),'実質公債費比率（分子）の構造'!O$53,NA())</f>
        <v>638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13120</v>
      </c>
      <c r="E56" s="157"/>
      <c r="F56" s="157"/>
      <c r="G56" s="157">
        <f>'将来負担比率（分子）の構造'!J$52</f>
        <v>12508</v>
      </c>
      <c r="H56" s="157"/>
      <c r="I56" s="157"/>
      <c r="J56" s="157">
        <f>'将来負担比率（分子）の構造'!K$52</f>
        <v>11696</v>
      </c>
      <c r="K56" s="157"/>
      <c r="L56" s="157"/>
      <c r="M56" s="157">
        <f>'将来負担比率（分子）の構造'!L$52</f>
        <v>10964</v>
      </c>
      <c r="N56" s="157"/>
      <c r="O56" s="157"/>
      <c r="P56" s="157">
        <f>'将来負担比率（分子）の構造'!M$52</f>
        <v>10129</v>
      </c>
    </row>
    <row r="57" spans="1:16" x14ac:dyDescent="0.2">
      <c r="A57" s="157" t="s">
        <v>42</v>
      </c>
      <c r="B57" s="157"/>
      <c r="C57" s="157"/>
      <c r="D57" s="157">
        <f>'将来負担比率（分子）の構造'!I$51</f>
        <v>817</v>
      </c>
      <c r="E57" s="157"/>
      <c r="F57" s="157"/>
      <c r="G57" s="157">
        <f>'将来負担比率（分子）の構造'!J$51</f>
        <v>814</v>
      </c>
      <c r="H57" s="157"/>
      <c r="I57" s="157"/>
      <c r="J57" s="157">
        <f>'将来負担比率（分子）の構造'!K$51</f>
        <v>768</v>
      </c>
      <c r="K57" s="157"/>
      <c r="L57" s="157"/>
      <c r="M57" s="157">
        <f>'将来負担比率（分子）の構造'!L$51</f>
        <v>760</v>
      </c>
      <c r="N57" s="157"/>
      <c r="O57" s="157"/>
      <c r="P57" s="157">
        <f>'将来負担比率（分子）の構造'!M$51</f>
        <v>749</v>
      </c>
    </row>
    <row r="58" spans="1:16" x14ac:dyDescent="0.2">
      <c r="A58" s="157" t="s">
        <v>41</v>
      </c>
      <c r="B58" s="157"/>
      <c r="C58" s="157"/>
      <c r="D58" s="157">
        <f>'将来負担比率（分子）の構造'!I$50</f>
        <v>3317</v>
      </c>
      <c r="E58" s="157"/>
      <c r="F58" s="157"/>
      <c r="G58" s="157">
        <f>'将来負担比率（分子）の構造'!J$50</f>
        <v>4267</v>
      </c>
      <c r="H58" s="157"/>
      <c r="I58" s="157"/>
      <c r="J58" s="157">
        <f>'将来負担比率（分子）の構造'!K$50</f>
        <v>4923</v>
      </c>
      <c r="K58" s="157"/>
      <c r="L58" s="157"/>
      <c r="M58" s="157">
        <f>'将来負担比率（分子）の構造'!L$50</f>
        <v>5192</v>
      </c>
      <c r="N58" s="157"/>
      <c r="O58" s="157"/>
      <c r="P58" s="157">
        <f>'将来負担比率（分子）の構造'!M$50</f>
        <v>6171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1022</v>
      </c>
      <c r="C62" s="157"/>
      <c r="D62" s="157"/>
      <c r="E62" s="157">
        <f>'将来負担比率（分子）の構造'!J$45</f>
        <v>763</v>
      </c>
      <c r="F62" s="157"/>
      <c r="G62" s="157"/>
      <c r="H62" s="157">
        <f>'将来負担比率（分子）の構造'!K$45</f>
        <v>765</v>
      </c>
      <c r="I62" s="157"/>
      <c r="J62" s="157"/>
      <c r="K62" s="157">
        <f>'将来負担比率（分子）の構造'!L$45</f>
        <v>869</v>
      </c>
      <c r="L62" s="157"/>
      <c r="M62" s="157"/>
      <c r="N62" s="157">
        <f>'将来負担比率（分子）の構造'!M$45</f>
        <v>836</v>
      </c>
      <c r="O62" s="157"/>
      <c r="P62" s="157"/>
    </row>
    <row r="63" spans="1:16" x14ac:dyDescent="0.2">
      <c r="A63" s="157" t="s">
        <v>34</v>
      </c>
      <c r="B63" s="157">
        <f>'将来負担比率（分子）の構造'!I$44</f>
        <v>675</v>
      </c>
      <c r="C63" s="157"/>
      <c r="D63" s="157"/>
      <c r="E63" s="157">
        <f>'将来負担比率（分子）の構造'!J$44</f>
        <v>693</v>
      </c>
      <c r="F63" s="157"/>
      <c r="G63" s="157"/>
      <c r="H63" s="157">
        <f>'将来負担比率（分子）の構造'!K$44</f>
        <v>695</v>
      </c>
      <c r="I63" s="157"/>
      <c r="J63" s="157"/>
      <c r="K63" s="157">
        <f>'将来負担比率（分子）の構造'!L$44</f>
        <v>623</v>
      </c>
      <c r="L63" s="157"/>
      <c r="M63" s="157"/>
      <c r="N63" s="157">
        <f>'将来負担比率（分子）の構造'!M$44</f>
        <v>530</v>
      </c>
      <c r="O63" s="157"/>
      <c r="P63" s="157"/>
    </row>
    <row r="64" spans="1:16" x14ac:dyDescent="0.2">
      <c r="A64" s="157" t="s">
        <v>33</v>
      </c>
      <c r="B64" s="157">
        <f>'将来負担比率（分子）の構造'!I$43</f>
        <v>2389</v>
      </c>
      <c r="C64" s="157"/>
      <c r="D64" s="157"/>
      <c r="E64" s="157">
        <f>'将来負担比率（分子）の構造'!J$43</f>
        <v>2126</v>
      </c>
      <c r="F64" s="157"/>
      <c r="G64" s="157"/>
      <c r="H64" s="157">
        <f>'将来負担比率（分子）の構造'!K$43</f>
        <v>1999</v>
      </c>
      <c r="I64" s="157"/>
      <c r="J64" s="157"/>
      <c r="K64" s="157">
        <f>'将来負担比率（分子）の構造'!L$43</f>
        <v>1916</v>
      </c>
      <c r="L64" s="157"/>
      <c r="M64" s="157"/>
      <c r="N64" s="157">
        <f>'将来負担比率（分子）の構造'!M$43</f>
        <v>1902</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16444</v>
      </c>
      <c r="C66" s="157"/>
      <c r="D66" s="157"/>
      <c r="E66" s="157">
        <f>'将来負担比率（分子）の構造'!J$41</f>
        <v>15707</v>
      </c>
      <c r="F66" s="157"/>
      <c r="G66" s="157"/>
      <c r="H66" s="157">
        <f>'将来負担比率（分子）の構造'!K$41</f>
        <v>14510</v>
      </c>
      <c r="I66" s="157"/>
      <c r="J66" s="157"/>
      <c r="K66" s="157">
        <f>'将来負担比率（分子）の構造'!L$41</f>
        <v>13325</v>
      </c>
      <c r="L66" s="157"/>
      <c r="M66" s="157"/>
      <c r="N66" s="157">
        <f>'将来負担比率（分子）の構造'!M$41</f>
        <v>12526</v>
      </c>
      <c r="O66" s="157"/>
      <c r="P66" s="157"/>
    </row>
    <row r="67" spans="1:16" x14ac:dyDescent="0.2">
      <c r="A67" s="157" t="s">
        <v>71</v>
      </c>
      <c r="B67" s="157" t="e">
        <f>NA()</f>
        <v>#N/A</v>
      </c>
      <c r="C67" s="157">
        <f>IF(ISNUMBER('将来負担比率（分子）の構造'!I$53), IF('将来負担比率（分子）の構造'!I$53 &lt; 0, 0, '将来負担比率（分子）の構造'!I$53), NA())</f>
        <v>3276</v>
      </c>
      <c r="D67" s="157" t="e">
        <f>NA()</f>
        <v>#N/A</v>
      </c>
      <c r="E67" s="157" t="e">
        <f>NA()</f>
        <v>#N/A</v>
      </c>
      <c r="F67" s="157">
        <f>IF(ISNUMBER('将来負担比率（分子）の構造'!J$53), IF('将来負担比率（分子）の構造'!J$53 &lt; 0, 0, '将来負担比率（分子）の構造'!J$53), NA())</f>
        <v>1700</v>
      </c>
      <c r="G67" s="157" t="e">
        <f>NA()</f>
        <v>#N/A</v>
      </c>
      <c r="H67" s="157" t="e">
        <f>NA()</f>
        <v>#N/A</v>
      </c>
      <c r="I67" s="157">
        <f>IF(ISNUMBER('将来負担比率（分子）の構造'!K$53), IF('将来負担比率（分子）の構造'!K$53 &lt; 0, 0, '将来負担比率（分子）の構造'!K$53), NA())</f>
        <v>582</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1963</v>
      </c>
      <c r="C72" s="161">
        <f>基金残高に係る経年分析!G55</f>
        <v>1963</v>
      </c>
      <c r="D72" s="161">
        <f>基金残高に係る経年分析!H55</f>
        <v>1968</v>
      </c>
    </row>
    <row r="73" spans="1:16" x14ac:dyDescent="0.2">
      <c r="A73" s="160" t="s">
        <v>74</v>
      </c>
      <c r="B73" s="161">
        <f>基金残高に係る経年分析!F56</f>
        <v>295</v>
      </c>
      <c r="C73" s="161">
        <f>基金残高に係る経年分析!G56</f>
        <v>280</v>
      </c>
      <c r="D73" s="161">
        <f>基金残高に係る経年分析!H56</f>
        <v>290</v>
      </c>
    </row>
    <row r="74" spans="1:16" x14ac:dyDescent="0.2">
      <c r="A74" s="160" t="s">
        <v>75</v>
      </c>
      <c r="B74" s="161">
        <f>基金残高に係る経年分析!F57</f>
        <v>2214</v>
      </c>
      <c r="C74" s="161">
        <f>基金残高に係る経年分析!G57</f>
        <v>2495</v>
      </c>
      <c r="D74" s="161">
        <f>基金残高に係る経年分析!H57</f>
        <v>3444</v>
      </c>
    </row>
  </sheetData>
  <sheetProtection algorithmName="SHA-512" hashValue="pFoRhglLNLs8WAf6qsEURXEHwNa077c6yays/lyb3w8ytw1UxqMdxuypEBwzq/Qg/ysH5Wq6tNLSxB6QF405Mg==" saltValue="KFB5HZqMDFuLlTKSrKBw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1801726</v>
      </c>
      <c r="S5" s="664"/>
      <c r="T5" s="664"/>
      <c r="U5" s="664"/>
      <c r="V5" s="664"/>
      <c r="W5" s="664"/>
      <c r="X5" s="664"/>
      <c r="Y5" s="689"/>
      <c r="Z5" s="702">
        <v>10.9</v>
      </c>
      <c r="AA5" s="702"/>
      <c r="AB5" s="702"/>
      <c r="AC5" s="702"/>
      <c r="AD5" s="703">
        <v>1801726</v>
      </c>
      <c r="AE5" s="703"/>
      <c r="AF5" s="703"/>
      <c r="AG5" s="703"/>
      <c r="AH5" s="703"/>
      <c r="AI5" s="703"/>
      <c r="AJ5" s="703"/>
      <c r="AK5" s="703"/>
      <c r="AL5" s="690">
        <v>30.6</v>
      </c>
      <c r="AM5" s="672"/>
      <c r="AN5" s="672"/>
      <c r="AO5" s="691"/>
      <c r="AP5" s="666" t="s">
        <v>216</v>
      </c>
      <c r="AQ5" s="667"/>
      <c r="AR5" s="667"/>
      <c r="AS5" s="667"/>
      <c r="AT5" s="667"/>
      <c r="AU5" s="667"/>
      <c r="AV5" s="667"/>
      <c r="AW5" s="667"/>
      <c r="AX5" s="667"/>
      <c r="AY5" s="667"/>
      <c r="AZ5" s="667"/>
      <c r="BA5" s="667"/>
      <c r="BB5" s="667"/>
      <c r="BC5" s="667"/>
      <c r="BD5" s="667"/>
      <c r="BE5" s="667"/>
      <c r="BF5" s="668"/>
      <c r="BG5" s="608">
        <v>1795615</v>
      </c>
      <c r="BH5" s="609"/>
      <c r="BI5" s="609"/>
      <c r="BJ5" s="609"/>
      <c r="BK5" s="609"/>
      <c r="BL5" s="609"/>
      <c r="BM5" s="609"/>
      <c r="BN5" s="610"/>
      <c r="BO5" s="646">
        <v>99.7</v>
      </c>
      <c r="BP5" s="646"/>
      <c r="BQ5" s="646"/>
      <c r="BR5" s="646"/>
      <c r="BS5" s="647" t="s">
        <v>121</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101766</v>
      </c>
      <c r="S6" s="609"/>
      <c r="T6" s="609"/>
      <c r="U6" s="609"/>
      <c r="V6" s="609"/>
      <c r="W6" s="609"/>
      <c r="X6" s="609"/>
      <c r="Y6" s="610"/>
      <c r="Z6" s="646">
        <v>0.6</v>
      </c>
      <c r="AA6" s="646"/>
      <c r="AB6" s="646"/>
      <c r="AC6" s="646"/>
      <c r="AD6" s="647">
        <v>101766</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1795615</v>
      </c>
      <c r="BH6" s="609"/>
      <c r="BI6" s="609"/>
      <c r="BJ6" s="609"/>
      <c r="BK6" s="609"/>
      <c r="BL6" s="609"/>
      <c r="BM6" s="609"/>
      <c r="BN6" s="610"/>
      <c r="BO6" s="646">
        <v>99.7</v>
      </c>
      <c r="BP6" s="646"/>
      <c r="BQ6" s="646"/>
      <c r="BR6" s="646"/>
      <c r="BS6" s="647" t="s">
        <v>121</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107863</v>
      </c>
      <c r="CS6" s="609"/>
      <c r="CT6" s="609"/>
      <c r="CU6" s="609"/>
      <c r="CV6" s="609"/>
      <c r="CW6" s="609"/>
      <c r="CX6" s="609"/>
      <c r="CY6" s="610"/>
      <c r="CZ6" s="690">
        <v>0.7</v>
      </c>
      <c r="DA6" s="672"/>
      <c r="DB6" s="672"/>
      <c r="DC6" s="692"/>
      <c r="DD6" s="614" t="s">
        <v>121</v>
      </c>
      <c r="DE6" s="609"/>
      <c r="DF6" s="609"/>
      <c r="DG6" s="609"/>
      <c r="DH6" s="609"/>
      <c r="DI6" s="609"/>
      <c r="DJ6" s="609"/>
      <c r="DK6" s="609"/>
      <c r="DL6" s="609"/>
      <c r="DM6" s="609"/>
      <c r="DN6" s="609"/>
      <c r="DO6" s="609"/>
      <c r="DP6" s="610"/>
      <c r="DQ6" s="614">
        <v>107863</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550</v>
      </c>
      <c r="S7" s="609"/>
      <c r="T7" s="609"/>
      <c r="U7" s="609"/>
      <c r="V7" s="609"/>
      <c r="W7" s="609"/>
      <c r="X7" s="609"/>
      <c r="Y7" s="610"/>
      <c r="Z7" s="646">
        <v>0</v>
      </c>
      <c r="AA7" s="646"/>
      <c r="AB7" s="646"/>
      <c r="AC7" s="646"/>
      <c r="AD7" s="647">
        <v>550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684680</v>
      </c>
      <c r="BH7" s="609"/>
      <c r="BI7" s="609"/>
      <c r="BJ7" s="609"/>
      <c r="BK7" s="609"/>
      <c r="BL7" s="609"/>
      <c r="BM7" s="609"/>
      <c r="BN7" s="610"/>
      <c r="BO7" s="646">
        <v>38</v>
      </c>
      <c r="BP7" s="646"/>
      <c r="BQ7" s="646"/>
      <c r="BR7" s="646"/>
      <c r="BS7" s="647" t="s">
        <v>121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5425703</v>
      </c>
      <c r="CS7" s="609"/>
      <c r="CT7" s="609"/>
      <c r="CU7" s="609"/>
      <c r="CV7" s="609"/>
      <c r="CW7" s="609"/>
      <c r="CX7" s="609"/>
      <c r="CY7" s="610"/>
      <c r="CZ7" s="646">
        <v>34.299999999999997</v>
      </c>
      <c r="DA7" s="646"/>
      <c r="DB7" s="646"/>
      <c r="DC7" s="646"/>
      <c r="DD7" s="614">
        <v>71256</v>
      </c>
      <c r="DE7" s="609"/>
      <c r="DF7" s="609"/>
      <c r="DG7" s="609"/>
      <c r="DH7" s="609"/>
      <c r="DI7" s="609"/>
      <c r="DJ7" s="609"/>
      <c r="DK7" s="609"/>
      <c r="DL7" s="609"/>
      <c r="DM7" s="609"/>
      <c r="DN7" s="609"/>
      <c r="DO7" s="609"/>
      <c r="DP7" s="610"/>
      <c r="DQ7" s="614">
        <v>1417698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6579</v>
      </c>
      <c r="S8" s="609"/>
      <c r="T8" s="609"/>
      <c r="U8" s="609"/>
      <c r="V8" s="609"/>
      <c r="W8" s="609"/>
      <c r="X8" s="609"/>
      <c r="Y8" s="610"/>
      <c r="Z8" s="646">
        <v>0</v>
      </c>
      <c r="AA8" s="646"/>
      <c r="AB8" s="646"/>
      <c r="AC8" s="646"/>
      <c r="AD8" s="647">
        <v>6579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28729</v>
      </c>
      <c r="BH8" s="609"/>
      <c r="BI8" s="609"/>
      <c r="BJ8" s="609"/>
      <c r="BK8" s="609"/>
      <c r="BL8" s="609"/>
      <c r="BM8" s="609"/>
      <c r="BN8" s="610"/>
      <c r="BO8" s="646">
        <v>1.6</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4083875</v>
      </c>
      <c r="CS8" s="609"/>
      <c r="CT8" s="609"/>
      <c r="CU8" s="609"/>
      <c r="CV8" s="609"/>
      <c r="CW8" s="609"/>
      <c r="CX8" s="609"/>
      <c r="CY8" s="610"/>
      <c r="CZ8" s="646">
        <v>25.8</v>
      </c>
      <c r="DA8" s="646"/>
      <c r="DB8" s="646"/>
      <c r="DC8" s="646"/>
      <c r="DD8" s="614">
        <v>39157</v>
      </c>
      <c r="DE8" s="609"/>
      <c r="DF8" s="609"/>
      <c r="DG8" s="609"/>
      <c r="DH8" s="609"/>
      <c r="DI8" s="609"/>
      <c r="DJ8" s="609"/>
      <c r="DK8" s="609"/>
      <c r="DL8" s="609"/>
      <c r="DM8" s="609"/>
      <c r="DN8" s="609"/>
      <c r="DO8" s="609"/>
      <c r="DP8" s="610"/>
      <c r="DQ8" s="614">
        <v>1803735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11099</v>
      </c>
      <c r="S9" s="609"/>
      <c r="T9" s="609"/>
      <c r="U9" s="609"/>
      <c r="V9" s="609"/>
      <c r="W9" s="609"/>
      <c r="X9" s="609"/>
      <c r="Y9" s="610"/>
      <c r="Z9" s="646">
        <v>0.1</v>
      </c>
      <c r="AA9" s="646"/>
      <c r="AB9" s="646"/>
      <c r="AC9" s="646"/>
      <c r="AD9" s="647">
        <v>11099</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551870</v>
      </c>
      <c r="BH9" s="609"/>
      <c r="BI9" s="609"/>
      <c r="BJ9" s="609"/>
      <c r="BK9" s="609"/>
      <c r="BL9" s="609"/>
      <c r="BM9" s="609"/>
      <c r="BN9" s="610"/>
      <c r="BO9" s="646">
        <v>30.6</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561724</v>
      </c>
      <c r="CS9" s="609"/>
      <c r="CT9" s="609"/>
      <c r="CU9" s="609"/>
      <c r="CV9" s="609"/>
      <c r="CW9" s="609"/>
      <c r="CX9" s="609"/>
      <c r="CY9" s="610"/>
      <c r="CZ9" s="646">
        <v>3.6</v>
      </c>
      <c r="DA9" s="646"/>
      <c r="DB9" s="646"/>
      <c r="DC9" s="646"/>
      <c r="DD9" s="614">
        <v>5312</v>
      </c>
      <c r="DE9" s="609"/>
      <c r="DF9" s="609"/>
      <c r="DG9" s="609"/>
      <c r="DH9" s="609"/>
      <c r="DI9" s="609"/>
      <c r="DJ9" s="609"/>
      <c r="DK9" s="609"/>
      <c r="DL9" s="609"/>
      <c r="DM9" s="609"/>
      <c r="DN9" s="609"/>
      <c r="DO9" s="609"/>
      <c r="DP9" s="610"/>
      <c r="DQ9" s="614">
        <v>451046</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51292</v>
      </c>
      <c r="BH10" s="609"/>
      <c r="BI10" s="609"/>
      <c r="BJ10" s="609"/>
      <c r="BK10" s="609"/>
      <c r="BL10" s="609"/>
      <c r="BM10" s="609"/>
      <c r="BN10" s="610"/>
      <c r="BO10" s="646">
        <v>2.8</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121</v>
      </c>
      <c r="CS10" s="609"/>
      <c r="CT10" s="609"/>
      <c r="CU10" s="609"/>
      <c r="CV10" s="609"/>
      <c r="CW10" s="609"/>
      <c r="CX10" s="609"/>
      <c r="CY10" s="610"/>
      <c r="CZ10" s="646" t="s">
        <v>121</v>
      </c>
      <c r="DA10" s="646"/>
      <c r="DB10" s="646"/>
      <c r="DC10" s="646"/>
      <c r="DD10" s="614" t="s">
        <v>121</v>
      </c>
      <c r="DE10" s="609"/>
      <c r="DF10" s="609"/>
      <c r="DG10" s="609"/>
      <c r="DH10" s="609"/>
      <c r="DI10" s="609"/>
      <c r="DJ10" s="609"/>
      <c r="DK10" s="609"/>
      <c r="DL10" s="609"/>
      <c r="DM10" s="609"/>
      <c r="DN10" s="609"/>
      <c r="DO10" s="609"/>
      <c r="DP10" s="610"/>
      <c r="DQ10" s="614" t="s">
        <v>121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424362</v>
      </c>
      <c r="S11" s="609"/>
      <c r="T11" s="609"/>
      <c r="U11" s="609"/>
      <c r="V11" s="609"/>
      <c r="W11" s="609"/>
      <c r="X11" s="609"/>
      <c r="Y11" s="610"/>
      <c r="Z11" s="611">
        <v>2.6</v>
      </c>
      <c r="AA11" s="612"/>
      <c r="AB11" s="612"/>
      <c r="AC11" s="613"/>
      <c r="AD11" s="614">
        <v>424362</v>
      </c>
      <c r="AE11" s="609"/>
      <c r="AF11" s="609"/>
      <c r="AG11" s="609"/>
      <c r="AH11" s="609"/>
      <c r="AI11" s="609"/>
      <c r="AJ11" s="609"/>
      <c r="AK11" s="610"/>
      <c r="AL11" s="611">
        <v>7.2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52789</v>
      </c>
      <c r="BH11" s="609"/>
      <c r="BI11" s="609"/>
      <c r="BJ11" s="609"/>
      <c r="BK11" s="609"/>
      <c r="BL11" s="609"/>
      <c r="BM11" s="609"/>
      <c r="BN11" s="610"/>
      <c r="BO11" s="646">
        <v>2.9</v>
      </c>
      <c r="BP11" s="646"/>
      <c r="BQ11" s="646"/>
      <c r="BR11" s="646"/>
      <c r="BS11" s="647" t="s">
        <v>121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626010</v>
      </c>
      <c r="CS11" s="609"/>
      <c r="CT11" s="609"/>
      <c r="CU11" s="609"/>
      <c r="CV11" s="609"/>
      <c r="CW11" s="609"/>
      <c r="CX11" s="609"/>
      <c r="CY11" s="610"/>
      <c r="CZ11" s="646">
        <v>4</v>
      </c>
      <c r="DA11" s="646"/>
      <c r="DB11" s="646"/>
      <c r="DC11" s="646"/>
      <c r="DD11" s="614">
        <v>340700</v>
      </c>
      <c r="DE11" s="609"/>
      <c r="DF11" s="609"/>
      <c r="DG11" s="609"/>
      <c r="DH11" s="609"/>
      <c r="DI11" s="609"/>
      <c r="DJ11" s="609"/>
      <c r="DK11" s="609"/>
      <c r="DL11" s="609"/>
      <c r="DM11" s="609"/>
      <c r="DN11" s="609"/>
      <c r="DO11" s="609"/>
      <c r="DP11" s="610"/>
      <c r="DQ11" s="614">
        <v>174095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15385</v>
      </c>
      <c r="S12" s="609"/>
      <c r="T12" s="609"/>
      <c r="U12" s="609"/>
      <c r="V12" s="609"/>
      <c r="W12" s="609"/>
      <c r="X12" s="609"/>
      <c r="Y12" s="610"/>
      <c r="Z12" s="646">
        <v>0.1</v>
      </c>
      <c r="AA12" s="646"/>
      <c r="AB12" s="646"/>
      <c r="AC12" s="646"/>
      <c r="AD12" s="647">
        <v>15385</v>
      </c>
      <c r="AE12" s="647"/>
      <c r="AF12" s="647"/>
      <c r="AG12" s="647"/>
      <c r="AH12" s="647"/>
      <c r="AI12" s="647"/>
      <c r="AJ12" s="647"/>
      <c r="AK12" s="647"/>
      <c r="AL12" s="611">
        <v>0.3</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910570</v>
      </c>
      <c r="BH12" s="609"/>
      <c r="BI12" s="609"/>
      <c r="BJ12" s="609"/>
      <c r="BK12" s="609"/>
      <c r="BL12" s="609"/>
      <c r="BM12" s="609"/>
      <c r="BN12" s="610"/>
      <c r="BO12" s="646">
        <v>50.5</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160415</v>
      </c>
      <c r="CS12" s="609"/>
      <c r="CT12" s="609"/>
      <c r="CU12" s="609"/>
      <c r="CV12" s="609"/>
      <c r="CW12" s="609"/>
      <c r="CX12" s="609"/>
      <c r="CY12" s="610"/>
      <c r="CZ12" s="646">
        <v>1</v>
      </c>
      <c r="DA12" s="646"/>
      <c r="DB12" s="646"/>
      <c r="DC12" s="646"/>
      <c r="DD12" s="614">
        <v>6935</v>
      </c>
      <c r="DE12" s="609"/>
      <c r="DF12" s="609"/>
      <c r="DG12" s="609"/>
      <c r="DH12" s="609"/>
      <c r="DI12" s="609"/>
      <c r="DJ12" s="609"/>
      <c r="DK12" s="609"/>
      <c r="DL12" s="609"/>
      <c r="DM12" s="609"/>
      <c r="DN12" s="609"/>
      <c r="DO12" s="609"/>
      <c r="DP12" s="610"/>
      <c r="DQ12" s="614">
        <v>101738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907115</v>
      </c>
      <c r="BH13" s="609"/>
      <c r="BI13" s="609"/>
      <c r="BJ13" s="609"/>
      <c r="BK13" s="609"/>
      <c r="BL13" s="609"/>
      <c r="BM13" s="609"/>
      <c r="BN13" s="610"/>
      <c r="BO13" s="646">
        <v>50.3</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1368036</v>
      </c>
      <c r="CS13" s="609"/>
      <c r="CT13" s="609"/>
      <c r="CU13" s="609"/>
      <c r="CV13" s="609"/>
      <c r="CW13" s="609"/>
      <c r="CX13" s="609"/>
      <c r="CY13" s="610"/>
      <c r="CZ13" s="646">
        <v>8.6</v>
      </c>
      <c r="DA13" s="646"/>
      <c r="DB13" s="646"/>
      <c r="DC13" s="646"/>
      <c r="DD13" s="614">
        <v>981886</v>
      </c>
      <c r="DE13" s="609"/>
      <c r="DF13" s="609"/>
      <c r="DG13" s="609"/>
      <c r="DH13" s="609"/>
      <c r="DI13" s="609"/>
      <c r="DJ13" s="609"/>
      <c r="DK13" s="609"/>
      <c r="DL13" s="609"/>
      <c r="DM13" s="609"/>
      <c r="DN13" s="609"/>
      <c r="DO13" s="609"/>
      <c r="DP13" s="610"/>
      <c r="DQ13" s="614">
        <v>339908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77079</v>
      </c>
      <c r="BH14" s="609"/>
      <c r="BI14" s="609"/>
      <c r="BJ14" s="609"/>
      <c r="BK14" s="609"/>
      <c r="BL14" s="609"/>
      <c r="BM14" s="609"/>
      <c r="BN14" s="610"/>
      <c r="BO14" s="646">
        <v>4.3</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451153</v>
      </c>
      <c r="CS14" s="609"/>
      <c r="CT14" s="609"/>
      <c r="CU14" s="609"/>
      <c r="CV14" s="609"/>
      <c r="CW14" s="609"/>
      <c r="CX14" s="609"/>
      <c r="CY14" s="610"/>
      <c r="CZ14" s="646">
        <v>2.9</v>
      </c>
      <c r="DA14" s="646"/>
      <c r="DB14" s="646"/>
      <c r="DC14" s="646"/>
      <c r="DD14" s="614">
        <v>79398</v>
      </c>
      <c r="DE14" s="609"/>
      <c r="DF14" s="609"/>
      <c r="DG14" s="609"/>
      <c r="DH14" s="609"/>
      <c r="DI14" s="609"/>
      <c r="DJ14" s="609"/>
      <c r="DK14" s="609"/>
      <c r="DL14" s="609"/>
      <c r="DM14" s="609"/>
      <c r="DN14" s="609"/>
      <c r="DO14" s="609"/>
      <c r="DP14" s="610"/>
      <c r="DQ14" s="614">
        <v>352303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9789</v>
      </c>
      <c r="S15" s="609"/>
      <c r="T15" s="609"/>
      <c r="U15" s="609"/>
      <c r="V15" s="609"/>
      <c r="W15" s="609"/>
      <c r="X15" s="609"/>
      <c r="Y15" s="610"/>
      <c r="Z15" s="646">
        <v>0.1</v>
      </c>
      <c r="AA15" s="646"/>
      <c r="AB15" s="646"/>
      <c r="AC15" s="646"/>
      <c r="AD15" s="647">
        <v>9789</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123286</v>
      </c>
      <c r="BH15" s="609"/>
      <c r="BI15" s="609"/>
      <c r="BJ15" s="609"/>
      <c r="BK15" s="609"/>
      <c r="BL15" s="609"/>
      <c r="BM15" s="609"/>
      <c r="BN15" s="610"/>
      <c r="BO15" s="646">
        <v>6.8</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924101</v>
      </c>
      <c r="CS15" s="609"/>
      <c r="CT15" s="609"/>
      <c r="CU15" s="609"/>
      <c r="CV15" s="609"/>
      <c r="CW15" s="609"/>
      <c r="CX15" s="609"/>
      <c r="CY15" s="610"/>
      <c r="CZ15" s="646">
        <v>5.8</v>
      </c>
      <c r="DA15" s="646"/>
      <c r="DB15" s="646"/>
      <c r="DC15" s="646"/>
      <c r="DD15" s="614">
        <v>103086</v>
      </c>
      <c r="DE15" s="609"/>
      <c r="DF15" s="609"/>
      <c r="DG15" s="609"/>
      <c r="DH15" s="609"/>
      <c r="DI15" s="609"/>
      <c r="DJ15" s="609"/>
      <c r="DK15" s="609"/>
      <c r="DL15" s="609"/>
      <c r="DM15" s="609"/>
      <c r="DN15" s="609"/>
      <c r="DO15" s="609"/>
      <c r="DP15" s="610"/>
      <c r="DQ15" s="614">
        <v>562666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31311</v>
      </c>
      <c r="S16" s="609"/>
      <c r="T16" s="609"/>
      <c r="U16" s="609"/>
      <c r="V16" s="609"/>
      <c r="W16" s="609"/>
      <c r="X16" s="609"/>
      <c r="Y16" s="610"/>
      <c r="Z16" s="646">
        <v>0.2</v>
      </c>
      <c r="AA16" s="646"/>
      <c r="AB16" s="646"/>
      <c r="AC16" s="646"/>
      <c r="AD16" s="647">
        <v>31311</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509952</v>
      </c>
      <c r="CS16" s="609"/>
      <c r="CT16" s="609"/>
      <c r="CU16" s="609"/>
      <c r="CV16" s="609"/>
      <c r="CW16" s="609"/>
      <c r="CX16" s="609"/>
      <c r="CY16" s="610"/>
      <c r="CZ16" s="646">
        <v>3.2</v>
      </c>
      <c r="DA16" s="646"/>
      <c r="DB16" s="646"/>
      <c r="DC16" s="646"/>
      <c r="DD16" s="614" t="s">
        <v>121</v>
      </c>
      <c r="DE16" s="609"/>
      <c r="DF16" s="609"/>
      <c r="DG16" s="609"/>
      <c r="DH16" s="609"/>
      <c r="DI16" s="609"/>
      <c r="DJ16" s="609"/>
      <c r="DK16" s="609"/>
      <c r="DL16" s="609"/>
      <c r="DM16" s="609"/>
      <c r="DN16" s="609"/>
      <c r="DO16" s="609"/>
      <c r="DP16" s="610"/>
      <c r="DQ16" s="614">
        <v>24368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101394</v>
      </c>
      <c r="S17" s="609"/>
      <c r="T17" s="609"/>
      <c r="U17" s="609"/>
      <c r="V17" s="609"/>
      <c r="W17" s="609"/>
      <c r="X17" s="609"/>
      <c r="Y17" s="610"/>
      <c r="Z17" s="646">
        <v>0.6</v>
      </c>
      <c r="AA17" s="646"/>
      <c r="AB17" s="646"/>
      <c r="AC17" s="646"/>
      <c r="AD17" s="647">
        <v>101394</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1601631</v>
      </c>
      <c r="CS17" s="609"/>
      <c r="CT17" s="609"/>
      <c r="CU17" s="609"/>
      <c r="CV17" s="609"/>
      <c r="CW17" s="609"/>
      <c r="CX17" s="609"/>
      <c r="CY17" s="610"/>
      <c r="CZ17" s="646">
        <v>10.1</v>
      </c>
      <c r="DA17" s="646"/>
      <c r="DB17" s="646"/>
      <c r="DC17" s="646"/>
      <c r="DD17" s="614" t="s">
        <v>121</v>
      </c>
      <c r="DE17" s="609"/>
      <c r="DF17" s="609"/>
      <c r="DG17" s="609"/>
      <c r="DH17" s="609"/>
      <c r="DI17" s="609"/>
      <c r="DJ17" s="609"/>
      <c r="DK17" s="609"/>
      <c r="DL17" s="609"/>
      <c r="DM17" s="609"/>
      <c r="DN17" s="609"/>
      <c r="DO17" s="609"/>
      <c r="DP17" s="610"/>
      <c r="DQ17" s="614">
        <v>1549031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30598</v>
      </c>
      <c r="S18" s="609"/>
      <c r="T18" s="609"/>
      <c r="U18" s="609"/>
      <c r="V18" s="609"/>
      <c r="W18" s="609"/>
      <c r="X18" s="609"/>
      <c r="Y18" s="610"/>
      <c r="Z18" s="646">
        <v>0.2</v>
      </c>
      <c r="AA18" s="646"/>
      <c r="AB18" s="646"/>
      <c r="AC18" s="646"/>
      <c r="AD18" s="647">
        <v>30598</v>
      </c>
      <c r="AE18" s="647"/>
      <c r="AF18" s="647"/>
      <c r="AG18" s="647"/>
      <c r="AH18" s="647"/>
      <c r="AI18" s="647"/>
      <c r="AJ18" s="647"/>
      <c r="AK18" s="647"/>
      <c r="AL18" s="611">
        <v>0.5</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68881</v>
      </c>
      <c r="S19" s="609"/>
      <c r="T19" s="609"/>
      <c r="U19" s="609"/>
      <c r="V19" s="609"/>
      <c r="W19" s="609"/>
      <c r="X19" s="609"/>
      <c r="Y19" s="610"/>
      <c r="Z19" s="646">
        <v>0.4</v>
      </c>
      <c r="AA19" s="646"/>
      <c r="AB19" s="646"/>
      <c r="AC19" s="646"/>
      <c r="AD19" s="647">
        <v>68881</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6111</v>
      </c>
      <c r="BH19" s="609"/>
      <c r="BI19" s="609"/>
      <c r="BJ19" s="609"/>
      <c r="BK19" s="609"/>
      <c r="BL19" s="609"/>
      <c r="BM19" s="609"/>
      <c r="BN19" s="610"/>
      <c r="BO19" s="646">
        <v>0.3</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1915</v>
      </c>
      <c r="S20" s="609"/>
      <c r="T20" s="609"/>
      <c r="U20" s="609"/>
      <c r="V20" s="609"/>
      <c r="W20" s="609"/>
      <c r="X20" s="609"/>
      <c r="Y20" s="610"/>
      <c r="Z20" s="646">
        <v>0</v>
      </c>
      <c r="AA20" s="646"/>
      <c r="AB20" s="646"/>
      <c r="AC20" s="646"/>
      <c r="AD20" s="647">
        <v>1915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6111</v>
      </c>
      <c r="BH20" s="609"/>
      <c r="BI20" s="609"/>
      <c r="BJ20" s="609"/>
      <c r="BK20" s="609"/>
      <c r="BL20" s="609"/>
      <c r="BM20" s="609"/>
      <c r="BN20" s="610"/>
      <c r="BO20" s="646">
        <v>0.3</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15820463</v>
      </c>
      <c r="CS20" s="609"/>
      <c r="CT20" s="609"/>
      <c r="CU20" s="609"/>
      <c r="CV20" s="609"/>
      <c r="CW20" s="609"/>
      <c r="CX20" s="609"/>
      <c r="CY20" s="610"/>
      <c r="CZ20" s="646">
        <v>100</v>
      </c>
      <c r="DA20" s="646"/>
      <c r="DB20" s="646"/>
      <c r="DC20" s="646"/>
      <c r="DD20" s="614">
        <v>1627730</v>
      </c>
      <c r="DE20" s="609"/>
      <c r="DF20" s="609"/>
      <c r="DG20" s="609"/>
      <c r="DH20" s="609"/>
      <c r="DI20" s="609"/>
      <c r="DJ20" s="609"/>
      <c r="DK20" s="609"/>
      <c r="DL20" s="609"/>
      <c r="DM20" s="609"/>
      <c r="DN20" s="609"/>
      <c r="DO20" s="609"/>
      <c r="DP20" s="610"/>
      <c r="DQ20" s="614">
        <v>6884451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3655837</v>
      </c>
      <c r="S21" s="609"/>
      <c r="T21" s="609"/>
      <c r="U21" s="609"/>
      <c r="V21" s="609"/>
      <c r="W21" s="609"/>
      <c r="X21" s="609"/>
      <c r="Y21" s="610"/>
      <c r="Z21" s="646">
        <v>22.2</v>
      </c>
      <c r="AA21" s="646"/>
      <c r="AB21" s="646"/>
      <c r="AC21" s="646"/>
      <c r="AD21" s="647">
        <v>3368076</v>
      </c>
      <c r="AE21" s="647"/>
      <c r="AF21" s="647"/>
      <c r="AG21" s="647"/>
      <c r="AH21" s="647"/>
      <c r="AI21" s="647"/>
      <c r="AJ21" s="647"/>
      <c r="AK21" s="647"/>
      <c r="AL21" s="611">
        <v>57.3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6111</v>
      </c>
      <c r="BH21" s="609"/>
      <c r="BI21" s="609"/>
      <c r="BJ21" s="609"/>
      <c r="BK21" s="609"/>
      <c r="BL21" s="609"/>
      <c r="BM21" s="609"/>
      <c r="BN21" s="610"/>
      <c r="BO21" s="646">
        <v>0.3</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3368076</v>
      </c>
      <c r="S22" s="609"/>
      <c r="T22" s="609"/>
      <c r="U22" s="609"/>
      <c r="V22" s="609"/>
      <c r="W22" s="609"/>
      <c r="X22" s="609"/>
      <c r="Y22" s="610"/>
      <c r="Z22" s="646">
        <v>20.399999999999999</v>
      </c>
      <c r="AA22" s="646"/>
      <c r="AB22" s="646"/>
      <c r="AC22" s="646"/>
      <c r="AD22" s="647">
        <v>3368076</v>
      </c>
      <c r="AE22" s="647"/>
      <c r="AF22" s="647"/>
      <c r="AG22" s="647"/>
      <c r="AH22" s="647"/>
      <c r="AI22" s="647"/>
      <c r="AJ22" s="647"/>
      <c r="AK22" s="647"/>
      <c r="AL22" s="611">
        <v>57.3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287761</v>
      </c>
      <c r="S23" s="609"/>
      <c r="T23" s="609"/>
      <c r="U23" s="609"/>
      <c r="V23" s="609"/>
      <c r="W23" s="609"/>
      <c r="X23" s="609"/>
      <c r="Y23" s="610"/>
      <c r="Z23" s="646">
        <v>1.7</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5646210</v>
      </c>
      <c r="CS24" s="664"/>
      <c r="CT24" s="664"/>
      <c r="CU24" s="664"/>
      <c r="CV24" s="664"/>
      <c r="CW24" s="664"/>
      <c r="CX24" s="664"/>
      <c r="CY24" s="689"/>
      <c r="CZ24" s="690">
        <v>35.700000000000003</v>
      </c>
      <c r="DA24" s="672"/>
      <c r="DB24" s="672"/>
      <c r="DC24" s="692"/>
      <c r="DD24" s="688">
        <v>3569950</v>
      </c>
      <c r="DE24" s="664"/>
      <c r="DF24" s="664"/>
      <c r="DG24" s="664"/>
      <c r="DH24" s="664"/>
      <c r="DI24" s="664"/>
      <c r="DJ24" s="664"/>
      <c r="DK24" s="689"/>
      <c r="DL24" s="688">
        <v>3080829</v>
      </c>
      <c r="DM24" s="664"/>
      <c r="DN24" s="664"/>
      <c r="DO24" s="664"/>
      <c r="DP24" s="664"/>
      <c r="DQ24" s="664"/>
      <c r="DR24" s="664"/>
      <c r="DS24" s="664"/>
      <c r="DT24" s="664"/>
      <c r="DU24" s="664"/>
      <c r="DV24" s="689"/>
      <c r="DW24" s="690">
        <v>52.3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6159798</v>
      </c>
      <c r="S25" s="609"/>
      <c r="T25" s="609"/>
      <c r="U25" s="609"/>
      <c r="V25" s="609"/>
      <c r="W25" s="609"/>
      <c r="X25" s="609"/>
      <c r="Y25" s="610"/>
      <c r="Z25" s="646">
        <v>37.299999999999997</v>
      </c>
      <c r="AA25" s="646"/>
      <c r="AB25" s="646"/>
      <c r="AC25" s="646"/>
      <c r="AD25" s="647">
        <v>5872037</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1616013</v>
      </c>
      <c r="CS25" s="621"/>
      <c r="CT25" s="621"/>
      <c r="CU25" s="621"/>
      <c r="CV25" s="621"/>
      <c r="CW25" s="621"/>
      <c r="CX25" s="621"/>
      <c r="CY25" s="622"/>
      <c r="CZ25" s="611">
        <v>10.199999999999999</v>
      </c>
      <c r="DA25" s="623"/>
      <c r="DB25" s="623"/>
      <c r="DC25" s="624"/>
      <c r="DD25" s="614">
        <v>1387728</v>
      </c>
      <c r="DE25" s="621"/>
      <c r="DF25" s="621"/>
      <c r="DG25" s="621"/>
      <c r="DH25" s="621"/>
      <c r="DI25" s="621"/>
      <c r="DJ25" s="621"/>
      <c r="DK25" s="622"/>
      <c r="DL25" s="614">
        <v>1177827</v>
      </c>
      <c r="DM25" s="621"/>
      <c r="DN25" s="621"/>
      <c r="DO25" s="621"/>
      <c r="DP25" s="621"/>
      <c r="DQ25" s="621"/>
      <c r="DR25" s="621"/>
      <c r="DS25" s="621"/>
      <c r="DT25" s="621"/>
      <c r="DU25" s="621"/>
      <c r="DV25" s="622"/>
      <c r="DW25" s="611">
        <v>20</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667</v>
      </c>
      <c r="S26" s="609"/>
      <c r="T26" s="609"/>
      <c r="U26" s="609"/>
      <c r="V26" s="609"/>
      <c r="W26" s="609"/>
      <c r="X26" s="609"/>
      <c r="Y26" s="610"/>
      <c r="Z26" s="646">
        <v>0</v>
      </c>
      <c r="AA26" s="646"/>
      <c r="AB26" s="646"/>
      <c r="AC26" s="646"/>
      <c r="AD26" s="647">
        <v>667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861828</v>
      </c>
      <c r="CS26" s="609"/>
      <c r="CT26" s="609"/>
      <c r="CU26" s="609"/>
      <c r="CV26" s="609"/>
      <c r="CW26" s="609"/>
      <c r="CX26" s="609"/>
      <c r="CY26" s="610"/>
      <c r="CZ26" s="611">
        <v>5.4</v>
      </c>
      <c r="DA26" s="623"/>
      <c r="DB26" s="623"/>
      <c r="DC26" s="624"/>
      <c r="DD26" s="614">
        <v>771128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71227</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1801726</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2428566</v>
      </c>
      <c r="CS27" s="621"/>
      <c r="CT27" s="621"/>
      <c r="CU27" s="621"/>
      <c r="CV27" s="621"/>
      <c r="CW27" s="621"/>
      <c r="CX27" s="621"/>
      <c r="CY27" s="622"/>
      <c r="CZ27" s="611">
        <v>15.4</v>
      </c>
      <c r="DA27" s="623"/>
      <c r="DB27" s="623"/>
      <c r="DC27" s="624"/>
      <c r="DD27" s="614">
        <v>633191</v>
      </c>
      <c r="DE27" s="621"/>
      <c r="DF27" s="621"/>
      <c r="DG27" s="621"/>
      <c r="DH27" s="621"/>
      <c r="DI27" s="621"/>
      <c r="DJ27" s="621"/>
      <c r="DK27" s="622"/>
      <c r="DL27" s="614">
        <v>353971</v>
      </c>
      <c r="DM27" s="621"/>
      <c r="DN27" s="621"/>
      <c r="DO27" s="621"/>
      <c r="DP27" s="621"/>
      <c r="DQ27" s="621"/>
      <c r="DR27" s="621"/>
      <c r="DS27" s="621"/>
      <c r="DT27" s="621"/>
      <c r="DU27" s="621"/>
      <c r="DV27" s="622"/>
      <c r="DW27" s="611">
        <v>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163400</v>
      </c>
      <c r="S28" s="609"/>
      <c r="T28" s="609"/>
      <c r="U28" s="609"/>
      <c r="V28" s="609"/>
      <c r="W28" s="609"/>
      <c r="X28" s="609"/>
      <c r="Y28" s="610"/>
      <c r="Z28" s="646">
        <v>1</v>
      </c>
      <c r="AA28" s="646"/>
      <c r="AB28" s="646"/>
      <c r="AC28" s="646"/>
      <c r="AD28" s="647">
        <v>7108</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1601631</v>
      </c>
      <c r="CS28" s="609"/>
      <c r="CT28" s="609"/>
      <c r="CU28" s="609"/>
      <c r="CV28" s="609"/>
      <c r="CW28" s="609"/>
      <c r="CX28" s="609"/>
      <c r="CY28" s="610"/>
      <c r="CZ28" s="611">
        <v>10.1</v>
      </c>
      <c r="DA28" s="623"/>
      <c r="DB28" s="623"/>
      <c r="DC28" s="624"/>
      <c r="DD28" s="614">
        <v>1549031</v>
      </c>
      <c r="DE28" s="609"/>
      <c r="DF28" s="609"/>
      <c r="DG28" s="609"/>
      <c r="DH28" s="609"/>
      <c r="DI28" s="609"/>
      <c r="DJ28" s="609"/>
      <c r="DK28" s="610"/>
      <c r="DL28" s="614">
        <v>1549031</v>
      </c>
      <c r="DM28" s="609"/>
      <c r="DN28" s="609"/>
      <c r="DO28" s="609"/>
      <c r="DP28" s="609"/>
      <c r="DQ28" s="609"/>
      <c r="DR28" s="609"/>
      <c r="DS28" s="609"/>
      <c r="DT28" s="609"/>
      <c r="DU28" s="609"/>
      <c r="DV28" s="610"/>
      <c r="DW28" s="611">
        <v>26.3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9801</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1601631</v>
      </c>
      <c r="CS29" s="621"/>
      <c r="CT29" s="621"/>
      <c r="CU29" s="621"/>
      <c r="CV29" s="621"/>
      <c r="CW29" s="621"/>
      <c r="CX29" s="621"/>
      <c r="CY29" s="622"/>
      <c r="CZ29" s="611">
        <v>10.1</v>
      </c>
      <c r="DA29" s="623"/>
      <c r="DB29" s="623"/>
      <c r="DC29" s="624"/>
      <c r="DD29" s="614">
        <v>1549031</v>
      </c>
      <c r="DE29" s="621"/>
      <c r="DF29" s="621"/>
      <c r="DG29" s="621"/>
      <c r="DH29" s="621"/>
      <c r="DI29" s="621"/>
      <c r="DJ29" s="621"/>
      <c r="DK29" s="622"/>
      <c r="DL29" s="614">
        <v>1549031</v>
      </c>
      <c r="DM29" s="621"/>
      <c r="DN29" s="621"/>
      <c r="DO29" s="621"/>
      <c r="DP29" s="621"/>
      <c r="DQ29" s="621"/>
      <c r="DR29" s="621"/>
      <c r="DS29" s="621"/>
      <c r="DT29" s="621"/>
      <c r="DU29" s="621"/>
      <c r="DV29" s="622"/>
      <c r="DW29" s="611">
        <v>26.3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2107150</v>
      </c>
      <c r="S30" s="609"/>
      <c r="T30" s="609"/>
      <c r="U30" s="609"/>
      <c r="V30" s="609"/>
      <c r="W30" s="609"/>
      <c r="X30" s="609"/>
      <c r="Y30" s="610"/>
      <c r="Z30" s="646">
        <v>12.8</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1554021</v>
      </c>
      <c r="CS30" s="609"/>
      <c r="CT30" s="609"/>
      <c r="CU30" s="609"/>
      <c r="CV30" s="609"/>
      <c r="CW30" s="609"/>
      <c r="CX30" s="609"/>
      <c r="CY30" s="610"/>
      <c r="CZ30" s="611">
        <v>9.8000000000000007</v>
      </c>
      <c r="DA30" s="623"/>
      <c r="DB30" s="623"/>
      <c r="DC30" s="624"/>
      <c r="DD30" s="614">
        <v>1501421</v>
      </c>
      <c r="DE30" s="609"/>
      <c r="DF30" s="609"/>
      <c r="DG30" s="609"/>
      <c r="DH30" s="609"/>
      <c r="DI30" s="609"/>
      <c r="DJ30" s="609"/>
      <c r="DK30" s="610"/>
      <c r="DL30" s="614">
        <v>1501421</v>
      </c>
      <c r="DM30" s="609"/>
      <c r="DN30" s="609"/>
      <c r="DO30" s="609"/>
      <c r="DP30" s="609"/>
      <c r="DQ30" s="609"/>
      <c r="DR30" s="609"/>
      <c r="DS30" s="609"/>
      <c r="DT30" s="609"/>
      <c r="DU30" s="609"/>
      <c r="DV30" s="610"/>
      <c r="DW30" s="611">
        <v>25.5</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98.8</v>
      </c>
      <c r="BH31" s="671"/>
      <c r="BI31" s="671"/>
      <c r="BJ31" s="671"/>
      <c r="BK31" s="671"/>
      <c r="BL31" s="671"/>
      <c r="BM31" s="672">
        <v>96.9</v>
      </c>
      <c r="BN31" s="671"/>
      <c r="BO31" s="671"/>
      <c r="BP31" s="671"/>
      <c r="BQ31" s="673"/>
      <c r="BR31" s="670">
        <v>99</v>
      </c>
      <c r="BS31" s="671"/>
      <c r="BT31" s="671"/>
      <c r="BU31" s="671"/>
      <c r="BV31" s="671"/>
      <c r="BW31" s="671"/>
      <c r="BX31" s="672">
        <v>97.4</v>
      </c>
      <c r="BY31" s="671"/>
      <c r="BZ31" s="671"/>
      <c r="CA31" s="671"/>
      <c r="CB31" s="673"/>
      <c r="CD31" s="629"/>
      <c r="CE31" s="630"/>
      <c r="CF31" s="605" t="s">
        <v>300</v>
      </c>
      <c r="CG31" s="606"/>
      <c r="CH31" s="606"/>
      <c r="CI31" s="606"/>
      <c r="CJ31" s="606"/>
      <c r="CK31" s="606"/>
      <c r="CL31" s="606"/>
      <c r="CM31" s="606"/>
      <c r="CN31" s="606"/>
      <c r="CO31" s="606"/>
      <c r="CP31" s="606"/>
      <c r="CQ31" s="607"/>
      <c r="CR31" s="608">
        <v>47610</v>
      </c>
      <c r="CS31" s="621"/>
      <c r="CT31" s="621"/>
      <c r="CU31" s="621"/>
      <c r="CV31" s="621"/>
      <c r="CW31" s="621"/>
      <c r="CX31" s="621"/>
      <c r="CY31" s="622"/>
      <c r="CZ31" s="611">
        <v>0.3</v>
      </c>
      <c r="DA31" s="623"/>
      <c r="DB31" s="623"/>
      <c r="DC31" s="624"/>
      <c r="DD31" s="614">
        <v>47610</v>
      </c>
      <c r="DE31" s="621"/>
      <c r="DF31" s="621"/>
      <c r="DG31" s="621"/>
      <c r="DH31" s="621"/>
      <c r="DI31" s="621"/>
      <c r="DJ31" s="621"/>
      <c r="DK31" s="622"/>
      <c r="DL31" s="614">
        <v>47610</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1240886</v>
      </c>
      <c r="S32" s="609"/>
      <c r="T32" s="609"/>
      <c r="U32" s="609"/>
      <c r="V32" s="609"/>
      <c r="W32" s="609"/>
      <c r="X32" s="609"/>
      <c r="Y32" s="610"/>
      <c r="Z32" s="646">
        <v>7.5</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98.8</v>
      </c>
      <c r="BH32" s="621"/>
      <c r="BI32" s="621"/>
      <c r="BJ32" s="621"/>
      <c r="BK32" s="621"/>
      <c r="BL32" s="621"/>
      <c r="BM32" s="612">
        <v>96.6</v>
      </c>
      <c r="BN32" s="621"/>
      <c r="BO32" s="621"/>
      <c r="BP32" s="621"/>
      <c r="BQ32" s="644"/>
      <c r="BR32" s="679">
        <v>98.8</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10744</v>
      </c>
      <c r="S33" s="609"/>
      <c r="T33" s="609"/>
      <c r="U33" s="609"/>
      <c r="V33" s="609"/>
      <c r="W33" s="609"/>
      <c r="X33" s="609"/>
      <c r="Y33" s="610"/>
      <c r="Z33" s="646">
        <v>0.1</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98.7</v>
      </c>
      <c r="BH33" s="593"/>
      <c r="BI33" s="593"/>
      <c r="BJ33" s="593"/>
      <c r="BK33" s="593"/>
      <c r="BL33" s="593"/>
      <c r="BM33" s="639">
        <v>96.9</v>
      </c>
      <c r="BN33" s="593"/>
      <c r="BO33" s="593"/>
      <c r="BP33" s="593"/>
      <c r="BQ33" s="656"/>
      <c r="BR33" s="669">
        <v>99.1</v>
      </c>
      <c r="BS33" s="593"/>
      <c r="BT33" s="593"/>
      <c r="BU33" s="593"/>
      <c r="BV33" s="593"/>
      <c r="BW33" s="593"/>
      <c r="BX33" s="639">
        <v>97.4</v>
      </c>
      <c r="BY33" s="593"/>
      <c r="BZ33" s="593"/>
      <c r="CA33" s="593"/>
      <c r="CB33" s="656"/>
      <c r="CD33" s="605" t="s">
        <v>307</v>
      </c>
      <c r="CE33" s="606"/>
      <c r="CF33" s="606"/>
      <c r="CG33" s="606"/>
      <c r="CH33" s="606"/>
      <c r="CI33" s="606"/>
      <c r="CJ33" s="606"/>
      <c r="CK33" s="606"/>
      <c r="CL33" s="606"/>
      <c r="CM33" s="606"/>
      <c r="CN33" s="606"/>
      <c r="CO33" s="606"/>
      <c r="CP33" s="606"/>
      <c r="CQ33" s="607"/>
      <c r="CR33" s="608">
        <v>8036571</v>
      </c>
      <c r="CS33" s="621"/>
      <c r="CT33" s="621"/>
      <c r="CU33" s="621"/>
      <c r="CV33" s="621"/>
      <c r="CW33" s="621"/>
      <c r="CX33" s="621"/>
      <c r="CY33" s="622"/>
      <c r="CZ33" s="611">
        <v>50.8</v>
      </c>
      <c r="DA33" s="623"/>
      <c r="DB33" s="623"/>
      <c r="DC33" s="624"/>
      <c r="DD33" s="614">
        <v>3161458</v>
      </c>
      <c r="DE33" s="621"/>
      <c r="DF33" s="621"/>
      <c r="DG33" s="621"/>
      <c r="DH33" s="621"/>
      <c r="DI33" s="621"/>
      <c r="DJ33" s="621"/>
      <c r="DK33" s="622"/>
      <c r="DL33" s="614">
        <v>2126888</v>
      </c>
      <c r="DM33" s="621"/>
      <c r="DN33" s="621"/>
      <c r="DO33" s="621"/>
      <c r="DP33" s="621"/>
      <c r="DQ33" s="621"/>
      <c r="DR33" s="621"/>
      <c r="DS33" s="621"/>
      <c r="DT33" s="621"/>
      <c r="DU33" s="621"/>
      <c r="DV33" s="622"/>
      <c r="DW33" s="611">
        <v>36.1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3686336</v>
      </c>
      <c r="S34" s="609"/>
      <c r="T34" s="609"/>
      <c r="U34" s="609"/>
      <c r="V34" s="609"/>
      <c r="W34" s="609"/>
      <c r="X34" s="609"/>
      <c r="Y34" s="610"/>
      <c r="Z34" s="646">
        <v>22.3</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3316801</v>
      </c>
      <c r="CS34" s="609"/>
      <c r="CT34" s="609"/>
      <c r="CU34" s="609"/>
      <c r="CV34" s="609"/>
      <c r="CW34" s="609"/>
      <c r="CX34" s="609"/>
      <c r="CY34" s="610"/>
      <c r="CZ34" s="611">
        <v>21</v>
      </c>
      <c r="DA34" s="623"/>
      <c r="DB34" s="623"/>
      <c r="DC34" s="624"/>
      <c r="DD34" s="614">
        <v>751204</v>
      </c>
      <c r="DE34" s="609"/>
      <c r="DF34" s="609"/>
      <c r="DG34" s="609"/>
      <c r="DH34" s="609"/>
      <c r="DI34" s="609"/>
      <c r="DJ34" s="609"/>
      <c r="DK34" s="610"/>
      <c r="DL34" s="614">
        <v>584348</v>
      </c>
      <c r="DM34" s="609"/>
      <c r="DN34" s="609"/>
      <c r="DO34" s="609"/>
      <c r="DP34" s="609"/>
      <c r="DQ34" s="609"/>
      <c r="DR34" s="609"/>
      <c r="DS34" s="609"/>
      <c r="DT34" s="609"/>
      <c r="DU34" s="609"/>
      <c r="DV34" s="610"/>
      <c r="DW34" s="611">
        <v>9.9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1420742</v>
      </c>
      <c r="S35" s="609"/>
      <c r="T35" s="609"/>
      <c r="U35" s="609"/>
      <c r="V35" s="609"/>
      <c r="W35" s="609"/>
      <c r="X35" s="609"/>
      <c r="Y35" s="610"/>
      <c r="Z35" s="646">
        <v>8.6</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50889</v>
      </c>
      <c r="CS35" s="621"/>
      <c r="CT35" s="621"/>
      <c r="CU35" s="621"/>
      <c r="CV35" s="621"/>
      <c r="CW35" s="621"/>
      <c r="CX35" s="621"/>
      <c r="CY35" s="622"/>
      <c r="CZ35" s="611">
        <v>0.3</v>
      </c>
      <c r="DA35" s="623"/>
      <c r="DB35" s="623"/>
      <c r="DC35" s="624"/>
      <c r="DD35" s="614">
        <v>11549</v>
      </c>
      <c r="DE35" s="621"/>
      <c r="DF35" s="621"/>
      <c r="DG35" s="621"/>
      <c r="DH35" s="621"/>
      <c r="DI35" s="621"/>
      <c r="DJ35" s="621"/>
      <c r="DK35" s="622"/>
      <c r="DL35" s="614">
        <v>4242</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770255</v>
      </c>
      <c r="S36" s="609"/>
      <c r="T36" s="609"/>
      <c r="U36" s="609"/>
      <c r="V36" s="609"/>
      <c r="W36" s="609"/>
      <c r="X36" s="609"/>
      <c r="Y36" s="610"/>
      <c r="Z36" s="646">
        <v>4.7</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1211004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t="s">
        <v>121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1342685</v>
      </c>
      <c r="CS36" s="609"/>
      <c r="CT36" s="609"/>
      <c r="CU36" s="609"/>
      <c r="CV36" s="609"/>
      <c r="CW36" s="609"/>
      <c r="CX36" s="609"/>
      <c r="CY36" s="610"/>
      <c r="CZ36" s="611">
        <v>8.5</v>
      </c>
      <c r="DA36" s="623"/>
      <c r="DB36" s="623"/>
      <c r="DC36" s="624"/>
      <c r="DD36" s="614">
        <v>1074508</v>
      </c>
      <c r="DE36" s="609"/>
      <c r="DF36" s="609"/>
      <c r="DG36" s="609"/>
      <c r="DH36" s="609"/>
      <c r="DI36" s="609"/>
      <c r="DJ36" s="609"/>
      <c r="DK36" s="610"/>
      <c r="DL36" s="614">
        <v>763796</v>
      </c>
      <c r="DM36" s="609"/>
      <c r="DN36" s="609"/>
      <c r="DO36" s="609"/>
      <c r="DP36" s="609"/>
      <c r="DQ36" s="609"/>
      <c r="DR36" s="609"/>
      <c r="DS36" s="609"/>
      <c r="DT36" s="609"/>
      <c r="DU36" s="609"/>
      <c r="DV36" s="610"/>
      <c r="DW36" s="611">
        <v>13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99081</v>
      </c>
      <c r="S37" s="609"/>
      <c r="T37" s="609"/>
      <c r="U37" s="609"/>
      <c r="V37" s="609"/>
      <c r="W37" s="609"/>
      <c r="X37" s="609"/>
      <c r="Y37" s="610"/>
      <c r="Z37" s="646">
        <v>0.6</v>
      </c>
      <c r="AA37" s="646"/>
      <c r="AB37" s="646"/>
      <c r="AC37" s="646"/>
      <c r="AD37" s="647">
        <v>1691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219818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t="s">
        <v>121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532046</v>
      </c>
      <c r="CS37" s="621"/>
      <c r="CT37" s="621"/>
      <c r="CU37" s="621"/>
      <c r="CV37" s="621"/>
      <c r="CW37" s="621"/>
      <c r="CX37" s="621"/>
      <c r="CY37" s="622"/>
      <c r="CZ37" s="611">
        <v>3.4</v>
      </c>
      <c r="DA37" s="623"/>
      <c r="DB37" s="623"/>
      <c r="DC37" s="624"/>
      <c r="DD37" s="614">
        <v>532046</v>
      </c>
      <c r="DE37" s="621"/>
      <c r="DF37" s="621"/>
      <c r="DG37" s="621"/>
      <c r="DH37" s="621"/>
      <c r="DI37" s="621"/>
      <c r="DJ37" s="621"/>
      <c r="DK37" s="622"/>
      <c r="DL37" s="614">
        <v>460646</v>
      </c>
      <c r="DM37" s="621"/>
      <c r="DN37" s="621"/>
      <c r="DO37" s="621"/>
      <c r="DP37" s="621"/>
      <c r="DQ37" s="621"/>
      <c r="DR37" s="621"/>
      <c r="DS37" s="621"/>
      <c r="DT37" s="621"/>
      <c r="DU37" s="621"/>
      <c r="DV37" s="622"/>
      <c r="DW37" s="611">
        <v>7.8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755684</v>
      </c>
      <c r="S38" s="609"/>
      <c r="T38" s="609"/>
      <c r="U38" s="609"/>
      <c r="V38" s="609"/>
      <c r="W38" s="609"/>
      <c r="X38" s="609"/>
      <c r="Y38" s="610"/>
      <c r="Z38" s="646">
        <v>4.5999999999999996</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38638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2277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952548</v>
      </c>
      <c r="CS38" s="609"/>
      <c r="CT38" s="609"/>
      <c r="CU38" s="609"/>
      <c r="CV38" s="609"/>
      <c r="CW38" s="609"/>
      <c r="CX38" s="609"/>
      <c r="CY38" s="610"/>
      <c r="CZ38" s="611">
        <v>6</v>
      </c>
      <c r="DA38" s="623"/>
      <c r="DB38" s="623"/>
      <c r="DC38" s="624"/>
      <c r="DD38" s="614">
        <v>774568</v>
      </c>
      <c r="DE38" s="609"/>
      <c r="DF38" s="609"/>
      <c r="DG38" s="609"/>
      <c r="DH38" s="609"/>
      <c r="DI38" s="609"/>
      <c r="DJ38" s="609"/>
      <c r="DK38" s="610"/>
      <c r="DL38" s="614">
        <v>774502</v>
      </c>
      <c r="DM38" s="609"/>
      <c r="DN38" s="609"/>
      <c r="DO38" s="609"/>
      <c r="DP38" s="609"/>
      <c r="DQ38" s="609"/>
      <c r="DR38" s="609"/>
      <c r="DS38" s="609"/>
      <c r="DT38" s="609"/>
      <c r="DU38" s="609"/>
      <c r="DV38" s="610"/>
      <c r="DW38" s="611">
        <v>13.1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13698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3486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2373648</v>
      </c>
      <c r="CS39" s="621"/>
      <c r="CT39" s="621"/>
      <c r="CU39" s="621"/>
      <c r="CV39" s="621"/>
      <c r="CW39" s="621"/>
      <c r="CX39" s="621"/>
      <c r="CY39" s="622"/>
      <c r="CZ39" s="611">
        <v>15</v>
      </c>
      <c r="DA39" s="623"/>
      <c r="DB39" s="623"/>
      <c r="DC39" s="624"/>
      <c r="DD39" s="614">
        <v>549629</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13884</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96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121</v>
      </c>
      <c r="CS40" s="609"/>
      <c r="CT40" s="609"/>
      <c r="CU40" s="609"/>
      <c r="CV40" s="609"/>
      <c r="CW40" s="609"/>
      <c r="CX40" s="609"/>
      <c r="CY40" s="610"/>
      <c r="CZ40" s="611" t="s">
        <v>121</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16495771</v>
      </c>
      <c r="S41" s="633"/>
      <c r="T41" s="633"/>
      <c r="U41" s="633"/>
      <c r="V41" s="633"/>
      <c r="W41" s="633"/>
      <c r="X41" s="633"/>
      <c r="Y41" s="636"/>
      <c r="Z41" s="637">
        <v>100</v>
      </c>
      <c r="AA41" s="637"/>
      <c r="AB41" s="637"/>
      <c r="AC41" s="637"/>
      <c r="AD41" s="638">
        <v>5881503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195811</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743039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482</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2137682</v>
      </c>
      <c r="CS42" s="621"/>
      <c r="CT42" s="621"/>
      <c r="CU42" s="621"/>
      <c r="CV42" s="621"/>
      <c r="CW42" s="621"/>
      <c r="CX42" s="621"/>
      <c r="CY42" s="622"/>
      <c r="CZ42" s="611">
        <v>13.5</v>
      </c>
      <c r="DA42" s="623"/>
      <c r="DB42" s="623"/>
      <c r="DC42" s="624"/>
      <c r="DD42" s="614">
        <v>153043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100036</v>
      </c>
      <c r="CS43" s="621"/>
      <c r="CT43" s="621"/>
      <c r="CU43" s="621"/>
      <c r="CV43" s="621"/>
      <c r="CW43" s="621"/>
      <c r="CX43" s="621"/>
      <c r="CY43" s="622"/>
      <c r="CZ43" s="611">
        <v>0.6</v>
      </c>
      <c r="DA43" s="623"/>
      <c r="DB43" s="623"/>
      <c r="DC43" s="624"/>
      <c r="DD43" s="614">
        <v>93939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1627730</v>
      </c>
      <c r="CS44" s="609"/>
      <c r="CT44" s="609"/>
      <c r="CU44" s="609"/>
      <c r="CV44" s="609"/>
      <c r="CW44" s="609"/>
      <c r="CX44" s="609"/>
      <c r="CY44" s="610"/>
      <c r="CZ44" s="611">
        <v>10.3</v>
      </c>
      <c r="DA44" s="612"/>
      <c r="DB44" s="612"/>
      <c r="DC44" s="613"/>
      <c r="DD44" s="614">
        <v>128675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990751</v>
      </c>
      <c r="CS45" s="621"/>
      <c r="CT45" s="621"/>
      <c r="CU45" s="621"/>
      <c r="CV45" s="621"/>
      <c r="CW45" s="621"/>
      <c r="CX45" s="621"/>
      <c r="CY45" s="622"/>
      <c r="CZ45" s="611">
        <v>6.3</v>
      </c>
      <c r="DA45" s="623"/>
      <c r="DB45" s="623"/>
      <c r="DC45" s="624"/>
      <c r="DD45" s="614">
        <v>61236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567440</v>
      </c>
      <c r="CS46" s="609"/>
      <c r="CT46" s="609"/>
      <c r="CU46" s="609"/>
      <c r="CV46" s="609"/>
      <c r="CW46" s="609"/>
      <c r="CX46" s="609"/>
      <c r="CY46" s="610"/>
      <c r="CZ46" s="611">
        <v>3.6</v>
      </c>
      <c r="DA46" s="612"/>
      <c r="DB46" s="612"/>
      <c r="DC46" s="613"/>
      <c r="DD46" s="614">
        <v>66621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509952</v>
      </c>
      <c r="CS47" s="621"/>
      <c r="CT47" s="621"/>
      <c r="CU47" s="621"/>
      <c r="CV47" s="621"/>
      <c r="CW47" s="621"/>
      <c r="CX47" s="621"/>
      <c r="CY47" s="622"/>
      <c r="CZ47" s="611">
        <v>3.2</v>
      </c>
      <c r="DA47" s="623"/>
      <c r="DB47" s="623"/>
      <c r="DC47" s="624"/>
      <c r="DD47" s="614">
        <v>24368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15820463</v>
      </c>
      <c r="CS49" s="593"/>
      <c r="CT49" s="593"/>
      <c r="CU49" s="593"/>
      <c r="CV49" s="593"/>
      <c r="CW49" s="593"/>
      <c r="CX49" s="593"/>
      <c r="CY49" s="594"/>
      <c r="CZ49" s="595">
        <v>100</v>
      </c>
      <c r="DA49" s="596"/>
      <c r="DB49" s="596"/>
      <c r="DC49" s="597"/>
      <c r="DD49" s="598">
        <v>6884451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Q3GpWDB2NVgaYygbz+RvCDZI15hdix6+Y6+1jrG5uqkfY3dKIeaNp1LzEaQi2gBs4CfhxhvUpwrkFmjLonNxQ==" saltValue="dwnDxjvcz17ociA9bK6pK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16495</v>
      </c>
      <c r="R7" s="1090"/>
      <c r="S7" s="1090"/>
      <c r="T7" s="1090"/>
      <c r="U7" s="1090"/>
      <c r="V7" s="1090">
        <v>15820</v>
      </c>
      <c r="W7" s="1090"/>
      <c r="X7" s="1090"/>
      <c r="Y7" s="1090"/>
      <c r="Z7" s="1090"/>
      <c r="AA7" s="1090">
        <v>675</v>
      </c>
      <c r="AB7" s="1090"/>
      <c r="AC7" s="1090"/>
      <c r="AD7" s="1090"/>
      <c r="AE7" s="1091"/>
      <c r="AF7" s="1092">
        <v>510</v>
      </c>
      <c r="AG7" s="1093"/>
      <c r="AH7" s="1093"/>
      <c r="AI7" s="1093"/>
      <c r="AJ7" s="1094"/>
      <c r="AK7" s="1095">
        <v>1414</v>
      </c>
      <c r="AL7" s="1096"/>
      <c r="AM7" s="1096"/>
      <c r="AN7" s="1096"/>
      <c r="AO7" s="1096"/>
      <c r="AP7" s="1096">
        <v>12526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510</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2331</v>
      </c>
      <c r="R28" s="1038"/>
      <c r="S28" s="1038"/>
      <c r="T28" s="1038"/>
      <c r="U28" s="1038"/>
      <c r="V28" s="1038">
        <v>2284</v>
      </c>
      <c r="W28" s="1038"/>
      <c r="X28" s="1038"/>
      <c r="Y28" s="1038"/>
      <c r="Z28" s="1038"/>
      <c r="AA28" s="1038">
        <v>47</v>
      </c>
      <c r="AB28" s="1038"/>
      <c r="AC28" s="1038"/>
      <c r="AD28" s="1038"/>
      <c r="AE28" s="1039"/>
      <c r="AF28" s="1040">
        <v>47</v>
      </c>
      <c r="AG28" s="1038"/>
      <c r="AH28" s="1038"/>
      <c r="AI28" s="1038"/>
      <c r="AJ28" s="1041"/>
      <c r="AK28" s="1029">
        <v>196</v>
      </c>
      <c r="AL28" s="1030"/>
      <c r="AM28" s="1030"/>
      <c r="AN28" s="1030"/>
      <c r="AO28" s="1030"/>
      <c r="AP28" s="1030"/>
      <c r="AQ28" s="1030"/>
      <c r="AR28" s="1030"/>
      <c r="AS28" s="1030"/>
      <c r="AT28" s="1030"/>
      <c r="AU28" s="1030"/>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2241</v>
      </c>
      <c r="R29" s="1026"/>
      <c r="S29" s="1026"/>
      <c r="T29" s="1026"/>
      <c r="U29" s="1026"/>
      <c r="V29" s="1026">
        <v>2072</v>
      </c>
      <c r="W29" s="1026"/>
      <c r="X29" s="1026"/>
      <c r="Y29" s="1026"/>
      <c r="Z29" s="1026"/>
      <c r="AA29" s="1026">
        <v>169</v>
      </c>
      <c r="AB29" s="1026"/>
      <c r="AC29" s="1026"/>
      <c r="AD29" s="1026"/>
      <c r="AE29" s="1027"/>
      <c r="AF29" s="1022">
        <v>169</v>
      </c>
      <c r="AG29" s="1023"/>
      <c r="AH29" s="1023"/>
      <c r="AI29" s="1023"/>
      <c r="AJ29" s="1024"/>
      <c r="AK29" s="967">
        <v>369</v>
      </c>
      <c r="AL29" s="958"/>
      <c r="AM29" s="958"/>
      <c r="AN29" s="958"/>
      <c r="AO29" s="958"/>
      <c r="AP29" s="958"/>
      <c r="AQ29" s="958"/>
      <c r="AR29" s="958"/>
      <c r="AS29" s="958"/>
      <c r="AT29" s="958"/>
      <c r="AU29" s="958"/>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342</v>
      </c>
      <c r="R30" s="1026"/>
      <c r="S30" s="1026"/>
      <c r="T30" s="1026"/>
      <c r="U30" s="1026"/>
      <c r="V30" s="1026">
        <v>321</v>
      </c>
      <c r="W30" s="1026"/>
      <c r="X30" s="1026"/>
      <c r="Y30" s="1026"/>
      <c r="Z30" s="1026"/>
      <c r="AA30" s="1026">
        <v>21</v>
      </c>
      <c r="AB30" s="1026"/>
      <c r="AC30" s="1026"/>
      <c r="AD30" s="1026"/>
      <c r="AE30" s="1027"/>
      <c r="AF30" s="1022">
        <v>21</v>
      </c>
      <c r="AG30" s="1023"/>
      <c r="AH30" s="1023"/>
      <c r="AI30" s="1023"/>
      <c r="AJ30" s="1024"/>
      <c r="AK30" s="967">
        <v>94</v>
      </c>
      <c r="AL30" s="958"/>
      <c r="AM30" s="958"/>
      <c r="AN30" s="958"/>
      <c r="AO30" s="958"/>
      <c r="AP30" s="958"/>
      <c r="AQ30" s="958"/>
      <c r="AR30" s="958"/>
      <c r="AS30" s="958"/>
      <c r="AT30" s="958"/>
      <c r="AU30" s="958"/>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327</v>
      </c>
      <c r="R31" s="1026"/>
      <c r="S31" s="1026"/>
      <c r="T31" s="1026"/>
      <c r="U31" s="1026"/>
      <c r="V31" s="1026">
        <v>303</v>
      </c>
      <c r="W31" s="1026"/>
      <c r="X31" s="1026"/>
      <c r="Y31" s="1026"/>
      <c r="Z31" s="1026"/>
      <c r="AA31" s="1026">
        <v>24</v>
      </c>
      <c r="AB31" s="1026"/>
      <c r="AC31" s="1026"/>
      <c r="AD31" s="1026"/>
      <c r="AE31" s="1027"/>
      <c r="AF31" s="1022">
        <v>204</v>
      </c>
      <c r="AG31" s="1023"/>
      <c r="AH31" s="1023"/>
      <c r="AI31" s="1023"/>
      <c r="AJ31" s="1024"/>
      <c r="AK31" s="967">
        <v>39</v>
      </c>
      <c r="AL31" s="958"/>
      <c r="AM31" s="958"/>
      <c r="AN31" s="958"/>
      <c r="AO31" s="958"/>
      <c r="AP31" s="958">
        <v>1519</v>
      </c>
      <c r="AQ31" s="958"/>
      <c r="AR31" s="958"/>
      <c r="AS31" s="958"/>
      <c r="AT31" s="958"/>
      <c r="AU31" s="958">
        <v>49</v>
      </c>
      <c r="AV31" s="958"/>
      <c r="AW31" s="958"/>
      <c r="AX31" s="958"/>
      <c r="AY31" s="958"/>
      <c r="AZ31" s="1028"/>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525</v>
      </c>
      <c r="R32" s="1026"/>
      <c r="S32" s="1026"/>
      <c r="T32" s="1026"/>
      <c r="U32" s="1026"/>
      <c r="V32" s="1026">
        <v>505</v>
      </c>
      <c r="W32" s="1026"/>
      <c r="X32" s="1026"/>
      <c r="Y32" s="1026"/>
      <c r="Z32" s="1026"/>
      <c r="AA32" s="1026">
        <v>20</v>
      </c>
      <c r="AB32" s="1026"/>
      <c r="AC32" s="1026"/>
      <c r="AD32" s="1026"/>
      <c r="AE32" s="1027"/>
      <c r="AF32" s="1022">
        <v>25</v>
      </c>
      <c r="AG32" s="1023"/>
      <c r="AH32" s="1023"/>
      <c r="AI32" s="1023"/>
      <c r="AJ32" s="1024"/>
      <c r="AK32" s="967">
        <v>220</v>
      </c>
      <c r="AL32" s="958"/>
      <c r="AM32" s="958"/>
      <c r="AN32" s="958"/>
      <c r="AO32" s="958"/>
      <c r="AP32" s="958">
        <v>2044</v>
      </c>
      <c r="AQ32" s="958"/>
      <c r="AR32" s="958"/>
      <c r="AS32" s="958"/>
      <c r="AT32" s="958"/>
      <c r="AU32" s="958">
        <v>1848</v>
      </c>
      <c r="AV32" s="958"/>
      <c r="AW32" s="958"/>
      <c r="AX32" s="958"/>
      <c r="AY32" s="958"/>
      <c r="AZ32" s="1028"/>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32</v>
      </c>
      <c r="R33" s="1026"/>
      <c r="S33" s="1026"/>
      <c r="T33" s="1026"/>
      <c r="U33" s="1026"/>
      <c r="V33" s="1026">
        <v>31</v>
      </c>
      <c r="W33" s="1026"/>
      <c r="X33" s="1026"/>
      <c r="Y33" s="1026"/>
      <c r="Z33" s="1026"/>
      <c r="AA33" s="1026">
        <v>1</v>
      </c>
      <c r="AB33" s="1026"/>
      <c r="AC33" s="1026"/>
      <c r="AD33" s="1026"/>
      <c r="AE33" s="1027"/>
      <c r="AF33" s="1022">
        <v>1</v>
      </c>
      <c r="AG33" s="1023"/>
      <c r="AH33" s="1023"/>
      <c r="AI33" s="1023"/>
      <c r="AJ33" s="1024"/>
      <c r="AK33" s="967">
        <v>14</v>
      </c>
      <c r="AL33" s="958"/>
      <c r="AM33" s="958"/>
      <c r="AN33" s="958"/>
      <c r="AO33" s="958"/>
      <c r="AP33" s="958">
        <v>16</v>
      </c>
      <c r="AQ33" s="958"/>
      <c r="AR33" s="958"/>
      <c r="AS33" s="958"/>
      <c r="AT33" s="958"/>
      <c r="AU33" s="958">
        <v>6</v>
      </c>
      <c r="AV33" s="958"/>
      <c r="AW33" s="958"/>
      <c r="AX33" s="958"/>
      <c r="AY33" s="958"/>
      <c r="AZ33" s="1028"/>
      <c r="BA33" s="1028"/>
      <c r="BB33" s="1028"/>
      <c r="BC33" s="1028"/>
      <c r="BD33" s="1028"/>
      <c r="BE33" s="959" t="s">
        <v>395</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442</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552</v>
      </c>
      <c r="C68" s="973"/>
      <c r="D68" s="973"/>
      <c r="E68" s="973"/>
      <c r="F68" s="973"/>
      <c r="G68" s="973"/>
      <c r="H68" s="973"/>
      <c r="I68" s="973"/>
      <c r="J68" s="973"/>
      <c r="K68" s="973"/>
      <c r="L68" s="973"/>
      <c r="M68" s="973"/>
      <c r="N68" s="973"/>
      <c r="O68" s="973"/>
      <c r="P68" s="974"/>
      <c r="Q68" s="975">
        <v>7064</v>
      </c>
      <c r="R68" s="969"/>
      <c r="S68" s="969"/>
      <c r="T68" s="969"/>
      <c r="U68" s="969"/>
      <c r="V68" s="969">
        <v>5999</v>
      </c>
      <c r="W68" s="969"/>
      <c r="X68" s="969"/>
      <c r="Y68" s="969"/>
      <c r="Z68" s="969"/>
      <c r="AA68" s="969">
        <v>1065</v>
      </c>
      <c r="AB68" s="969"/>
      <c r="AC68" s="969"/>
      <c r="AD68" s="969"/>
      <c r="AE68" s="969"/>
      <c r="AF68" s="969">
        <v>1065</v>
      </c>
      <c r="AG68" s="969"/>
      <c r="AH68" s="969"/>
      <c r="AI68" s="969"/>
      <c r="AJ68" s="969"/>
      <c r="AK68" s="969">
        <v>208</v>
      </c>
      <c r="AL68" s="969"/>
      <c r="AM68" s="969"/>
      <c r="AN68" s="969"/>
      <c r="AO68" s="969"/>
      <c r="AP68" s="969"/>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553</v>
      </c>
      <c r="C69" s="962"/>
      <c r="D69" s="962"/>
      <c r="E69" s="962"/>
      <c r="F69" s="962"/>
      <c r="G69" s="962"/>
      <c r="H69" s="962"/>
      <c r="I69" s="962"/>
      <c r="J69" s="962"/>
      <c r="K69" s="962"/>
      <c r="L69" s="962"/>
      <c r="M69" s="962"/>
      <c r="N69" s="962"/>
      <c r="O69" s="962"/>
      <c r="P69" s="963"/>
      <c r="Q69" s="964">
        <v>199</v>
      </c>
      <c r="R69" s="958"/>
      <c r="S69" s="958"/>
      <c r="T69" s="958"/>
      <c r="U69" s="958"/>
      <c r="V69" s="958">
        <v>168</v>
      </c>
      <c r="W69" s="958"/>
      <c r="X69" s="958"/>
      <c r="Y69" s="958"/>
      <c r="Z69" s="958"/>
      <c r="AA69" s="958">
        <v>310</v>
      </c>
      <c r="AB69" s="958"/>
      <c r="AC69" s="958"/>
      <c r="AD69" s="958"/>
      <c r="AE69" s="958"/>
      <c r="AF69" s="958">
        <v>310</v>
      </c>
      <c r="AG69" s="958"/>
      <c r="AH69" s="958"/>
      <c r="AI69" s="958"/>
      <c r="AJ69" s="958"/>
      <c r="AK69" s="958">
        <v>5</v>
      </c>
      <c r="AL69" s="958"/>
      <c r="AM69" s="958"/>
      <c r="AN69" s="958"/>
      <c r="AO69" s="958"/>
      <c r="AP69" s="958"/>
      <c r="AQ69" s="958"/>
      <c r="AR69" s="958"/>
      <c r="AS69" s="958"/>
      <c r="AT69" s="958"/>
      <c r="AU69" s="958"/>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554</v>
      </c>
      <c r="C70" s="962"/>
      <c r="D70" s="962"/>
      <c r="E70" s="962"/>
      <c r="F70" s="962"/>
      <c r="G70" s="962"/>
      <c r="H70" s="962"/>
      <c r="I70" s="962"/>
      <c r="J70" s="962"/>
      <c r="K70" s="962"/>
      <c r="L70" s="962"/>
      <c r="M70" s="962"/>
      <c r="N70" s="962"/>
      <c r="O70" s="962"/>
      <c r="P70" s="963"/>
      <c r="Q70" s="964">
        <v>277</v>
      </c>
      <c r="R70" s="958"/>
      <c r="S70" s="958"/>
      <c r="T70" s="958"/>
      <c r="U70" s="958"/>
      <c r="V70" s="958">
        <v>246</v>
      </c>
      <c r="W70" s="958"/>
      <c r="X70" s="958"/>
      <c r="Y70" s="958"/>
      <c r="Z70" s="958"/>
      <c r="AA70" s="958">
        <v>31</v>
      </c>
      <c r="AB70" s="958"/>
      <c r="AC70" s="958"/>
      <c r="AD70" s="958"/>
      <c r="AE70" s="958"/>
      <c r="AF70" s="958">
        <v>31</v>
      </c>
      <c r="AG70" s="958"/>
      <c r="AH70" s="958"/>
      <c r="AI70" s="958"/>
      <c r="AJ70" s="958"/>
      <c r="AK70" s="958">
        <v>0</v>
      </c>
      <c r="AL70" s="958"/>
      <c r="AM70" s="958"/>
      <c r="AN70" s="958"/>
      <c r="AO70" s="958"/>
      <c r="AP70" s="958">
        <v>18</v>
      </c>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555</v>
      </c>
      <c r="C71" s="962"/>
      <c r="D71" s="962"/>
      <c r="E71" s="962"/>
      <c r="F71" s="962"/>
      <c r="G71" s="962"/>
      <c r="H71" s="962"/>
      <c r="I71" s="962"/>
      <c r="J71" s="962"/>
      <c r="K71" s="962"/>
      <c r="L71" s="962"/>
      <c r="M71" s="962"/>
      <c r="N71" s="962"/>
      <c r="O71" s="962"/>
      <c r="P71" s="963"/>
      <c r="Q71" s="964">
        <v>1174</v>
      </c>
      <c r="R71" s="958"/>
      <c r="S71" s="958"/>
      <c r="T71" s="958"/>
      <c r="U71" s="958"/>
      <c r="V71" s="958">
        <v>1148</v>
      </c>
      <c r="W71" s="958"/>
      <c r="X71" s="958"/>
      <c r="Y71" s="958"/>
      <c r="Z71" s="958"/>
      <c r="AA71" s="958">
        <v>26</v>
      </c>
      <c r="AB71" s="958"/>
      <c r="AC71" s="958"/>
      <c r="AD71" s="958"/>
      <c r="AE71" s="958"/>
      <c r="AF71" s="958">
        <v>26</v>
      </c>
      <c r="AG71" s="958"/>
      <c r="AH71" s="958"/>
      <c r="AI71" s="958"/>
      <c r="AJ71" s="958"/>
      <c r="AK71" s="958">
        <v>65</v>
      </c>
      <c r="AL71" s="958"/>
      <c r="AM71" s="958"/>
      <c r="AN71" s="958"/>
      <c r="AO71" s="958"/>
      <c r="AP71" s="958">
        <v>625</v>
      </c>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556</v>
      </c>
      <c r="C72" s="962"/>
      <c r="D72" s="962"/>
      <c r="E72" s="962"/>
      <c r="F72" s="962"/>
      <c r="G72" s="962"/>
      <c r="H72" s="962"/>
      <c r="I72" s="962"/>
      <c r="J72" s="962"/>
      <c r="K72" s="962"/>
      <c r="L72" s="962"/>
      <c r="M72" s="962"/>
      <c r="N72" s="962"/>
      <c r="O72" s="962"/>
      <c r="P72" s="963"/>
      <c r="Q72" s="964">
        <v>211</v>
      </c>
      <c r="R72" s="958"/>
      <c r="S72" s="958"/>
      <c r="T72" s="958"/>
      <c r="U72" s="958"/>
      <c r="V72" s="958">
        <v>132</v>
      </c>
      <c r="W72" s="958"/>
      <c r="X72" s="958"/>
      <c r="Y72" s="958"/>
      <c r="Z72" s="958"/>
      <c r="AA72" s="958">
        <v>78</v>
      </c>
      <c r="AB72" s="958"/>
      <c r="AC72" s="958"/>
      <c r="AD72" s="958"/>
      <c r="AE72" s="958"/>
      <c r="AF72" s="958">
        <v>20</v>
      </c>
      <c r="AG72" s="958"/>
      <c r="AH72" s="958"/>
      <c r="AI72" s="958"/>
      <c r="AJ72" s="958"/>
      <c r="AK72" s="958">
        <v>41</v>
      </c>
      <c r="AL72" s="958"/>
      <c r="AM72" s="958"/>
      <c r="AN72" s="958"/>
      <c r="AO72" s="958"/>
      <c r="AP72" s="958">
        <v>141</v>
      </c>
      <c r="AQ72" s="958"/>
      <c r="AR72" s="958"/>
      <c r="AS72" s="958"/>
      <c r="AT72" s="958"/>
      <c r="AU72" s="958"/>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557</v>
      </c>
      <c r="C73" s="962"/>
      <c r="D73" s="962"/>
      <c r="E73" s="962"/>
      <c r="F73" s="962"/>
      <c r="G73" s="962"/>
      <c r="H73" s="962"/>
      <c r="I73" s="962"/>
      <c r="J73" s="962"/>
      <c r="K73" s="962"/>
      <c r="L73" s="962"/>
      <c r="M73" s="962"/>
      <c r="N73" s="962"/>
      <c r="O73" s="962"/>
      <c r="P73" s="963"/>
      <c r="Q73" s="964">
        <v>312</v>
      </c>
      <c r="R73" s="958"/>
      <c r="S73" s="958"/>
      <c r="T73" s="958"/>
      <c r="U73" s="958"/>
      <c r="V73" s="958">
        <v>290</v>
      </c>
      <c r="W73" s="958"/>
      <c r="X73" s="958"/>
      <c r="Y73" s="958"/>
      <c r="Z73" s="958"/>
      <c r="AA73" s="958">
        <v>22</v>
      </c>
      <c r="AB73" s="958"/>
      <c r="AC73" s="958"/>
      <c r="AD73" s="958"/>
      <c r="AE73" s="958"/>
      <c r="AF73" s="958">
        <v>22</v>
      </c>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558</v>
      </c>
      <c r="C74" s="962"/>
      <c r="D74" s="962"/>
      <c r="E74" s="962"/>
      <c r="F74" s="962"/>
      <c r="G74" s="962"/>
      <c r="H74" s="962"/>
      <c r="I74" s="962"/>
      <c r="J74" s="962"/>
      <c r="K74" s="962"/>
      <c r="L74" s="962"/>
      <c r="M74" s="962"/>
      <c r="N74" s="962"/>
      <c r="O74" s="962"/>
      <c r="P74" s="963"/>
      <c r="Q74" s="964">
        <v>322367</v>
      </c>
      <c r="R74" s="958"/>
      <c r="S74" s="958"/>
      <c r="T74" s="958"/>
      <c r="U74" s="958"/>
      <c r="V74" s="958">
        <v>314740</v>
      </c>
      <c r="W74" s="958"/>
      <c r="X74" s="958"/>
      <c r="Y74" s="958"/>
      <c r="Z74" s="958"/>
      <c r="AA74" s="958">
        <v>7627</v>
      </c>
      <c r="AB74" s="958"/>
      <c r="AC74" s="958"/>
      <c r="AD74" s="958"/>
      <c r="AE74" s="958"/>
      <c r="AF74" s="958">
        <v>5417</v>
      </c>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1563333</v>
      </c>
      <c r="AB110" s="876"/>
      <c r="AC110" s="876"/>
      <c r="AD110" s="876"/>
      <c r="AE110" s="877"/>
      <c r="AF110" s="878">
        <v>1596851</v>
      </c>
      <c r="AG110" s="876"/>
      <c r="AH110" s="876"/>
      <c r="AI110" s="876"/>
      <c r="AJ110" s="877"/>
      <c r="AK110" s="878">
        <v>1601631</v>
      </c>
      <c r="AL110" s="876"/>
      <c r="AM110" s="876"/>
      <c r="AN110" s="876"/>
      <c r="AO110" s="877"/>
      <c r="AP110" s="879">
        <v>33.6</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14509593</v>
      </c>
      <c r="BR110" s="829"/>
      <c r="BS110" s="829"/>
      <c r="BT110" s="829"/>
      <c r="BU110" s="829"/>
      <c r="BV110" s="829">
        <v>13324537</v>
      </c>
      <c r="BW110" s="829"/>
      <c r="BX110" s="829"/>
      <c r="BY110" s="829"/>
      <c r="BZ110" s="829"/>
      <c r="CA110" s="829">
        <v>12526200</v>
      </c>
      <c r="CB110" s="829"/>
      <c r="CC110" s="829"/>
      <c r="CD110" s="829"/>
      <c r="CE110" s="829"/>
      <c r="CF110" s="853">
        <v>262.89999999999998</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1999404</v>
      </c>
      <c r="BR112" s="804"/>
      <c r="BS112" s="804"/>
      <c r="BT112" s="804"/>
      <c r="BU112" s="804"/>
      <c r="BV112" s="804">
        <v>1916238</v>
      </c>
      <c r="BW112" s="804"/>
      <c r="BX112" s="804"/>
      <c r="BY112" s="804"/>
      <c r="BZ112" s="804"/>
      <c r="CA112" s="804">
        <v>1902338</v>
      </c>
      <c r="CB112" s="804"/>
      <c r="CC112" s="804"/>
      <c r="CD112" s="804"/>
      <c r="CE112" s="804"/>
      <c r="CF112" s="862">
        <v>39.9</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202741</v>
      </c>
      <c r="AB113" s="906"/>
      <c r="AC113" s="906"/>
      <c r="AD113" s="906"/>
      <c r="AE113" s="907"/>
      <c r="AF113" s="908">
        <v>207495</v>
      </c>
      <c r="AG113" s="906"/>
      <c r="AH113" s="906"/>
      <c r="AI113" s="906"/>
      <c r="AJ113" s="907"/>
      <c r="AK113" s="908">
        <v>145437</v>
      </c>
      <c r="AL113" s="906"/>
      <c r="AM113" s="906"/>
      <c r="AN113" s="906"/>
      <c r="AO113" s="907"/>
      <c r="AP113" s="909">
        <v>3.1</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694915</v>
      </c>
      <c r="BR113" s="804"/>
      <c r="BS113" s="804"/>
      <c r="BT113" s="804"/>
      <c r="BU113" s="804"/>
      <c r="BV113" s="804">
        <v>622913</v>
      </c>
      <c r="BW113" s="804"/>
      <c r="BX113" s="804"/>
      <c r="BY113" s="804"/>
      <c r="BZ113" s="804"/>
      <c r="CA113" s="804">
        <v>529886</v>
      </c>
      <c r="CB113" s="804"/>
      <c r="CC113" s="804"/>
      <c r="CD113" s="804"/>
      <c r="CE113" s="804"/>
      <c r="CF113" s="862">
        <v>11.1</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44792</v>
      </c>
      <c r="AB114" s="767"/>
      <c r="AC114" s="767"/>
      <c r="AD114" s="767"/>
      <c r="AE114" s="768"/>
      <c r="AF114" s="769">
        <v>45993</v>
      </c>
      <c r="AG114" s="767"/>
      <c r="AH114" s="767"/>
      <c r="AI114" s="767"/>
      <c r="AJ114" s="768"/>
      <c r="AK114" s="769">
        <v>48219</v>
      </c>
      <c r="AL114" s="767"/>
      <c r="AM114" s="767"/>
      <c r="AN114" s="767"/>
      <c r="AO114" s="768"/>
      <c r="AP114" s="811">
        <v>1</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764609</v>
      </c>
      <c r="BR114" s="804"/>
      <c r="BS114" s="804"/>
      <c r="BT114" s="804"/>
      <c r="BU114" s="804"/>
      <c r="BV114" s="804">
        <v>869381</v>
      </c>
      <c r="BW114" s="804"/>
      <c r="BX114" s="804"/>
      <c r="BY114" s="804"/>
      <c r="BZ114" s="804"/>
      <c r="CA114" s="804">
        <v>836010</v>
      </c>
      <c r="CB114" s="804"/>
      <c r="CC114" s="804"/>
      <c r="CD114" s="804"/>
      <c r="CE114" s="804"/>
      <c r="CF114" s="862">
        <v>17.5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1810866</v>
      </c>
      <c r="AB117" s="890"/>
      <c r="AC117" s="890"/>
      <c r="AD117" s="890"/>
      <c r="AE117" s="891"/>
      <c r="AF117" s="892">
        <v>1850339</v>
      </c>
      <c r="AG117" s="890"/>
      <c r="AH117" s="890"/>
      <c r="AI117" s="890"/>
      <c r="AJ117" s="891"/>
      <c r="AK117" s="892">
        <v>1795287</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17968521</v>
      </c>
      <c r="BR119" s="832"/>
      <c r="BS119" s="832"/>
      <c r="BT119" s="832"/>
      <c r="BU119" s="832"/>
      <c r="BV119" s="832">
        <v>16733069</v>
      </c>
      <c r="BW119" s="832"/>
      <c r="BX119" s="832"/>
      <c r="BY119" s="832"/>
      <c r="BZ119" s="832"/>
      <c r="CA119" s="832">
        <v>15794434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4922898</v>
      </c>
      <c r="BR120" s="829"/>
      <c r="BS120" s="829"/>
      <c r="BT120" s="829"/>
      <c r="BU120" s="829"/>
      <c r="BV120" s="829">
        <v>5192198</v>
      </c>
      <c r="BW120" s="829"/>
      <c r="BX120" s="829"/>
      <c r="BY120" s="829"/>
      <c r="BZ120" s="829"/>
      <c r="CA120" s="829">
        <v>6171133</v>
      </c>
      <c r="CB120" s="829"/>
      <c r="CC120" s="829"/>
      <c r="CD120" s="829"/>
      <c r="CE120" s="829"/>
      <c r="CF120" s="853">
        <v>129.5</v>
      </c>
      <c r="CG120" s="854"/>
      <c r="CH120" s="854"/>
      <c r="CI120" s="854"/>
      <c r="CJ120" s="854"/>
      <c r="CK120" s="855" t="s">
        <v>446</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1847654</v>
      </c>
      <c r="DR120" s="829"/>
      <c r="DS120" s="829"/>
      <c r="DT120" s="829"/>
      <c r="DU120" s="829"/>
      <c r="DV120" s="830">
        <v>38.799999999999997</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767527</v>
      </c>
      <c r="BR121" s="804"/>
      <c r="BS121" s="804"/>
      <c r="BT121" s="804"/>
      <c r="BU121" s="804"/>
      <c r="BV121" s="804">
        <v>759583</v>
      </c>
      <c r="BW121" s="804"/>
      <c r="BX121" s="804"/>
      <c r="BY121" s="804"/>
      <c r="BZ121" s="804"/>
      <c r="CA121" s="804">
        <v>749077</v>
      </c>
      <c r="CB121" s="804"/>
      <c r="CC121" s="804"/>
      <c r="CD121" s="804"/>
      <c r="CE121" s="804"/>
      <c r="CF121" s="862">
        <v>15.7</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v>5642</v>
      </c>
      <c r="DM121" s="804"/>
      <c r="DN121" s="804"/>
      <c r="DO121" s="804"/>
      <c r="DP121" s="804"/>
      <c r="DQ121" s="804">
        <v>48617</v>
      </c>
      <c r="DR121" s="804"/>
      <c r="DS121" s="804"/>
      <c r="DT121" s="804"/>
      <c r="DU121" s="804"/>
      <c r="DV121" s="781">
        <v>1</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11696383</v>
      </c>
      <c r="BR122" s="832"/>
      <c r="BS122" s="832"/>
      <c r="BT122" s="832"/>
      <c r="BU122" s="832"/>
      <c r="BV122" s="832">
        <v>10963607</v>
      </c>
      <c r="BW122" s="832"/>
      <c r="BX122" s="832"/>
      <c r="BY122" s="832"/>
      <c r="BZ122" s="832"/>
      <c r="CA122" s="832">
        <v>10128668</v>
      </c>
      <c r="CB122" s="832"/>
      <c r="CC122" s="832"/>
      <c r="CD122" s="832"/>
      <c r="CE122" s="832"/>
      <c r="CF122" s="833">
        <v>212.6</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v>5107</v>
      </c>
      <c r="DH122" s="804"/>
      <c r="DI122" s="804"/>
      <c r="DJ122" s="804"/>
      <c r="DK122" s="804"/>
      <c r="DL122" s="804">
        <v>5456</v>
      </c>
      <c r="DM122" s="804"/>
      <c r="DN122" s="804"/>
      <c r="DO122" s="804"/>
      <c r="DP122" s="804"/>
      <c r="DQ122" s="804">
        <v>6067</v>
      </c>
      <c r="DR122" s="804"/>
      <c r="DS122" s="804"/>
      <c r="DT122" s="804"/>
      <c r="DU122" s="804"/>
      <c r="DV122" s="781">
        <v>0.1</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17386808</v>
      </c>
      <c r="BR123" s="820"/>
      <c r="BS123" s="820"/>
      <c r="BT123" s="820"/>
      <c r="BU123" s="820"/>
      <c r="BV123" s="820">
        <v>16915388</v>
      </c>
      <c r="BW123" s="820"/>
      <c r="BX123" s="820"/>
      <c r="BY123" s="820"/>
      <c r="BZ123" s="820"/>
      <c r="CA123" s="820">
        <v>17048878</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12.9</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v>1994297</v>
      </c>
      <c r="DH124" s="751"/>
      <c r="DI124" s="751"/>
      <c r="DJ124" s="751"/>
      <c r="DK124" s="752"/>
      <c r="DL124" s="753">
        <v>1905140</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53338</v>
      </c>
      <c r="AB128" s="788"/>
      <c r="AC128" s="788"/>
      <c r="AD128" s="788"/>
      <c r="AE128" s="789"/>
      <c r="AF128" s="790">
        <v>58151</v>
      </c>
      <c r="AG128" s="788"/>
      <c r="AH128" s="788"/>
      <c r="AI128" s="788"/>
      <c r="AJ128" s="789"/>
      <c r="AK128" s="790">
        <v>63997</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121</v>
      </c>
      <c r="BG128" s="774"/>
      <c r="BH128" s="774"/>
      <c r="BI128" s="774"/>
      <c r="BJ128" s="774"/>
      <c r="BK128" s="774"/>
      <c r="BL128" s="797"/>
      <c r="BM128" s="773">
        <v>14.51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5582683</v>
      </c>
      <c r="AB129" s="767"/>
      <c r="AC129" s="767"/>
      <c r="AD129" s="767"/>
      <c r="AE129" s="768"/>
      <c r="AF129" s="769">
        <v>5642401</v>
      </c>
      <c r="AG129" s="767"/>
      <c r="AH129" s="767"/>
      <c r="AI129" s="767"/>
      <c r="AJ129" s="768"/>
      <c r="AK129" s="769">
        <v>5857500</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121</v>
      </c>
      <c r="BG129" s="758"/>
      <c r="BH129" s="758"/>
      <c r="BI129" s="758"/>
      <c r="BJ129" s="758"/>
      <c r="BK129" s="758"/>
      <c r="BL129" s="759"/>
      <c r="BM129" s="757">
        <v>19.510000000000002</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1099187</v>
      </c>
      <c r="AB130" s="767"/>
      <c r="AC130" s="767"/>
      <c r="AD130" s="767"/>
      <c r="AE130" s="768"/>
      <c r="AF130" s="769">
        <v>1125813</v>
      </c>
      <c r="AG130" s="767"/>
      <c r="AH130" s="767"/>
      <c r="AI130" s="767"/>
      <c r="AJ130" s="768"/>
      <c r="AK130" s="769">
        <v>1092703</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14.2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4483496</v>
      </c>
      <c r="AB131" s="751"/>
      <c r="AC131" s="751"/>
      <c r="AD131" s="751"/>
      <c r="AE131" s="752"/>
      <c r="AF131" s="753">
        <v>4516588</v>
      </c>
      <c r="AG131" s="751"/>
      <c r="AH131" s="751"/>
      <c r="AI131" s="751"/>
      <c r="AJ131" s="752"/>
      <c r="AK131" s="753">
        <v>4764797</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14.68365311</v>
      </c>
      <c r="AB132" s="732"/>
      <c r="AC132" s="732"/>
      <c r="AD132" s="732"/>
      <c r="AE132" s="733"/>
      <c r="AF132" s="734">
        <v>14.753947009999999</v>
      </c>
      <c r="AG132" s="732"/>
      <c r="AH132" s="732"/>
      <c r="AI132" s="732"/>
      <c r="AJ132" s="733"/>
      <c r="AK132" s="734">
        <v>13.402186909999999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13.5</v>
      </c>
      <c r="AB133" s="711"/>
      <c r="AC133" s="711"/>
      <c r="AD133" s="711"/>
      <c r="AE133" s="712"/>
      <c r="AF133" s="710">
        <v>14.2</v>
      </c>
      <c r="AG133" s="711"/>
      <c r="AH133" s="711"/>
      <c r="AI133" s="711"/>
      <c r="AJ133" s="712"/>
      <c r="AK133" s="710">
        <v>14.2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Z4q6AHv0mwfTtDG/1iys/ksUUuy+jTk0fb5cRi9cHy2FYTvW5I1Cb8DWgUSTYf6+pkXSiCo3bQFb1HiAzPiWBQ==" saltValue="HTm4m5HEOxHvMM9z/t6t0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Normal="85" zoomScaleSheetLayoutView="100" workbookViewId="0">
      <selection activeCell="A4" sqref="A4"/>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476</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zsbMH/k6KeCI0TxMCSKTDv5AN3i1jxkFcJ2sy9T2sKgdZUKxI1dOJL2NHUkMskQoCRj0NenBaa2lTickLabPFA==" saltValue="uVUqZyNQtQ2VM5YuB7e59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5" sqref="A5"/>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KKqp4OLeJCAVE3CxLEqC33cSO2EuvN31vzn0hjnsB2kjWT2u/Xdogv3MFoG7ZKpkJCmXioVEZycSvZfFrwW3gw==" saltValue="ea1+LjHTVelrK6KDsm/tH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4" sqref="A4"/>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 x14ac:dyDescent="0.2">
      <c r="A8" s="247"/>
      <c r="AK8" s="256"/>
      <c r="AL8" s="257"/>
      <c r="AM8" s="257"/>
      <c r="AN8" s="258"/>
      <c r="AO8" s="1106"/>
      <c r="AP8" s="259" t="s">
        <v>481</v>
      </c>
      <c r="AQ8" s="260" t="s">
        <v>482</v>
      </c>
      <c r="AR8" s="261" t="s">
        <v>483</v>
      </c>
    </row>
    <row r="9" spans="1:46" ht="13" x14ac:dyDescent="0.2">
      <c r="A9" s="247"/>
      <c r="AK9" s="1117" t="s">
        <v>484</v>
      </c>
      <c r="AL9" s="1118"/>
      <c r="AM9" s="1118"/>
      <c r="AN9" s="1119"/>
      <c r="AO9" s="262">
        <v>1616013</v>
      </c>
      <c r="AP9" s="262">
        <v>93573</v>
      </c>
      <c r="AQ9" s="263">
        <v>102505</v>
      </c>
      <c r="AR9" s="264">
        <v>-8.6999999999999993</v>
      </c>
    </row>
    <row r="10" spans="1:46" ht="13.5" customHeight="1" x14ac:dyDescent="0.2">
      <c r="A10" s="247"/>
      <c r="AK10" s="1117" t="s">
        <v>485</v>
      </c>
      <c r="AL10" s="1118"/>
      <c r="AM10" s="1118"/>
      <c r="AN10" s="1119"/>
      <c r="AO10" s="265">
        <v>252692</v>
      </c>
      <c r="AP10" s="265">
        <v>14632</v>
      </c>
      <c r="AQ10" s="266">
        <v>13118</v>
      </c>
      <c r="AR10" s="267">
        <v>11.5</v>
      </c>
    </row>
    <row r="11" spans="1:46" ht="13.5" customHeight="1" x14ac:dyDescent="0.2">
      <c r="A11" s="247"/>
      <c r="AK11" s="1117" t="s">
        <v>486</v>
      </c>
      <c r="AL11" s="1118"/>
      <c r="AM11" s="1118"/>
      <c r="AN11" s="1119"/>
      <c r="AO11" s="265" t="s">
        <v>487</v>
      </c>
      <c r="AP11" s="265" t="s">
        <v>487</v>
      </c>
      <c r="AQ11" s="266">
        <v>532</v>
      </c>
      <c r="AR11" s="267" t="s">
        <v>487</v>
      </c>
    </row>
    <row r="12" spans="1:46" ht="13.5" customHeight="1" x14ac:dyDescent="0.2">
      <c r="A12" s="247"/>
      <c r="AK12" s="1117" t="s">
        <v>488</v>
      </c>
      <c r="AL12" s="1118"/>
      <c r="AM12" s="1118"/>
      <c r="AN12" s="1119"/>
      <c r="AO12" s="265" t="s">
        <v>487</v>
      </c>
      <c r="AP12" s="265" t="s">
        <v>487</v>
      </c>
      <c r="AQ12" s="266">
        <v>70</v>
      </c>
      <c r="AR12" s="267" t="s">
        <v>487</v>
      </c>
    </row>
    <row r="13" spans="1:46" ht="13.5" customHeight="1" x14ac:dyDescent="0.2">
      <c r="A13" s="247"/>
      <c r="AK13" s="1117" t="s">
        <v>489</v>
      </c>
      <c r="AL13" s="1118"/>
      <c r="AM13" s="1118"/>
      <c r="AN13" s="1119"/>
      <c r="AO13" s="265">
        <v>72972</v>
      </c>
      <c r="AP13" s="265">
        <v>4225</v>
      </c>
      <c r="AQ13" s="266">
        <v>4255</v>
      </c>
      <c r="AR13" s="267">
        <v>-0.7</v>
      </c>
    </row>
    <row r="14" spans="1:46" ht="13.5" customHeight="1" x14ac:dyDescent="0.2">
      <c r="A14" s="247"/>
      <c r="AK14" s="1117" t="s">
        <v>490</v>
      </c>
      <c r="AL14" s="1118"/>
      <c r="AM14" s="1118"/>
      <c r="AN14" s="1119"/>
      <c r="AO14" s="265">
        <v>100036</v>
      </c>
      <c r="AP14" s="265">
        <v>5792</v>
      </c>
      <c r="AQ14" s="266">
        <v>1813</v>
      </c>
      <c r="AR14" s="267">
        <v>219.5</v>
      </c>
    </row>
    <row r="15" spans="1:46" ht="13.5" customHeight="1" x14ac:dyDescent="0.2">
      <c r="A15" s="247"/>
      <c r="AK15" s="1120" t="s">
        <v>491</v>
      </c>
      <c r="AL15" s="1121"/>
      <c r="AM15" s="1121"/>
      <c r="AN15" s="1122"/>
      <c r="AO15" s="265">
        <v>-97038</v>
      </c>
      <c r="AP15" s="265">
        <v>-5619</v>
      </c>
      <c r="AQ15" s="266">
        <v>-6003</v>
      </c>
      <c r="AR15" s="267">
        <v>-6.4</v>
      </c>
    </row>
    <row r="16" spans="1:46" ht="13" x14ac:dyDescent="0.2">
      <c r="A16" s="247"/>
      <c r="AK16" s="1120" t="s">
        <v>177</v>
      </c>
      <c r="AL16" s="1121"/>
      <c r="AM16" s="1121"/>
      <c r="AN16" s="1122"/>
      <c r="AO16" s="265">
        <v>1944675</v>
      </c>
      <c r="AP16" s="265">
        <v>112604</v>
      </c>
      <c r="AQ16" s="266">
        <v>116291</v>
      </c>
      <c r="AR16" s="267">
        <v>-3.2</v>
      </c>
    </row>
    <row r="17" spans="1:46" ht="13" x14ac:dyDescent="0.2">
      <c r="A17" s="247"/>
    </row>
    <row r="18" spans="1:46" ht="13" x14ac:dyDescent="0.2">
      <c r="A18" s="247"/>
      <c r="AQ18" s="268"/>
      <c r="AR18" s="268"/>
    </row>
    <row r="19" spans="1:46" ht="13" x14ac:dyDescent="0.2">
      <c r="A19" s="247"/>
      <c r="AK19" s="243" t="s">
        <v>492</v>
      </c>
    </row>
    <row r="20" spans="1:46" ht="13" x14ac:dyDescent="0.2">
      <c r="A20" s="247"/>
      <c r="AK20" s="269"/>
      <c r="AL20" s="270"/>
      <c r="AM20" s="270"/>
      <c r="AN20" s="271"/>
      <c r="AO20" s="272" t="s">
        <v>493</v>
      </c>
      <c r="AP20" s="273" t="s">
        <v>494</v>
      </c>
      <c r="AQ20" s="274" t="s">
        <v>495</v>
      </c>
      <c r="AR20" s="275"/>
    </row>
    <row r="21" spans="1:46" s="248" customFormat="1" ht="13" x14ac:dyDescent="0.2">
      <c r="A21" s="276"/>
      <c r="AK21" s="1123" t="s">
        <v>496</v>
      </c>
      <c r="AL21" s="1124"/>
      <c r="AM21" s="1124"/>
      <c r="AN21" s="1125"/>
      <c r="AO21" s="277">
        <v>9.5500000000000007</v>
      </c>
      <c r="AP21" s="278">
        <v>9.5500000000000007</v>
      </c>
      <c r="AQ21" s="279">
        <v>0</v>
      </c>
      <c r="AS21" s="280"/>
      <c r="AT21" s="276"/>
    </row>
    <row r="22" spans="1:46" s="248" customFormat="1" ht="13" x14ac:dyDescent="0.2">
      <c r="A22" s="276"/>
      <c r="AK22" s="1123" t="s">
        <v>497</v>
      </c>
      <c r="AL22" s="1124"/>
      <c r="AM22" s="1124"/>
      <c r="AN22" s="1125"/>
      <c r="AO22" s="281">
        <v>94.3</v>
      </c>
      <c r="AP22" s="282">
        <v>96.7</v>
      </c>
      <c r="AQ22" s="283">
        <v>-2.4</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1601631</v>
      </c>
      <c r="AP32" s="291">
        <v>92741</v>
      </c>
      <c r="AQ32" s="292">
        <v>49899</v>
      </c>
      <c r="AR32" s="293">
        <v>85.9</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v>2</v>
      </c>
      <c r="AR34" s="293" t="s">
        <v>487</v>
      </c>
    </row>
    <row r="35" spans="1:46" ht="27" customHeight="1" x14ac:dyDescent="0.2">
      <c r="A35" s="247"/>
      <c r="AK35" s="1107" t="s">
        <v>504</v>
      </c>
      <c r="AL35" s="1108"/>
      <c r="AM35" s="1108"/>
      <c r="AN35" s="1109"/>
      <c r="AO35" s="291">
        <v>145437</v>
      </c>
      <c r="AP35" s="291">
        <v>8421</v>
      </c>
      <c r="AQ35" s="292">
        <v>13394</v>
      </c>
      <c r="AR35" s="293">
        <v>-37.1</v>
      </c>
    </row>
    <row r="36" spans="1:46" ht="27" customHeight="1" x14ac:dyDescent="0.2">
      <c r="A36" s="247"/>
      <c r="AK36" s="1107" t="s">
        <v>505</v>
      </c>
      <c r="AL36" s="1108"/>
      <c r="AM36" s="1108"/>
      <c r="AN36" s="1109"/>
      <c r="AO36" s="291">
        <v>48219</v>
      </c>
      <c r="AP36" s="291">
        <v>2792</v>
      </c>
      <c r="AQ36" s="292">
        <v>2489</v>
      </c>
      <c r="AR36" s="293">
        <v>12.2</v>
      </c>
    </row>
    <row r="37" spans="1:46" ht="13.5" customHeight="1" x14ac:dyDescent="0.2">
      <c r="A37" s="247"/>
      <c r="AK37" s="1107" t="s">
        <v>506</v>
      </c>
      <c r="AL37" s="1108"/>
      <c r="AM37" s="1108"/>
      <c r="AN37" s="1109"/>
      <c r="AO37" s="291" t="s">
        <v>487</v>
      </c>
      <c r="AP37" s="291" t="s">
        <v>487</v>
      </c>
      <c r="AQ37" s="292">
        <v>625</v>
      </c>
      <c r="AR37" s="293" t="s">
        <v>487</v>
      </c>
    </row>
    <row r="38" spans="1:46" ht="27" customHeight="1" x14ac:dyDescent="0.2">
      <c r="A38" s="247"/>
      <c r="AK38" s="1110" t="s">
        <v>507</v>
      </c>
      <c r="AL38" s="1111"/>
      <c r="AM38" s="1111"/>
      <c r="AN38" s="1112"/>
      <c r="AO38" s="294" t="s">
        <v>487</v>
      </c>
      <c r="AP38" s="294" t="s">
        <v>487</v>
      </c>
      <c r="AQ38" s="295">
        <v>5</v>
      </c>
      <c r="AR38" s="283" t="s">
        <v>487</v>
      </c>
      <c r="AS38" s="290"/>
    </row>
    <row r="39" spans="1:46" ht="13" x14ac:dyDescent="0.2">
      <c r="A39" s="247"/>
      <c r="AK39" s="1110" t="s">
        <v>508</v>
      </c>
      <c r="AL39" s="1111"/>
      <c r="AM39" s="1111"/>
      <c r="AN39" s="1112"/>
      <c r="AO39" s="291">
        <v>-63997</v>
      </c>
      <c r="AP39" s="291">
        <v>-3706</v>
      </c>
      <c r="AQ39" s="292">
        <v>-2982</v>
      </c>
      <c r="AR39" s="293">
        <v>24.3</v>
      </c>
      <c r="AS39" s="290"/>
    </row>
    <row r="40" spans="1:46" ht="27" customHeight="1" x14ac:dyDescent="0.2">
      <c r="A40" s="247"/>
      <c r="AK40" s="1107" t="s">
        <v>509</v>
      </c>
      <c r="AL40" s="1108"/>
      <c r="AM40" s="1108"/>
      <c r="AN40" s="1109"/>
      <c r="AO40" s="291">
        <v>-1092703</v>
      </c>
      <c r="AP40" s="291">
        <v>-63272</v>
      </c>
      <c r="AQ40" s="292">
        <v>-43756</v>
      </c>
      <c r="AR40" s="293">
        <v>44.6</v>
      </c>
      <c r="AS40" s="290"/>
    </row>
    <row r="41" spans="1:46" ht="13" x14ac:dyDescent="0.2">
      <c r="A41" s="247"/>
      <c r="AK41" s="1113" t="s">
        <v>287</v>
      </c>
      <c r="AL41" s="1114"/>
      <c r="AM41" s="1114"/>
      <c r="AN41" s="1115"/>
      <c r="AO41" s="291">
        <v>638587</v>
      </c>
      <c r="AP41" s="291">
        <v>36977</v>
      </c>
      <c r="AQ41" s="292">
        <v>19675</v>
      </c>
      <c r="AR41" s="293">
        <v>87.9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 x14ac:dyDescent="0.2">
      <c r="A50" s="247"/>
      <c r="AK50" s="305"/>
      <c r="AL50" s="306"/>
      <c r="AM50" s="1101"/>
      <c r="AN50" s="307" t="s">
        <v>513</v>
      </c>
      <c r="AO50" s="308" t="s">
        <v>514</v>
      </c>
      <c r="AP50" s="309" t="s">
        <v>515</v>
      </c>
      <c r="AQ50" s="310" t="s">
        <v>516</v>
      </c>
      <c r="AR50" s="311" t="s">
        <v>517</v>
      </c>
    </row>
    <row r="51" spans="1:44" ht="13" x14ac:dyDescent="0.2">
      <c r="A51" s="247"/>
      <c r="AK51" s="303" t="s">
        <v>518</v>
      </c>
      <c r="AL51" s="304"/>
      <c r="AM51" s="312">
        <v>1912091</v>
      </c>
      <c r="AN51" s="313">
        <v>112642</v>
      </c>
      <c r="AO51" s="314">
        <v>-47.4</v>
      </c>
      <c r="AP51" s="315">
        <v>96248</v>
      </c>
      <c r="AQ51" s="316">
        <v>10</v>
      </c>
      <c r="AR51" s="317">
        <v>-57.4</v>
      </c>
    </row>
    <row r="52" spans="1:44" ht="13" x14ac:dyDescent="0.2">
      <c r="A52" s="247"/>
      <c r="AK52" s="318"/>
      <c r="AL52" s="319" t="s">
        <v>519</v>
      </c>
      <c r="AM52" s="320">
        <v>554236</v>
      </c>
      <c r="AN52" s="321">
        <v>32650</v>
      </c>
      <c r="AO52" s="322">
        <v>46.9</v>
      </c>
      <c r="AP52" s="323">
        <v>55768</v>
      </c>
      <c r="AQ52" s="324">
        <v>17.5</v>
      </c>
      <c r="AR52" s="325">
        <v>29.4</v>
      </c>
    </row>
    <row r="53" spans="1:44" ht="13" x14ac:dyDescent="0.2">
      <c r="A53" s="247"/>
      <c r="AK53" s="303" t="s">
        <v>520</v>
      </c>
      <c r="AL53" s="304"/>
      <c r="AM53" s="312">
        <v>1178557</v>
      </c>
      <c r="AN53" s="313">
        <v>69132</v>
      </c>
      <c r="AO53" s="314">
        <v>-38.6</v>
      </c>
      <c r="AP53" s="315">
        <v>76413</v>
      </c>
      <c r="AQ53" s="316">
        <v>-20.6</v>
      </c>
      <c r="AR53" s="317">
        <v>-18</v>
      </c>
    </row>
    <row r="54" spans="1:44" ht="13" x14ac:dyDescent="0.2">
      <c r="A54" s="247"/>
      <c r="AK54" s="318"/>
      <c r="AL54" s="319" t="s">
        <v>519</v>
      </c>
      <c r="AM54" s="320">
        <v>448236</v>
      </c>
      <c r="AN54" s="321">
        <v>26293</v>
      </c>
      <c r="AO54" s="322">
        <v>-19.5</v>
      </c>
      <c r="AP54" s="323">
        <v>39658</v>
      </c>
      <c r="AQ54" s="324">
        <v>-28.9</v>
      </c>
      <c r="AR54" s="325">
        <v>9.4</v>
      </c>
    </row>
    <row r="55" spans="1:44" ht="13" x14ac:dyDescent="0.2">
      <c r="A55" s="247"/>
      <c r="AK55" s="303" t="s">
        <v>521</v>
      </c>
      <c r="AL55" s="304"/>
      <c r="AM55" s="312">
        <v>1037533</v>
      </c>
      <c r="AN55" s="313">
        <v>60849</v>
      </c>
      <c r="AO55" s="314">
        <v>-12</v>
      </c>
      <c r="AP55" s="315">
        <v>66481</v>
      </c>
      <c r="AQ55" s="316">
        <v>-13</v>
      </c>
      <c r="AR55" s="317">
        <v>1</v>
      </c>
    </row>
    <row r="56" spans="1:44" ht="13" x14ac:dyDescent="0.2">
      <c r="A56" s="247"/>
      <c r="AK56" s="318"/>
      <c r="AL56" s="319" t="s">
        <v>519</v>
      </c>
      <c r="AM56" s="320">
        <v>524841</v>
      </c>
      <c r="AN56" s="321">
        <v>30781</v>
      </c>
      <c r="AO56" s="322">
        <v>17.100000000000001</v>
      </c>
      <c r="AP56" s="323">
        <v>36120</v>
      </c>
      <c r="AQ56" s="324">
        <v>-8.9</v>
      </c>
      <c r="AR56" s="325">
        <v>26</v>
      </c>
    </row>
    <row r="57" spans="1:44" ht="13" x14ac:dyDescent="0.2">
      <c r="A57" s="247"/>
      <c r="AK57" s="303" t="s">
        <v>522</v>
      </c>
      <c r="AL57" s="304"/>
      <c r="AM57" s="312">
        <v>1189691</v>
      </c>
      <c r="AN57" s="313">
        <v>69028</v>
      </c>
      <c r="AO57" s="314">
        <v>13.4</v>
      </c>
      <c r="AP57" s="315">
        <v>67825</v>
      </c>
      <c r="AQ57" s="316">
        <v>2</v>
      </c>
      <c r="AR57" s="317">
        <v>11.4</v>
      </c>
    </row>
    <row r="58" spans="1:44" ht="13" x14ac:dyDescent="0.2">
      <c r="A58" s="247"/>
      <c r="AK58" s="318"/>
      <c r="AL58" s="319" t="s">
        <v>519</v>
      </c>
      <c r="AM58" s="320">
        <v>514346</v>
      </c>
      <c r="AN58" s="321">
        <v>29843</v>
      </c>
      <c r="AO58" s="322">
        <v>-3</v>
      </c>
      <c r="AP58" s="323">
        <v>39417</v>
      </c>
      <c r="AQ58" s="324">
        <v>9.1</v>
      </c>
      <c r="AR58" s="325">
        <v>-12.1</v>
      </c>
    </row>
    <row r="59" spans="1:44" ht="13" x14ac:dyDescent="0.2">
      <c r="A59" s="247"/>
      <c r="AK59" s="303" t="s">
        <v>523</v>
      </c>
      <c r="AL59" s="304"/>
      <c r="AM59" s="312">
        <v>1627730</v>
      </c>
      <c r="AN59" s="313">
        <v>94252</v>
      </c>
      <c r="AO59" s="314">
        <v>36.5</v>
      </c>
      <c r="AP59" s="315">
        <v>81158</v>
      </c>
      <c r="AQ59" s="316">
        <v>19.7</v>
      </c>
      <c r="AR59" s="317">
        <v>16.8</v>
      </c>
    </row>
    <row r="60" spans="1:44" ht="13" x14ac:dyDescent="0.2">
      <c r="A60" s="247"/>
      <c r="AK60" s="318"/>
      <c r="AL60" s="319" t="s">
        <v>519</v>
      </c>
      <c r="AM60" s="320">
        <v>567440</v>
      </c>
      <c r="AN60" s="321">
        <v>32857</v>
      </c>
      <c r="AO60" s="322">
        <v>10.1</v>
      </c>
      <c r="AP60" s="323">
        <v>45320</v>
      </c>
      <c r="AQ60" s="324">
        <v>15</v>
      </c>
      <c r="AR60" s="325">
        <v>-4.9000000000000004</v>
      </c>
    </row>
    <row r="61" spans="1:44" ht="13" x14ac:dyDescent="0.2">
      <c r="A61" s="247"/>
      <c r="AK61" s="303" t="s">
        <v>524</v>
      </c>
      <c r="AL61" s="326"/>
      <c r="AM61" s="312">
        <v>1389120</v>
      </c>
      <c r="AN61" s="313">
        <v>81181</v>
      </c>
      <c r="AO61" s="314">
        <v>-9.6</v>
      </c>
      <c r="AP61" s="315">
        <v>77625</v>
      </c>
      <c r="AQ61" s="327">
        <v>-0.4</v>
      </c>
      <c r="AR61" s="317">
        <v>-9.1999999999999993</v>
      </c>
    </row>
    <row r="62" spans="1:44" ht="13" x14ac:dyDescent="0.2">
      <c r="A62" s="247"/>
      <c r="AK62" s="318"/>
      <c r="AL62" s="319" t="s">
        <v>519</v>
      </c>
      <c r="AM62" s="320">
        <v>521820</v>
      </c>
      <c r="AN62" s="321">
        <v>30485</v>
      </c>
      <c r="AO62" s="322">
        <v>10.3</v>
      </c>
      <c r="AP62" s="323">
        <v>43257</v>
      </c>
      <c r="AQ62" s="324">
        <v>0.8</v>
      </c>
      <c r="AR62" s="325">
        <v>9.5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3DTDHatKsAwicxsHiGH288CeNsp8I5wwKvaammTDVEfcQaD2WFyGiLRBihrUf5dD8XXSmYxyoUdWxVp/o6ZFpA==" saltValue="4eIHrhSY9TvWCAxpDvnZ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crQuTsmGaVKp6tvSfXAy/zQ5c1o89RB55wSxdkzG4qadPJT/lQ2tbomhs7RU4T+1U0RDI4ZdrLCdc9SYU+1yxw==" saltValue="n0fIZyw94iw+6bUQAiZV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TAHMlmTJlzklfZ0g7JRM12DBVtsSB1mk59JXFL7sl9d46j9i7AgqIxME6ZXY6z0tnOXP2DtBGcm8tecLGSAqlg==" saltValue="vGV5bPvOep5SQr3CuOFo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A32" sqref="A1:XFD1048576"/>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20.91</v>
      </c>
      <c r="G47" s="12">
        <v>25.13</v>
      </c>
      <c r="H47" s="12">
        <v>35.17</v>
      </c>
      <c r="I47" s="12">
        <v>34.79</v>
      </c>
      <c r="J47" s="13">
        <v>33.590000000000003</v>
      </c>
    </row>
    <row r="48" spans="2:10" ht="57.75" customHeight="1" x14ac:dyDescent="0.2">
      <c r="B48" s="14"/>
      <c r="C48" s="1128" t="s">
        <v>4</v>
      </c>
      <c r="D48" s="1128"/>
      <c r="E48" s="1129"/>
      <c r="F48" s="15">
        <v>8.24</v>
      </c>
      <c r="G48" s="16">
        <v>14.44</v>
      </c>
      <c r="H48" s="16">
        <v>11.95</v>
      </c>
      <c r="I48" s="16">
        <v>10.69</v>
      </c>
      <c r="J48" s="17">
        <v>8.7100000000000009</v>
      </c>
    </row>
    <row r="49" spans="2:10" ht="57.75" customHeight="1" thickBot="1" x14ac:dyDescent="0.25">
      <c r="B49" s="18"/>
      <c r="C49" s="1130" t="s">
        <v>5</v>
      </c>
      <c r="D49" s="1130"/>
      <c r="E49" s="1131"/>
      <c r="F49" s="19">
        <v>5.3</v>
      </c>
      <c r="G49" s="20">
        <v>12.74</v>
      </c>
      <c r="H49" s="20">
        <v>7.12</v>
      </c>
      <c r="I49" s="20" t="s">
        <v>531</v>
      </c>
      <c r="J49" s="21" t="s">
        <v>532</v>
      </c>
    </row>
    <row r="50" spans="2:10" ht="13" x14ac:dyDescent="0.2"/>
  </sheetData>
  <sheetProtection algorithmName="SHA-512" hashValue="GXCsg8oGtv2VWJJFIrlqh+LQOfpCrWaa2ZnSWSgkAyZC8k/Xrwwoe+DpRBSqM8dWwWg4uEkpm2pUNWjjSjEneQ==" saltValue="/c5XsCtV/pO3P2ctQsp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WKSTN2025</cp:lastModifiedBy>
  <cp:lastPrinted>2026-03-13T04:51:13Z</cp:lastPrinted>
  <dcterms:created xsi:type="dcterms:W3CDTF">2026-02-23T09:35:44Z</dcterms:created>
  <dcterms:modified xsi:type="dcterms:W3CDTF">2026-03-13T04:51:21Z</dcterms:modified>
  <cp:category/>
</cp:coreProperties>
</file>