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v0101\Profile\desktop\lg90193\Desktop\"/>
    </mc:Choice>
  </mc:AlternateContent>
  <xr:revisionPtr revIDLastSave="0" documentId="13_ncr:1_{DBF6E1CF-0B38-459E-B604-3C97960D9CF4}" xr6:coauthVersionLast="47" xr6:coauthVersionMax="47" xr10:uidLastSave="{00000000-0000-0000-0000-000000000000}"/>
  <bookViews>
    <workbookView xWindow="-120" yWindow="-120" windowWidth="29040" windowHeight="15720" tabRatio="8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U37" i="10"/>
  <c r="C37" i="10"/>
  <c r="BE36" i="10"/>
  <c r="C36" i="10"/>
  <c r="BE35" i="10"/>
  <c r="C35" i="10"/>
  <c r="CO34" i="10"/>
  <c r="CO35" i="10" s="1"/>
  <c r="CO36" i="10" s="1"/>
  <c r="BW34" i="10"/>
  <c r="BW35" i="10" s="1"/>
  <c r="BW36" i="10" s="1"/>
  <c r="BW37" i="10" s="1"/>
  <c r="BW38" i="10" s="1"/>
  <c r="BW39" i="10" s="1"/>
  <c r="BE34" i="10"/>
  <c r="C34" i="10"/>
  <c r="U34" i="10" l="1"/>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<sst xmlns="http://schemas.openxmlformats.org/spreadsheetml/2006/main" count="1064" uniqueCount="560">
  <si>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</si>
  <si>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</si>
  <si>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</si>
  <si>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</si>
  <si>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</si>
  <si>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</si>
  <si>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</si>
  <si>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</si>
  <si>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</si>
  <si>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</si>
  <si>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</si>
  <si>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</si>
  <si>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</si>
  <si>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</si>
  <si>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</si>
  <si>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</si>
  <si>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</si>
  <si>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</si>
  <si>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</si>
  <si>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</si>
  <si>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</si>
  <si>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</si>
  <si>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</si>
  <si>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</si>
  <si>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</si>
  <si>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</si>
  <si>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</si>
  <si>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</si>
  <si>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</si>
  <si>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</si>
  <si>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</si>
  <si>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</si>
  <si>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</si>
  <si>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</si>
  <si>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</si>
  <si>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</si>
  <si>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</si>
  <si>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</si>
  <si>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</si>
  <si>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</si>
  <si>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</si>
  <si>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</si>
  <si>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</si>
  <si>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</si>
  <si>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</si>
  <si>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</si>
  <si>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</si>
  <si>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</si>
  <si>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</si>
  <si>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</si>
  <si>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</si>
  <si>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</si>
  <si>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</si>
  <si>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</si>
  <si>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</si>
  <si>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</si>
  <si>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</si>
  <si>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</si>
  <si>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</si>
  <si>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</si>
  <si>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</si>
  <si>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</si>
  <si>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</si>
  <si>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</si>
  <si>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</si>
  <si>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</si>
  <si>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</si>
  <si>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</si>
  <si>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</si>
  <si>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</si>
  <si>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</si>
  <si>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</si>
  <si>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</si>
  <si>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</si>
  <si>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</si>
  <si>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</si>
  <si>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</si>
  <si>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</si>
  <si>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</si>
  <si>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</si>
  <si>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</si>
  <si>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</si>
  <si>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</si>
  <si>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</si>
  <si>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</si>
  <si>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</si>
  <si>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</si>
  <si>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</si>
  <si>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</si>
  <si>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</si>
  <si>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</si>
  <si>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</si>
  <si>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</si>
  <si>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</si>
  <si>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</si>
  <si>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</si>
  <si>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</si>
  <si>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</si>
  <si>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</si>
  <si>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</si>
  <si>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</si>
  <si>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</si>
  <si>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</si>
  <si>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</si>
  <si>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</si>
  <si>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</si>
  <si>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</si>
  <si>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</si>
  <si>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</si>
  <si>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</si>
  <si>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</si>
  <si>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</si>
  <si>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</si>
  <si>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</si>
  <si>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</si>
  <si>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</si>
  <si>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</si>
  <si>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</si>
  <si>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</si>
  <si>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</si>
  <si>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</si>
  <si>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</si>
  <si>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</si>
  <si>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</si>
  <si>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</si>
  <si>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</si>
  <si>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</si>
  <si>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</si>
  <si>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</si>
  <si>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</si>
  <si>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</si>
  <si>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</si>
  <si>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</si>
  <si>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</si>
  <si>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</si>
  <si>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</si>
  <si>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</si>
  <si>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</si>
  <si>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</si>
  <si>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</si>
  <si>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</si>
  <si>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</si>
  <si>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</si>
  <si>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</si>
  <si>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</si>
  <si>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</si>
  <si>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</si>
  <si>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</si>
  <si>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</si>
  <si>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</si>
  <si>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</si>
  <si>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</si>
  <si>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</si>
  <si>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</si>
  <si>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</si>
  <si>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</si>
  <si>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</si>
  <si>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</si>
  <si>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</si>
  <si>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</si>
  <si>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</si>
  <si>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</si>
  <si>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</si>
  <si>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</si>
  <si>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</si>
  <si>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</si>
  <si>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</si>
  <si>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</si>
  <si>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</si>
  <si>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</si>
  <si>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</si>
  <si>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</si>
  <si>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</si>
  <si>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</si>
  <si>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</si>
  <si>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</si>
  <si>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</si>
  <si>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</si>
  <si>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</si>
  <si>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</si>
  <si>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</si>
  <si>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</si>
  <si>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</si>
  <si>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</si>
  <si>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</si>
  <si>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</si>
  <si>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</si>
  <si>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</si>
  <si>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</si>
  <si>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</si>
  <si>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</si>
  <si>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</si>
  <si>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</si>
  <si>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</si>
  <si>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</si>
  <si>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</si>
  <si>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</si>
  <si>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</si>
  <si>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</si>
  <si>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</si>
  <si>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</si>
  <si>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</si>
  <si>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</si>
  <si>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</si>
  <si>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熊本県南阿蘇村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</si>
  <si>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</si>
  <si>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</si>
  <si>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</si>
  <si>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</si>
  <si>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</si>
  <si>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</si>
  <si>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</si>
  <si>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</si>
  <si>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</si>
  <si>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</si>
  <si>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</si>
  <si>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</si>
  <si>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</si>
  <si>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</si>
  <si>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</si>
  <si>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</si>
  <si>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</si>
  <si>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</si>
  <si>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</si>
  <si>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</si>
  <si>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</si>
  <si>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</si>
  <si>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</si>
  <si>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</si>
  <si>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</si>
  <si>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</si>
  <si>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</si>
  <si>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</si>
  <si>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</si>
  <si>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</si>
  <si>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</si>
  <si>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</si>
  <si>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</si>
  <si>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</si>
  <si>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</si>
  <si>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</si>
  <si>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</si>
  <si>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</si>
  <si>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</si>
  <si>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</si>
  <si>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</si>
  <si>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</si>
  <si>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</si>
  <si>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</si>
  <si>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</si>
  <si>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</si>
  <si>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</si>
  <si>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</si>
  <si>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</si>
  <si>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</si>
  <si>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</si>
  <si>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</si>
  <si>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</si>
  <si>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</si>
  <si>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</si>
  <si>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</si>
  <si>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</si>
  <si>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</si>
  <si>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</si>
  <si>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</si>
  <si>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</si>
  <si>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</si>
  <si>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</si>
  <si>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</si>
  <si>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</si>
  <si>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</si>
  <si>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</si>
  <si>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</si>
  <si>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</si>
  <si>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</si>
  <si>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</si>
  <si>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</si>
  <si>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</si>
  <si>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</si>
  <si>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</si>
  <si>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</si>
  <si>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</si>
  <si>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</si>
  <si>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</si>
  <si>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</si>
  <si>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</si>
  <si>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</si>
  <si>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</si>
  <si>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</si>
  <si>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</si>
  <si>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</si>
  <si>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</si>
  <si>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</si>
  <si>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</si>
  <si>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</si>
  <si>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</si>
  <si>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</si>
  <si>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</si>
  <si>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</si>
  <si>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</si>
  <si>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</si>
  <si>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</si>
  <si>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</si>
  <si>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</si>
  <si>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</si>
  <si>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</si>
  <si>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</si>
  <si>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</si>
  <si>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</si>
  <si>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</si>
  <si>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</si>
  <si>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</si>
  <si>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</si>
  <si>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</si>
  <si>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</si>
  <si>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</si>
  <si>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</si>
  <si>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</si>
  <si>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</si>
  <si>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</si>
  <si>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</si>
  <si>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</si>
  <si>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</si>
  <si>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</si>
  <si>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</si>
  <si>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</si>
  <si>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</si>
  <si>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</si>
  <si>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</si>
  <si>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</si>
  <si>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</si>
  <si>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</si>
  <si>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</si>
  <si>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</si>
  <si>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</si>
  <si>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</si>
  <si>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</si>
  <si>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</si>
  <si>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</si>
  <si>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</si>
  <si>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</si>
  <si>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</si>
  <si>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</si>
  <si>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</si>
  <si>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</si>
  <si>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</si>
  <si>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</si>
  <si>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</si>
  <si>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</si>
  <si>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</si>
  <si>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</si>
  <si>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</si>
  <si>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</si>
  <si>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</si>
  <si>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</si>
  <si>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熊本県南阿蘇村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</si>
  <si>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</si>
  <si>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</si>
  <si>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</si>
  <si>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</si>
  <si>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</si>
  <si>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</si>
  <si>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</si>
  <si>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</si>
  <si>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</si>
  <si>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</si>
  <si>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</si>
  <si>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</si>
  <si>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</si>
  <si>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</si>
  <si>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</si>
  <si>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</si>
  <si>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</si>
  <si>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</si>
  <si>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</si>
  <si>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</si>
  <si>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</si>
  <si>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</si>
  <si>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</si>
  <si>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</si>
  <si>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</si>
  <si>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</si>
  <si>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</si>
  <si>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</si>
  <si>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</si>
  <si>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</si>
  <si>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</si>
  <si>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</si>
  <si>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</si>
  <si>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</si>
  <si>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</si>
  <si>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</si>
  <si>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</si>
  <si>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</si>
  <si>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南阿蘇村簡易水道事業会計</t>
    <phoneticPr fontId="5"/>
  </si>
  <si>
    <t>南阿蘇村下水道事業会計（農業集落排水事業）</t>
    <phoneticPr fontId="5"/>
  </si>
  <si>
    <t>南阿蘇村下水道事業会計（生活排水処理事業）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</si>
  <si>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</si>
  <si>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</si>
  <si>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</si>
  <si>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</si>
  <si>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</si>
  <si>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</si>
  <si>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</si>
  <si>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</si>
  <si>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</si>
  <si>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</si>
  <si>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</si>
  <si>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</si>
  <si>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</si>
  <si>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</si>
  <si>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</si>
  <si>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</si>
  <si>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</si>
  <si>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</si>
  <si>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</si>
  <si>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</si>
  <si>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</si>
  <si>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</si>
  <si>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</si>
  <si>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</si>
  <si>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</si>
  <si>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</si>
  <si>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</si>
  <si>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</si>
  <si>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</si>
  <si>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</si>
  <si>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</si>
  <si>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</si>
  <si>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</si>
  <si>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</si>
  <si>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</si>
  <si>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</si>
  <si>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</si>
  <si>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</si>
  <si>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</si>
  <si>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</si>
  <si>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</si>
  <si>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</si>
  <si>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</si>
  <si>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</si>
  <si>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</si>
  <si>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</si>
  <si>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</si>
  <si>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</si>
  <si>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</si>
  <si>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</si>
  <si>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</si>
  <si>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</si>
  <si>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</si>
  <si>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</si>
  <si>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</si>
  <si>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</si>
  <si>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</si>
  <si>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</si>
  <si>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</si>
  <si>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</si>
  <si>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</si>
  <si>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</si>
  <si>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</si>
  <si>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</si>
  <si>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</si>
  <si>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</si>
  <si>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</si>
  <si>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</si>
  <si>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</si>
  <si>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</si>
  <si>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</si>
  <si>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</si>
  <si>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</si>
  <si>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</si>
  <si>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</si>
  <si>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</si>
  <si>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</si>
  <si>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</si>
  <si>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</si>
  <si>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</si>
  <si>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</si>
  <si>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</si>
  <si>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</si>
  <si>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</si>
  <si>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</si>
  <si>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</si>
  <si>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</si>
  <si>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</si>
  <si>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</si>
  <si>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</si>
  <si>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</si>
  <si>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</si>
  <si>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</si>
  <si>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</si>
  <si>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</si>
  <si>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</si>
  <si>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</si>
  <si>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</si>
  <si>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</si>
  <si>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</si>
  <si>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</si>
  <si>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</si>
  <si>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</si>
  <si>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</si>
  <si>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</si>
  <si>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</si>
  <si>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</si>
  <si>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</si>
  <si>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</si>
  <si>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</si>
  <si>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</si>
  <si>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</si>
  <si>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</si>
  <si>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</si>
  <si>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</si>
  <si>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</si>
  <si>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</si>
  <si>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</si>
  <si>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</si>
  <si>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</si>
  <si>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</si>
  <si>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</si>
  <si>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</si>
  <si>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</si>
  <si>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</si>
  <si>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</si>
  <si>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</si>
  <si>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</si>
  <si>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</si>
  <si>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</si>
  <si>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</si>
  <si>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</si>
  <si>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</si>
  <si>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</si>
  <si>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</si>
  <si>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12.74</t>
  </si>
  <si>
    <t>▲ 1.91</t>
  </si>
  <si>
    <t>▲ 11.29</t>
  </si>
  <si>
    <t>▲ 2.82</t>
  </si>
  <si>
    <t>一般会計</t>
  </si>
  <si>
    <t>南阿蘇村上水道事業会計</t>
  </si>
  <si>
    <t>南阿蘇村簡易水道事業会計</t>
  </si>
  <si>
    <t>南阿蘇村介護保険特別会計</t>
  </si>
  <si>
    <t>南阿蘇村下水道事業会計（農業集落排水事業）</t>
  </si>
  <si>
    <t>南阿蘇村国民健康保険特別会計</t>
  </si>
  <si>
    <t>南阿蘇村後期高齢者医療特別会計</t>
  </si>
  <si>
    <t>南阿蘇村下水道事業会計（生活排水処理事業）</t>
  </si>
  <si>
    <t>その他会計（赤字）</t>
  </si>
  <si>
    <t>その他会計（黒字）</t>
  </si>
  <si>
    <t>R02</t>
    <phoneticPr fontId="5"/>
  </si>
  <si>
    <t>R03</t>
    <phoneticPr fontId="5"/>
  </si>
  <si>
    <t>R04</t>
    <phoneticPr fontId="5"/>
  </si>
  <si>
    <t>R05</t>
    <phoneticPr fontId="5"/>
  </si>
  <si>
    <t>R06</t>
    <phoneticPr fontId="5"/>
  </si>
  <si>
    <t>阿蘇広域行政事務組合(一般会計)</t>
  </si>
  <si>
    <t>阿蘇広域行政事務組合（養護老人ホーム湯の里荘特別会計）</t>
  </si>
  <si>
    <t>阿蘇広域行政事務組合
（特別養護老人ホーム阿蘇みやま荘特別会計）</t>
  </si>
  <si>
    <t>熊本県市町村総合事務組合</t>
  </si>
  <si>
    <t>熊本県後期高齢者医療広域連合（一般会計）</t>
  </si>
  <si>
    <t>熊本県後期高齢者医療広域連合（後期高齢者医療特別会計）</t>
  </si>
  <si>
    <t>（株）あそ望の郷みなみあそ</t>
  </si>
  <si>
    <t>南阿蘇鉄道（株）</t>
  </si>
  <si>
    <t>（一社）南阿蘇村農業みらい公社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</si>
</sst>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C1A-4584-AE6A-C2B48030DD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440795</c:v>
                </c:pt>
                <c:pt idx="1">
                  <c:v>222417</c:v>
                </c:pt>
                <c:pt idx="2">
                  <c:v>210780</c:v>
                </c:pt>
                <c:pt idx="3">
                  <c:v>156128</c:v>
                </c:pt>
                <c:pt idx="4">
                  <c:v>149359</c:v>
                </c:pt>
              </c:numCache>
            </c:numRef>
          </c:val>
          <c:smooth val="0"/>
          <c:extLst>
            <c:ext xmlns:c16="http://schemas.microsoft.com/office/drawing/2014/chart" uri="{C3380CC4-5D6E-409C-BE32-E72D297353CC}">
              <c16:uniqueId val="{00000001-6C1A-4584-AE6A-C2B48030DD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9.0500000000000007</c:v>
                </c:pt>
                <c:pt idx="1">
                  <c:v>11.38</c:v>
                </c:pt>
                <c:pt idx="2">
                  <c:v>13.64</c:v>
                </c:pt>
                <c:pt idx="3">
                  <c:v>8.58</c:v>
                </c:pt>
                <c:pt idx="4">
                  <c:v>9.7799999999999994</c:v>
                </c:pt>
              </c:numCache>
            </c:numRef>
          </c:val>
          <c:extLst>
            <c:ext xmlns:c16="http://schemas.microsoft.com/office/drawing/2014/chart" uri="{C3380CC4-5D6E-409C-BE32-E72D297353CC}">
              <c16:uniqueId val="{00000000-4B5B-4C52-AF2C-1597FE96A2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25.41</c:v>
                </c:pt>
                <c:pt idx="1">
                  <c:v>22.54</c:v>
                </c:pt>
                <c:pt idx="2">
                  <c:v>22.58</c:v>
                </c:pt>
                <c:pt idx="3">
                  <c:v>21.99</c:v>
                </c:pt>
                <c:pt idx="4">
                  <c:v>21.61</c:v>
                </c:pt>
              </c:numCache>
            </c:numRef>
          </c:val>
          <c:extLst>
            <c:ext xmlns:c16="http://schemas.microsoft.com/office/drawing/2014/chart" uri="{C3380CC4-5D6E-409C-BE32-E72D297353CC}">
              <c16:uniqueId val="{00000001-4B5B-4C52-AF2C-1597FE96A2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-12.74</c:v>
                </c:pt>
                <c:pt idx="1">
                  <c:v>1.35</c:v>
                </c:pt>
                <c:pt idx="2">
                  <c:v>-1.91</c:v>
                </c:pt>
                <c:pt idx="3">
                  <c:v>-11.29</c:v>
                </c:pt>
                <c:pt idx="4">
                  <c:v>-2.82</c:v>
                </c:pt>
              </c:numCache>
            </c:numRef>
          </c:val>
          <c:smooth val="0"/>
          <c:extLst>
            <c:ext xmlns:c16="http://schemas.microsoft.com/office/drawing/2014/chart" uri="{C3380CC4-5D6E-409C-BE32-E72D297353CC}">
              <c16:uniqueId val="{00000002-4B5B-4C52-AF2C-1597FE96A2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0.44</c:v>
                </c:pt>
                <c:pt idx="2">
                  <c:v>#N/A</c:v>
                </c:pt>
                <c:pt idx="3">
                  <c:v>0.87</c:v>
                </c:pt>
                <c:pt idx="4">
                  <c:v>#N/A</c:v>
                </c:pt>
                <c:pt idx="5">
                  <c:v>1.79</c:v>
                </c:pt>
                <c:pt idx="6">
                  <c:v>#N/A</c:v>
                </c:pt>
                <c:pt idx="7">
                  <c:v>0.15</c:v>
                </c:pt>
                <c:pt idx="8">
                  <c:v>0</c:v>
                </c:pt>
                <c:pt idx="9">
                  <c:v>0</c:v>
                </c:pt>
              </c:numCache>
            </c:numRef>
          </c:val>
          <c:extLst>
            <c:ext xmlns:c16="http://schemas.microsoft.com/office/drawing/2014/chart" uri="{C3380CC4-5D6E-409C-BE32-E72D297353CC}">
              <c16:uniqueId val="{00000000-7F5F-40A8-8216-7EDB286A86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5F-40A8-8216-7EDB286A86FA}"/>
            </c:ext>
          </c:extLst>
        </c:ser>
        <c:ser>
          <c:idx val="2"/>
          <c:order val="2"/>
          <c:tx>
            <c:strRef>
              <c:f>データシート!$A$29</c:f>
              <c:strCache>
                <c:ptCount val="1"/>
                <c:pt idx="0">
                  <c:v>南阿蘇村下水道事業会計（生活排水処理事業）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2-7F5F-40A8-8216-7EDB286A86FA}"/>
            </c:ext>
          </c:extLst>
        </c:ser>
        <c:ser>
          <c:idx val="3"/>
          <c:order val="3"/>
          <c:tx>
            <c:strRef>
              <c:f>データシート!$A$30</c:f>
              <c:strCache>
                <c:ptCount val="1"/>
                <c:pt idx="0">
                  <c:v>南阿蘇村後期高齢者医療特別会計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0.2</c:v>
                </c:pt>
                <c:pt idx="4">
                  <c:v>#N/A</c:v>
                </c:pt>
                <c:pt idx="5">
                  <c:v>0.2</c:v>
                </c:pt>
                <c:pt idx="6">
                  <c:v>#N/A</c:v>
                </c:pt>
                <c:pt idx="7">
                  <c:v>0.26</c:v>
                </c:pt>
                <c:pt idx="8">
                  <c:v>#N/A</c:v>
                </c:pt>
                <c:pt idx="9">
                  <c:v>0.16</c:v>
                </c:pt>
              </c:numCache>
            </c:numRef>
          </c:val>
          <c:extLst>
            <c:ext xmlns:c16="http://schemas.microsoft.com/office/drawing/2014/chart" uri="{C3380CC4-5D6E-409C-BE32-E72D297353CC}">
              <c16:uniqueId val="{00000003-7F5F-40A8-8216-7EDB286A86FA}"/>
            </c:ext>
          </c:extLst>
        </c:ser>
        <c:ser>
          <c:idx val="4"/>
          <c:order val="4"/>
          <c:tx>
            <c:strRef>
              <c:f>データシート!$A$31</c:f>
              <c:strCache>
                <c:ptCount val="1"/>
                <c:pt idx="0">
                  <c:v>南阿蘇村国民健康保険特別会計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1.64</c:v>
                </c:pt>
                <c:pt idx="2">
                  <c:v>#N/A</c:v>
                </c:pt>
                <c:pt idx="3">
                  <c:v>0.82</c:v>
                </c:pt>
                <c:pt idx="4">
                  <c:v>#N/A</c:v>
                </c:pt>
                <c:pt idx="5">
                  <c:v>0.37</c:v>
                </c:pt>
                <c:pt idx="6">
                  <c:v>#N/A</c:v>
                </c:pt>
                <c:pt idx="7">
                  <c:v>0.05</c:v>
                </c:pt>
                <c:pt idx="8">
                  <c:v>#N/A</c:v>
                </c:pt>
                <c:pt idx="9">
                  <c:v>0.17</c:v>
                </c:pt>
              </c:numCache>
            </c:numRef>
          </c:val>
          <c:extLst>
            <c:ext xmlns:c16="http://schemas.microsoft.com/office/drawing/2014/chart" uri="{C3380CC4-5D6E-409C-BE32-E72D297353CC}">
              <c16:uniqueId val="{00000004-7F5F-40A8-8216-7EDB286A86FA}"/>
            </c:ext>
          </c:extLst>
        </c:ser>
        <c:ser>
          <c:idx val="5"/>
          <c:order val="5"/>
          <c:tx>
            <c:strRef>
              <c:f>データシート!$A$32</c:f>
              <c:strCache>
                <c:ptCount val="1"/>
                <c:pt idx="0">
                  <c:v>南阿蘇村下水道事業会計（農業集落排水事業）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5-7F5F-40A8-8216-7EDB286A86FA}"/>
            </c:ext>
          </c:extLst>
        </c:ser>
        <c:ser>
          <c:idx val="6"/>
          <c:order val="6"/>
          <c:tx>
            <c:strRef>
              <c:f>データシート!$A$33</c:f>
              <c:strCache>
                <c:ptCount val="1"/>
                <c:pt idx="0">
                  <c:v>南阿蘇村介護保険特別会計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1.34</c:v>
                </c:pt>
                <c:pt idx="2">
                  <c:v>#N/A</c:v>
                </c:pt>
                <c:pt idx="3">
                  <c:v>1.75</c:v>
                </c:pt>
                <c:pt idx="4">
                  <c:v>#N/A</c:v>
                </c:pt>
                <c:pt idx="5">
                  <c:v>1.59</c:v>
                </c:pt>
                <c:pt idx="6">
                  <c:v>#N/A</c:v>
                </c:pt>
                <c:pt idx="7">
                  <c:v>0.66</c:v>
                </c:pt>
                <c:pt idx="8">
                  <c:v>#N/A</c:v>
                </c:pt>
                <c:pt idx="9">
                  <c:v>0.73</c:v>
                </c:pt>
              </c:numCache>
            </c:numRef>
          </c:val>
          <c:extLst>
            <c:ext xmlns:c16="http://schemas.microsoft.com/office/drawing/2014/chart" uri="{C3380CC4-5D6E-409C-BE32-E72D297353CC}">
              <c16:uniqueId val="{00000006-7F5F-40A8-8216-7EDB286A86FA}"/>
            </c:ext>
          </c:extLst>
        </c:ser>
        <c:ser>
          <c:idx val="7"/>
          <c:order val="7"/>
          <c:tx>
            <c:strRef>
              <c:f>データシート!$A$34</c:f>
              <c:strCache>
                <c:ptCount val="1"/>
                <c:pt idx="0">
                  <c:v>南阿蘇村簡易水道事業会計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2.17</c:v>
                </c:pt>
              </c:numCache>
            </c:numRef>
          </c:val>
          <c:extLst>
            <c:ext xmlns:c16="http://schemas.microsoft.com/office/drawing/2014/chart" uri="{C3380CC4-5D6E-409C-BE32-E72D297353CC}">
              <c16:uniqueId val="{00000007-7F5F-40A8-8216-7EDB286A86FA}"/>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2.96</c:v>
                </c:pt>
                <c:pt idx="2">
                  <c:v>#N/A</c:v>
                </c:pt>
                <c:pt idx="3">
                  <c:v>2.35</c:v>
                </c:pt>
                <c:pt idx="4">
                  <c:v>#N/A</c:v>
                </c:pt>
                <c:pt idx="5">
                  <c:v>2.46</c:v>
                </c:pt>
                <c:pt idx="6">
                  <c:v>#N/A</c:v>
                </c:pt>
                <c:pt idx="7">
                  <c:v>2.48</c:v>
                </c:pt>
                <c:pt idx="8">
                  <c:v>#N/A</c:v>
                </c:pt>
                <c:pt idx="9">
                  <c:v>2.52</c:v>
                </c:pt>
              </c:numCache>
            </c:numRef>
          </c:val>
          <c:extLst>
            <c:ext xmlns:c16="http://schemas.microsoft.com/office/drawing/2014/chart" uri="{C3380CC4-5D6E-409C-BE32-E72D297353CC}">
              <c16:uniqueId val="{00000008-7F5F-40A8-8216-7EDB286A86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9.0500000000000007</c:v>
                </c:pt>
                <c:pt idx="2">
                  <c:v>#N/A</c:v>
                </c:pt>
                <c:pt idx="3">
                  <c:v>11.37</c:v>
                </c:pt>
                <c:pt idx="4">
                  <c:v>#N/A</c:v>
                </c:pt>
                <c:pt idx="5">
                  <c:v>13.63</c:v>
                </c:pt>
                <c:pt idx="6">
                  <c:v>#N/A</c:v>
                </c:pt>
                <c:pt idx="7">
                  <c:v>8.57</c:v>
                </c:pt>
                <c:pt idx="8">
                  <c:v>#N/A</c:v>
                </c:pt>
                <c:pt idx="9">
                  <c:v>9.77</c:v>
                </c:pt>
              </c:numCache>
            </c:numRef>
          </c:val>
          <c:extLst>
            <c:ext xmlns:c16="http://schemas.microsoft.com/office/drawing/2014/chart" uri="{C3380CC4-5D6E-409C-BE32-E72D297353CC}">
              <c16:uniqueId val="{00000009-7F5F-40A8-8216-7EDB286A86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2064</c:v>
                </c:pt>
                <c:pt idx="5">
                  <c:v>2643</c:v>
                </c:pt>
                <c:pt idx="8">
                  <c:v>2897</c:v>
                </c:pt>
                <c:pt idx="11">
                  <c:v>3035</c:v>
                </c:pt>
                <c:pt idx="14">
                  <c:v>2010</c:v>
                </c:pt>
              </c:numCache>
            </c:numRef>
          </c:val>
          <c:extLst>
            <c:ext xmlns:c16="http://schemas.microsoft.com/office/drawing/2014/chart" uri="{C3380CC4-5D6E-409C-BE32-E72D297353CC}">
              <c16:uniqueId val="{00000000-FA7F-4123-98FD-47E6DF0A23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7F-4123-98FD-47E6DF0A23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7F-4123-98FD-47E6DF0A23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57</c:v>
                </c:pt>
                <c:pt idx="6">
                  <c:v>42</c:v>
                </c:pt>
                <c:pt idx="9">
                  <c:v>40</c:v>
                </c:pt>
                <c:pt idx="12">
                  <c:v>46</c:v>
                </c:pt>
              </c:numCache>
            </c:numRef>
          </c:val>
          <c:extLst>
            <c:ext xmlns:c16="http://schemas.microsoft.com/office/drawing/2014/chart" uri="{C3380CC4-5D6E-409C-BE32-E72D297353CC}">
              <c16:uniqueId val="{00000003-FA7F-4123-98FD-47E6DF0A23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60</c:v>
                </c:pt>
                <c:pt idx="6">
                  <c:v>80</c:v>
                </c:pt>
                <c:pt idx="9">
                  <c:v>105</c:v>
                </c:pt>
                <c:pt idx="12">
                  <c:v>139</c:v>
                </c:pt>
              </c:numCache>
            </c:numRef>
          </c:val>
          <c:extLst>
            <c:ext xmlns:c16="http://schemas.microsoft.com/office/drawing/2014/chart" uri="{C3380CC4-5D6E-409C-BE32-E72D297353CC}">
              <c16:uniqueId val="{00000004-FA7F-4123-98FD-47E6DF0A23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7F-4123-98FD-47E6DF0A23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7F-4123-98FD-47E6DF0A23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2339</c:v>
                </c:pt>
                <c:pt idx="3">
                  <c:v>2996</c:v>
                </c:pt>
                <c:pt idx="6">
                  <c:v>3353</c:v>
                </c:pt>
                <c:pt idx="9">
                  <c:v>3524</c:v>
                </c:pt>
                <c:pt idx="12">
                  <c:v>2489</c:v>
                </c:pt>
              </c:numCache>
            </c:numRef>
          </c:val>
          <c:extLst>
            <c:ext xmlns:c16="http://schemas.microsoft.com/office/drawing/2014/chart" uri="{C3380CC4-5D6E-409C-BE32-E72D297353CC}">
              <c16:uniqueId val="{00000007-FA7F-4123-98FD-47E6DF0A23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c:v>
                </c:pt>
                <c:pt idx="2">
                  <c:v>#N/A</c:v>
                </c:pt>
                <c:pt idx="3">
                  <c:v>#N/A</c:v>
                </c:pt>
                <c:pt idx="4">
                  <c:v>470</c:v>
                </c:pt>
                <c:pt idx="5">
                  <c:v>#N/A</c:v>
                </c:pt>
                <c:pt idx="6">
                  <c:v>#N/A</c:v>
                </c:pt>
                <c:pt idx="7">
                  <c:v>578</c:v>
                </c:pt>
                <c:pt idx="8">
                  <c:v>#N/A</c:v>
                </c:pt>
                <c:pt idx="9">
                  <c:v>#N/A</c:v>
                </c:pt>
                <c:pt idx="10">
                  <c:v>634</c:v>
                </c:pt>
                <c:pt idx="11">
                  <c:v>#N/A</c:v>
                </c:pt>
                <c:pt idx="12">
                  <c:v>#N/A</c:v>
                </c:pt>
                <c:pt idx="13">
                  <c:v>664</c:v>
                </c:pt>
                <c:pt idx="14">
                  <c:v>#N/A</c:v>
                </c:pt>
              </c:numCache>
            </c:numRef>
          </c:val>
          <c:smooth val="0"/>
          <c:extLst>
            <c:ext xmlns:c16="http://schemas.microsoft.com/office/drawing/2014/chart" uri="{C3380CC4-5D6E-409C-BE32-E72D297353CC}">
              <c16:uniqueId val="{00000008-FA7F-4123-98FD-47E6DF0A23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17569</c:v>
                </c:pt>
                <c:pt idx="5">
                  <c:v>17644</c:v>
                </c:pt>
                <c:pt idx="8">
                  <c:v>17206</c:v>
                </c:pt>
                <c:pt idx="11">
                  <c:v>16475</c:v>
                </c:pt>
                <c:pt idx="14">
                  <c:v>15361</c:v>
                </c:pt>
              </c:numCache>
            </c:numRef>
          </c:val>
          <c:extLst>
            <c:ext xmlns:c16="http://schemas.microsoft.com/office/drawing/2014/chart" uri="{C3380CC4-5D6E-409C-BE32-E72D297353CC}">
              <c16:uniqueId val="{00000000-1DAA-4F79-A042-B15C6A2E6B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1233</c:v>
                </c:pt>
                <c:pt idx="5">
                  <c:v>1507</c:v>
                </c:pt>
                <c:pt idx="8">
                  <c:v>1446</c:v>
                </c:pt>
                <c:pt idx="11">
                  <c:v>369</c:v>
                </c:pt>
                <c:pt idx="14">
                  <c:v>322</c:v>
                </c:pt>
              </c:numCache>
            </c:numRef>
          </c:val>
          <c:extLst>
            <c:ext xmlns:c16="http://schemas.microsoft.com/office/drawing/2014/chart" uri="{C3380CC4-5D6E-409C-BE32-E72D297353CC}">
              <c16:uniqueId val="{00000001-1DAA-4F79-A042-B15C6A2E6B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3620</c:v>
                </c:pt>
                <c:pt idx="5">
                  <c:v>3461</c:v>
                </c:pt>
                <c:pt idx="8">
                  <c:v>3476</c:v>
                </c:pt>
                <c:pt idx="11">
                  <c:v>4035</c:v>
                </c:pt>
                <c:pt idx="14">
                  <c:v>3930</c:v>
                </c:pt>
              </c:numCache>
            </c:numRef>
          </c:val>
          <c:extLst>
            <c:ext xmlns:c16="http://schemas.microsoft.com/office/drawing/2014/chart" uri="{C3380CC4-5D6E-409C-BE32-E72D297353CC}">
              <c16:uniqueId val="{00000002-1DAA-4F79-A042-B15C6A2E6B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AA-4F79-A042-B15C6A2E6B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AA-4F79-A042-B15C6A2E6B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AA-4F79-A042-B15C6A2E6B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393</c:v>
                </c:pt>
                <c:pt idx="3">
                  <c:v>164</c:v>
                </c:pt>
                <c:pt idx="6">
                  <c:v>272</c:v>
                </c:pt>
                <c:pt idx="9">
                  <c:v>356</c:v>
                </c:pt>
                <c:pt idx="12">
                  <c:v>417</c:v>
                </c:pt>
              </c:numCache>
            </c:numRef>
          </c:val>
          <c:extLst>
            <c:ext xmlns:c16="http://schemas.microsoft.com/office/drawing/2014/chart" uri="{C3380CC4-5D6E-409C-BE32-E72D297353CC}">
              <c16:uniqueId val="{00000006-1DAA-4F79-A042-B15C6A2E6B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374</c:v>
                </c:pt>
                <c:pt idx="3">
                  <c:v>418</c:v>
                </c:pt>
                <c:pt idx="6">
                  <c:v>456</c:v>
                </c:pt>
                <c:pt idx="9">
                  <c:v>385</c:v>
                </c:pt>
                <c:pt idx="12">
                  <c:v>324</c:v>
                </c:pt>
              </c:numCache>
            </c:numRef>
          </c:val>
          <c:extLst>
            <c:ext xmlns:c16="http://schemas.microsoft.com/office/drawing/2014/chart" uri="{C3380CC4-5D6E-409C-BE32-E72D297353CC}">
              <c16:uniqueId val="{00000007-1DAA-4F79-A042-B15C6A2E6B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1020</c:v>
                </c:pt>
                <c:pt idx="3">
                  <c:v>1034</c:v>
                </c:pt>
                <c:pt idx="6">
                  <c:v>1069</c:v>
                </c:pt>
                <c:pt idx="9">
                  <c:v>1124</c:v>
                </c:pt>
                <c:pt idx="12">
                  <c:v>1311</c:v>
                </c:pt>
              </c:numCache>
            </c:numRef>
          </c:val>
          <c:extLst>
            <c:ext xmlns:c16="http://schemas.microsoft.com/office/drawing/2014/chart" uri="{C3380CC4-5D6E-409C-BE32-E72D297353CC}">
              <c16:uniqueId val="{00000008-1DAA-4F79-A042-B15C6A2E6B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AA-4F79-A042-B15C6A2E6B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22756</c:v>
                </c:pt>
                <c:pt idx="3">
                  <c:v>22850</c:v>
                </c:pt>
                <c:pt idx="6">
                  <c:v>22089</c:v>
                </c:pt>
                <c:pt idx="9">
                  <c:v>19999</c:v>
                </c:pt>
                <c:pt idx="12">
                  <c:v>18628</c:v>
                </c:pt>
              </c:numCache>
            </c:numRef>
          </c:val>
          <c:extLst>
            <c:ext xmlns:c16="http://schemas.microsoft.com/office/drawing/2014/chart" uri="{C3380CC4-5D6E-409C-BE32-E72D297353CC}">
              <c16:uniqueId val="{0000000A-1DAA-4F79-A042-B15C6A2E6B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2122</c:v>
                </c:pt>
                <c:pt idx="2">
                  <c:v>#N/A</c:v>
                </c:pt>
                <c:pt idx="3">
                  <c:v>#N/A</c:v>
                </c:pt>
                <c:pt idx="4">
                  <c:v>1855</c:v>
                </c:pt>
                <c:pt idx="5">
                  <c:v>#N/A</c:v>
                </c:pt>
                <c:pt idx="6">
                  <c:v>#N/A</c:v>
                </c:pt>
                <c:pt idx="7">
                  <c:v>1758</c:v>
                </c:pt>
                <c:pt idx="8">
                  <c:v>#N/A</c:v>
                </c:pt>
                <c:pt idx="9">
                  <c:v>#N/A</c:v>
                </c:pt>
                <c:pt idx="10">
                  <c:v>986</c:v>
                </c:pt>
                <c:pt idx="11">
                  <c:v>#N/A</c:v>
                </c:pt>
                <c:pt idx="12">
                  <c:v>#N/A</c:v>
                </c:pt>
                <c:pt idx="13">
                  <c:v>1068</c:v>
                </c:pt>
                <c:pt idx="14">
                  <c:v>#N/A</c:v>
                </c:pt>
              </c:numCache>
            </c:numRef>
          </c:val>
          <c:smooth val="0"/>
          <c:extLst>
            <c:ext xmlns:c16="http://schemas.microsoft.com/office/drawing/2014/chart" uri="{C3380CC4-5D6E-409C-BE32-E72D297353CC}">
              <c16:uniqueId val="{0000000B-1DAA-4F79-A042-B15C6A2E6B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1396</c:v>
                </c:pt>
                <c:pt idx="1">
                  <c:v>1399</c:v>
                </c:pt>
                <c:pt idx="2">
                  <c:v>1401</c:v>
                </c:pt>
              </c:numCache>
            </c:numRef>
          </c:val>
          <c:extLst>
            <c:ext xmlns:c16="http://schemas.microsoft.com/office/drawing/2014/chart" uri="{C3380CC4-5D6E-409C-BE32-E72D297353CC}">
              <c16:uniqueId val="{00000000-2EA2-4E59-A492-A2EB1B3E7F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281</c:v>
                </c:pt>
                <c:pt idx="1">
                  <c:v>272</c:v>
                </c:pt>
                <c:pt idx="2">
                  <c:v>290</c:v>
                </c:pt>
              </c:numCache>
            </c:numRef>
          </c:val>
          <c:extLst>
            <c:ext xmlns:c16="http://schemas.microsoft.com/office/drawing/2014/chart" uri="{C3380CC4-5D6E-409C-BE32-E72D297353CC}">
              <c16:uniqueId val="{00000001-2EA2-4E59-A492-A2EB1B3E7F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2764</c:v>
                </c:pt>
                <c:pt idx="1">
                  <c:v>3290</c:v>
                </c:pt>
                <c:pt idx="2">
                  <c:v>3230</c:v>
                </c:pt>
              </c:numCache>
            </c:numRef>
          </c:val>
          <c:extLst>
            <c:ext xmlns:c16="http://schemas.microsoft.com/office/drawing/2014/chart" uri="{C3380CC4-5D6E-409C-BE32-E72D297353CC}">
              <c16:uniqueId val="{00000002-2EA2-4E59-A492-A2EB1B3E7F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令和６年度の実質公債費比率は、元利償還金が減少したものの、公営企業債の元利償還金に対する繰入金が増加したことなどにより１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３％上昇した。今後も公営企業の配水池新設工事や老朽化した設備の更新事業などのために借入れた地方債の元金償還が始まることから上昇する見込みである。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今後の事業実施においては、交付税算入率の高い地方債を活用し、実質公債費比率の上昇を抑制していく必要がある。今後も交付税算入率を十分考慮した計画的な地方債の発行に努める。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令和６年度は地方債残高の減により将来負担額は減少したものの充当可能財源等も減少したことで将来負担比率は１．２％上昇した。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今後も地方債残高の減少は見込まれる一方、公営企業債等繰入見込額の増や普通交付税の減、災害復興基金の取崩しも見込まれるため厳しい財政状況が続くことが予想される。</a:t>
          </a:r>
        </a:p>
        <a:p>
          <a:r>
            <a:rPr kumimoji="1" lang="ja-JP" altLang="en-US" sz="14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おいて村有施設（四季の森、ウィナス）の売却により９４百万円を積み立てた一方、災害復興基金を災害復旧関連事業や文化財復旧事業などに１１９百万円、公共施設等整備基金を校務支援用機器整備や立野ダム多目的記念館備品などに４７百万円取り崩したことから、基金全体としては３９百万円の減となっている。</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以降、地方償還金が高水準で推移していることや教育系ネットワーク更改や生徒用タブレット更新事業、山上上質化事業などの大型事業が実施されることから公共施設等整備基金や災害復興基金を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また、令和７年度にふるさと応援基金を創設して、寄付金を基金により管理していくことから積み立てが生じる見込みである。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公共施設等整備基金は、村有施設売却収入等の積み立てにより４９百万円の増となった。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災害復興基金は、災害復旧関連事業や文化財復旧事業等のための取り崩しにより１１９百万円の減となった。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図書室振興基金は、公園整備事業等のための取り崩しにより３百万円の減となった。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森林業環境譲与税基金は、森林環境譲与税等の積み立てにより５百万円の増となった。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森林環境整備基金は、森林整備センター分収金等の積み立てにより７百万円の増となった。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今後も災害復旧事業のために災害復興基金の活用を予定している。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基金運用により３百万円積み立てた。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熊本地震以降、地方償還金が高水準で推移していることから厳しい財政運営が続いており、大型事業の実施状況によっては財政調整基金を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令和６年度においては９百万円を取り崩し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また、令和６年度普通交付税追加交付で令和７、８年度臨時財政対策債償還金の一部が措置されたため２８百万円を積み立てた。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今後は災害対策債償還や臨時財政対策債償還のために取り崩す見込みである。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10,026
9,838
137.32
12,067,232
11,414,263
633,619
6,481,746
18,627,930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令和６年度の財政力指数は０．２１で、令和５年度と同様の指数となった。</a:t>
          </a:r>
        </a:p>
        <a:p>
          <a:r>
            <a:rPr kumimoji="1" lang="ja-JP" altLang="en-US" sz="1300">
              <a:latin typeface="ＭＳ Ｐゴシック" panose="020B0600070205080204" pitchFamily="50" charset="-128"/>
              <a:ea typeface="ＭＳ Ｐゴシック" panose="020B0600070205080204" pitchFamily="50" charset="-128"/>
            </a:rPr>
            <a:t>　本村は歳入の約７割が依存財源であるため、引き続き企業誘致に力を入れるとともに更なる徴収業務の強化と移住定住の促進による人口増加に取組みながら収入の確保を図り、行政の効率化を進めながら支出を抑制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令和６年度の経常収支比率は９５．９％で，令和５年度と比較すると０．５ポイント増加した。これは、人件費の退職手当組合負担金や公営企業移行に伴う事業会計補助金の増加が大きな要因と考えられる。</a:t>
          </a:r>
        </a:p>
        <a:p>
          <a:r>
            <a:rPr kumimoji="1" lang="ja-JP" altLang="en-US" sz="1300">
              <a:latin typeface="ＭＳ Ｐゴシック" panose="020B0600070205080204" pitchFamily="50" charset="-128"/>
              <a:ea typeface="ＭＳ Ｐゴシック" panose="020B0600070205080204" pitchFamily="50" charset="-128"/>
            </a:rPr>
            <a:t>　このため、本村では行財政改革を令和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年度から推進しており、令和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年度は村有地の売却や老朽化した体育館の除却を行った。令和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年度は行財政改革計画の策定に向けて、各課との協議や本部会議を行っており、行財政改革の取り組みを着実に推進する方針としている。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152654</xdr:rowOff>
    </xdr:from>
    <xdr:to>
      <xdr:col>23</xdr:col>
      <xdr:colOff>133350</xdr:colOff>
      <xdr:row>66</xdr:row>
      <xdr:rowOff>5334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969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65</xdr:row>
      <xdr:rowOff>152654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7277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128524</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7277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548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101854</xdr:rowOff>
    </xdr:from>
    <xdr:to>
      <xdr:col>19</xdr:col>
      <xdr:colOff>184150</xdr:colOff>
      <xdr:row>66</xdr:row>
      <xdr:rowOff>32004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16781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一人当たり３２７，７１１円で全国・県平均を上回っているが令和５年度と比較すると６，９５５円減少している。減少の要因としては、物件費の減少によるものであり、指定管理委託料、ふるさと寄付金経費の減が大きな要因である。</a:t>
          </a:r>
        </a:p>
        <a:p>
          <a:r>
            <a:rPr kumimoji="1" lang="ja-JP" altLang="en-US" sz="1300">
              <a:latin typeface="ＭＳ Ｐゴシック" panose="020B0600070205080204" pitchFamily="50" charset="-128"/>
              <a:ea typeface="ＭＳ Ｐゴシック" panose="020B0600070205080204" pitchFamily="50" charset="-128"/>
            </a:rPr>
            <a:t>　今後も、公共施設の統廃合や効率的な利活用により経費の削減に努め支出の抑制に努める。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130367</xdr:rowOff>
    </xdr:from>
    <xdr:to>
      <xdr:col>23</xdr:col>
      <xdr:colOff>133350</xdr:colOff>
      <xdr:row>82</xdr:row>
      <xdr:rowOff>147149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189267"/>
          <a:ext cx="8382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147149</xdr:rowOff>
    </xdr:from>
    <xdr:to>
      <xdr:col>19</xdr:col>
      <xdr:colOff>133350</xdr:colOff>
      <xdr:row>82</xdr:row>
      <xdr:rowOff>164429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206049"/>
          <a:ext cx="889000" cy="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69706</xdr:rowOff>
    </xdr:from>
    <xdr:to>
      <xdr:col>15</xdr:col>
      <xdr:colOff>82550</xdr:colOff>
      <xdr:row>82</xdr:row>
      <xdr:rowOff>164429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28606"/>
          <a:ext cx="889000" cy="9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69706</xdr:rowOff>
    </xdr:from>
    <xdr:to>
      <xdr:col>11</xdr:col>
      <xdr:colOff>31750</xdr:colOff>
      <xdr:row>82</xdr:row>
      <xdr:rowOff>157434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128606"/>
          <a:ext cx="88900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79567</xdr:rowOff>
    </xdr:from>
    <xdr:to>
      <xdr:col>23</xdr:col>
      <xdr:colOff>184150</xdr:colOff>
      <xdr:row>83</xdr:row>
      <xdr:rowOff>9717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96094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96349</xdr:rowOff>
    </xdr:from>
    <xdr:to>
      <xdr:col>19</xdr:col>
      <xdr:colOff>184150</xdr:colOff>
      <xdr:row>83</xdr:row>
      <xdr:rowOff>26499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36676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2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113629</xdr:rowOff>
    </xdr:from>
    <xdr:to>
      <xdr:col>15</xdr:col>
      <xdr:colOff>133350</xdr:colOff>
      <xdr:row>83</xdr:row>
      <xdr:rowOff>43779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53956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4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18906</xdr:rowOff>
    </xdr:from>
    <xdr:to>
      <xdr:col>11</xdr:col>
      <xdr:colOff>82550</xdr:colOff>
      <xdr:row>82</xdr:row>
      <xdr:rowOff>120506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130683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4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106634</xdr:rowOff>
    </xdr:from>
    <xdr:to>
      <xdr:col>7</xdr:col>
      <xdr:colOff>31750</xdr:colOff>
      <xdr:row>83</xdr:row>
      <xdr:rowOff>36784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21561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5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令和６年度のラスパイレス指数は、令和５年度と比較すると０．８ポイント減少した。全国町村平均も下回っていることから、今後もより一層の給与水準の適正化に努める。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162984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45753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8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160161</xdr:rowOff>
    </xdr:from>
    <xdr:to>
      <xdr:col>68</xdr:col>
      <xdr:colOff>152400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3905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109361</xdr:rowOff>
    </xdr:from>
    <xdr:to>
      <xdr:col>64</xdr:col>
      <xdr:colOff>152400</xdr:colOff>
      <xdr:row>84</xdr:row>
      <xdr:rowOff>39511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49688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現在、新規採用の抑制、組織の見直しなどを行いながら定員の適正化に努めているが、令和５年度と比較すると０．１２ポイント増加した。</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164998</xdr:rowOff>
    </xdr:from>
    <xdr:to>
      <xdr:col>81</xdr:col>
      <xdr:colOff>44450</xdr:colOff>
      <xdr:row>59</xdr:row>
      <xdr:rowOff>170790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80548"/>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164998</xdr:rowOff>
    </xdr:from>
    <xdr:to>
      <xdr:col>77</xdr:col>
      <xdr:colOff>44450</xdr:colOff>
      <xdr:row>60</xdr:row>
      <xdr:rowOff>9474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280548"/>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9474</xdr:rowOff>
    </xdr:from>
    <xdr:to>
      <xdr:col>72</xdr:col>
      <xdr:colOff>203200</xdr:colOff>
      <xdr:row>60</xdr:row>
      <xdr:rowOff>19609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29647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19609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0033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119990</xdr:rowOff>
    </xdr:from>
    <xdr:to>
      <xdr:col>81</xdr:col>
      <xdr:colOff>95250</xdr:colOff>
      <xdr:row>60</xdr:row>
      <xdr:rowOff>50140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136517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114198</xdr:rowOff>
    </xdr:from>
    <xdr:to>
      <xdr:col>77</xdr:col>
      <xdr:colOff>95250</xdr:colOff>
      <xdr:row>60</xdr:row>
      <xdr:rowOff>44348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54525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98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130124</xdr:rowOff>
    </xdr:from>
    <xdr:to>
      <xdr:col>73</xdr:col>
      <xdr:colOff>44450</xdr:colOff>
      <xdr:row>60</xdr:row>
      <xdr:rowOff>60274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70451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1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140259</xdr:rowOff>
    </xdr:from>
    <xdr:to>
      <xdr:col>68</xdr:col>
      <xdr:colOff>203200</xdr:colOff>
      <xdr:row>60</xdr:row>
      <xdr:rowOff>70409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80586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2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74312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令和６年度の実質公債費比率は、元利償還金が減少したものの、公営企業債の元利償還金に対する繰入金が増加したことなどにより１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３％上昇した。今後も公営企業の配水池新設工事や老朽化した設備の更新事業などのために借入れた地方債の元金償還が始まることから上昇する見込みである。</a:t>
          </a:r>
        </a:p>
        <a:p>
          <a:r>
            <a:rPr kumimoji="1" lang="ja-JP" altLang="en-US" sz="1300">
              <a:latin typeface="ＭＳ Ｐゴシック" panose="020B0600070205080204" pitchFamily="50" charset="-128"/>
              <a:ea typeface="ＭＳ Ｐゴシック" panose="020B0600070205080204" pitchFamily="50" charset="-128"/>
            </a:rPr>
            <a:t>　今後の事業実施においては、交付税算入率の高い地方債を活用し、実質公債費比率の上昇を抑制していく必要がある。今後も交付税算入率を十分考慮した計画的な地方債の発行に努める。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156104</xdr:rowOff>
    </xdr:from>
    <xdr:to>
      <xdr:col>81</xdr:col>
      <xdr:colOff>44450</xdr:colOff>
      <xdr:row>43</xdr:row>
      <xdr:rowOff>115358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57004"/>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35454</xdr:rowOff>
    </xdr:from>
    <xdr:to>
      <xdr:col>77</xdr:col>
      <xdr:colOff>44450</xdr:colOff>
      <xdr:row>42</xdr:row>
      <xdr:rowOff>156104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363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86254</xdr:rowOff>
    </xdr:from>
    <xdr:to>
      <xdr:col>72</xdr:col>
      <xdr:colOff>203200</xdr:colOff>
      <xdr:row>42</xdr:row>
      <xdr:rowOff>35454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157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147108</xdr:rowOff>
    </xdr:from>
    <xdr:to>
      <xdr:col>68</xdr:col>
      <xdr:colOff>152400</xdr:colOff>
      <xdr:row>41</xdr:row>
      <xdr:rowOff>86254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510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64558</xdr:rowOff>
    </xdr:from>
    <xdr:to>
      <xdr:col>81</xdr:col>
      <xdr:colOff>95250</xdr:colOff>
      <xdr:row>43</xdr:row>
      <xdr:rowOff>166158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36635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105304</xdr:rowOff>
    </xdr:from>
    <xdr:to>
      <xdr:col>77</xdr:col>
      <xdr:colOff>95250</xdr:colOff>
      <xdr:row>43</xdr:row>
      <xdr:rowOff>35454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20231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156104</xdr:rowOff>
    </xdr:from>
    <xdr:to>
      <xdr:col>73</xdr:col>
      <xdr:colOff>44450</xdr:colOff>
      <xdr:row>42</xdr:row>
      <xdr:rowOff>86254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71031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35454</xdr:rowOff>
    </xdr:from>
    <xdr:to>
      <xdr:col>68</xdr:col>
      <xdr:colOff>203200</xdr:colOff>
      <xdr:row>41</xdr:row>
      <xdr:rowOff>137054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令和６年度は地方債残高の減により将来負担額は減少したものの充当可能財源等も減少したことで将来負担比率は１．２％上昇した。</a:t>
          </a:r>
        </a:p>
        <a:p>
          <a:r>
            <a:rPr kumimoji="1" lang="ja-JP" altLang="en-US" sz="1300">
              <a:latin typeface="ＭＳ Ｐゴシック" panose="020B0600070205080204" pitchFamily="50" charset="-128"/>
              <a:ea typeface="ＭＳ Ｐゴシック" panose="020B0600070205080204" pitchFamily="50" charset="-128"/>
            </a:rPr>
            <a:t>　今後も地方債残高の減少は見込まれる一方、公営企業債等繰入見込額の増や普通交付税の減、災害復興基金の取崩しも見込まれるため厳しい財政状況が続くことが予想される。</a:t>
          </a:r>
        </a:p>
        <a:p>
          <a:r>
            <a:rPr kumimoji="1" lang="ja-JP" altLang="en-US" sz="1300">
              <a:latin typeface="ＭＳ Ｐゴシック" panose="020B0600070205080204" pitchFamily="50" charset="-128"/>
              <a:ea typeface="ＭＳ Ｐゴシック" panose="020B0600070205080204" pitchFamily="50" charset="-128"/>
            </a:rPr>
            <a:t>　今後も引き続き、交付税算入率の高い起債を活用しつつも事業実施の適正化を図り、財政健全化に努める必要がある。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11490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69452"/>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169152</xdr:rowOff>
    </xdr:from>
    <xdr:to>
      <xdr:col>77</xdr:col>
      <xdr:colOff>44450</xdr:colOff>
      <xdr:row>16</xdr:row>
      <xdr:rowOff>30782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69452"/>
          <a:ext cx="889000" cy="20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30782</xdr:rowOff>
    </xdr:from>
    <xdr:to>
      <xdr:col>72</xdr:col>
      <xdr:colOff>203200</xdr:colOff>
      <xdr:row>16</xdr:row>
      <xdr:rowOff>44571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7398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44571</xdr:rowOff>
    </xdr:from>
    <xdr:to>
      <xdr:col>68</xdr:col>
      <xdr:colOff>152400</xdr:colOff>
      <xdr:row>16</xdr:row>
      <xdr:rowOff>154879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87771"/>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104217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0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118352</xdr:rowOff>
    </xdr:from>
    <xdr:to>
      <xdr:col>77</xdr:col>
      <xdr:colOff>95250</xdr:colOff>
      <xdr:row>15</xdr:row>
      <xdr:rowOff>48502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33279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151432</xdr:rowOff>
    </xdr:from>
    <xdr:to>
      <xdr:col>73</xdr:col>
      <xdr:colOff>44450</xdr:colOff>
      <xdr:row>16</xdr:row>
      <xdr:rowOff>81582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66359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165221</xdr:rowOff>
    </xdr:from>
    <xdr:to>
      <xdr:col>68</xdr:col>
      <xdr:colOff>203200</xdr:colOff>
      <xdr:row>16</xdr:row>
      <xdr:rowOff>95371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80148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104079</xdr:rowOff>
    </xdr:from>
    <xdr:to>
      <xdr:col>64</xdr:col>
      <xdr:colOff>152400</xdr:colOff>
      <xdr:row>17</xdr:row>
      <xdr:rowOff>34229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19006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10,026
9,838
137.32
12,067,232
11,414,263
633,619
6,481,746
18,627,930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６年度と令和５年度を比較すると１．３ポイント増加した。これは退職手当負担金の増や人事院勧告に伴う基本給の増が大きな要因である。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120469</xdr:rowOff>
    </xdr:from>
    <xdr:to>
      <xdr:col>24</xdr:col>
      <xdr:colOff>25400</xdr:colOff>
      <xdr:row>35</xdr:row>
      <xdr:rowOff>33927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976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120469</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97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66584</xdr:rowOff>
    </xdr:from>
    <xdr:to>
      <xdr:col>15</xdr:col>
      <xdr:colOff>98425</xdr:colOff>
      <xdr:row>35</xdr:row>
      <xdr:rowOff>131899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67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162923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32649"/>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154577</xdr:rowOff>
    </xdr:from>
    <xdr:to>
      <xdr:col>24</xdr:col>
      <xdr:colOff>76200</xdr:colOff>
      <xdr:row>35</xdr:row>
      <xdr:rowOff>84727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171104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69669</xdr:rowOff>
    </xdr:from>
    <xdr:to>
      <xdr:col>20</xdr:col>
      <xdr:colOff>38100</xdr:colOff>
      <xdr:row>34</xdr:row>
      <xdr:rowOff>171269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9996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15784</xdr:rowOff>
    </xdr:from>
    <xdr:to>
      <xdr:col>15</xdr:col>
      <xdr:colOff>149225</xdr:colOff>
      <xdr:row>35</xdr:row>
      <xdr:rowOff>117384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21426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112123</xdr:rowOff>
    </xdr:from>
    <xdr:to>
      <xdr:col>6</xdr:col>
      <xdr:colOff>171450</xdr:colOff>
      <xdr:row>37</xdr:row>
      <xdr:rowOff>42273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27050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６年度と令和５年度を比較する０．２ポイント減少した。指定管理委託料、ふるさと寄付金経費の減が大きな要因である。県平均を見れば上回っていることから、今後も公共施設の統廃合及び効率的な利活用を進めることで経費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22225</xdr:rowOff>
    </xdr:from>
    <xdr:to>
      <xdr:col>82</xdr:col>
      <xdr:colOff>107950</xdr:colOff>
      <xdr:row>16</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65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84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50800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9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142875</xdr:rowOff>
    </xdr:from>
    <xdr:to>
      <xdr:col>82</xdr:col>
      <xdr:colOff>158750</xdr:colOff>
      <xdr:row>16</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159402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６年度と令和５年度を比較すると０．２ポイント減少した。これは障がい児施設措置費の減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てい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６年度と令和５年度を比較すると１．１ポイント減少した。全国平均、県平均、類似団体平均と比較すると下回っている。これはその他における簡易水道、農業集落排水への繰出金が、公営企業会計への移行に伴い減少したことが大きな要因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92710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81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92710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62230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６年度と令和５年度を比較すると１．６ポイント増加した。これは公営企業会計に移行に伴う簡易水道事業会計、下水道事業会計への補助金の増が大きな要因である類似団体と比較すると下回っているが、今後も予算編成時にはそれぞれの補助金が有効に利用されているかなどのチェックを行うとともに、費用対効果などを判断しながら村内活動団体への補助金の見直しを進め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29845</xdr:rowOff>
    </xdr:from>
    <xdr:to>
      <xdr:col>82</xdr:col>
      <xdr:colOff>107950</xdr:colOff>
      <xdr:row>34</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5914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29845</xdr:rowOff>
    </xdr:from>
    <xdr:to>
      <xdr:col>78</xdr:col>
      <xdr:colOff>69850</xdr:colOff>
      <xdr:row>34</xdr:row>
      <xdr:rowOff>41275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8591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18415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87057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18415</xdr:rowOff>
    </xdr:from>
    <xdr:to>
      <xdr:col>69</xdr:col>
      <xdr:colOff>92075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191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70485</xdr:rowOff>
    </xdr:from>
    <xdr:to>
      <xdr:col>82</xdr:col>
      <xdr:colOff>158750</xdr:colOff>
      <xdr:row>35</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87012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150495</xdr:rowOff>
    </xdr:from>
    <xdr:to>
      <xdr:col>78</xdr:col>
      <xdr:colOff>120650</xdr:colOff>
      <xdr:row>34</xdr:row>
      <xdr:rowOff>80645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90822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7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139065</xdr:rowOff>
    </xdr:from>
    <xdr:to>
      <xdr:col>69</xdr:col>
      <xdr:colOff>142875</xdr:colOff>
      <xdr:row>35</xdr:row>
      <xdr:rowOff>69215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79392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６年度と令和５年度を比較すると０．９ポイント減少した。これは臨時財政対策債、過疎対策事業債の減が大きな要因である。今後は、行財政改革に伴う大型事業の縮減及び普通建設事業については事業の重要性、緊急性、費用対効果を勘案しながら事業費の抑制を図り公債費の圧縮に取り組む方針と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39370</xdr:rowOff>
    </xdr:from>
    <xdr:to>
      <xdr:col>24</xdr:col>
      <xdr:colOff>25400</xdr:colOff>
      <xdr:row>81</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9268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8887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96520</xdr:rowOff>
    </xdr:from>
    <xdr:to>
      <xdr:col>15</xdr:col>
      <xdr:colOff>98425</xdr:colOff>
      <xdr:row>81</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81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77470</xdr:rowOff>
    </xdr:from>
    <xdr:to>
      <xdr:col>11</xdr:col>
      <xdr:colOff>9525</xdr:colOff>
      <xdr:row>80</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62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160020</xdr:rowOff>
    </xdr:from>
    <xdr:to>
      <xdr:col>24</xdr:col>
      <xdr:colOff>76200</xdr:colOff>
      <xdr:row>81</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68597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22861</xdr:rowOff>
    </xdr:from>
    <xdr:to>
      <xdr:col>20</xdr:col>
      <xdr:colOff>38100</xdr:colOff>
      <xdr:row>81</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109238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99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121920</xdr:rowOff>
    </xdr:from>
    <xdr:to>
      <xdr:col>15</xdr:col>
      <xdr:colOff>149225</xdr:colOff>
      <xdr:row>81</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36847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６年度と令和５年度を比較すると１．４ポイント増加した。全国平均、県平均、類似団体平均と比較すると下回っているが、補助費等が県平均を０．８ポイント上回っていることから、今後も行財政改革の着実な推進と公共施設の統廃合及び効率的な利活用を進めることで経費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100330</xdr:rowOff>
    </xdr:from>
    <xdr:to>
      <xdr:col>82</xdr:col>
      <xdr:colOff>107950</xdr:colOff>
      <xdr:row>74</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876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100330</xdr:rowOff>
    </xdr:from>
    <xdr:to>
      <xdr:col>78</xdr:col>
      <xdr:colOff>69850</xdr:colOff>
      <xdr:row>74</xdr:row>
      <xdr:rowOff>153670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87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153670</xdr:rowOff>
    </xdr:from>
    <xdr:to>
      <xdr:col>73</xdr:col>
      <xdr:colOff>180975</xdr:colOff>
      <xdr:row>75</xdr:row>
      <xdr:rowOff>123190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4097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123190</xdr:rowOff>
    </xdr:from>
    <xdr:to>
      <xdr:col>69</xdr:col>
      <xdr:colOff>92075</xdr:colOff>
      <xdr:row>77</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81940"/>
          <a:ext cx="8890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102870</xdr:rowOff>
    </xdr:from>
    <xdr:to>
      <xdr:col>82</xdr:col>
      <xdr:colOff>158750</xdr:colOff>
      <xdr:row>75</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119397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49530</xdr:rowOff>
    </xdr:from>
    <xdr:to>
      <xdr:col>78</xdr:col>
      <xdr:colOff>120650</xdr:colOff>
      <xdr:row>74</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161307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102870</xdr:rowOff>
    </xdr:from>
    <xdr:to>
      <xdr:col>74</xdr:col>
      <xdr:colOff>31750</xdr:colOff>
      <xdr:row>75</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165961</xdr:rowOff>
    </xdr:from>
    <xdr:to>
      <xdr:col>29</xdr:col>
      <xdr:colOff>127000</xdr:colOff>
      <xdr:row>18</xdr:row>
      <xdr:rowOff>41872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8236"/>
          <a:ext cx="647700" cy="4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41872</xdr:rowOff>
    </xdr:from>
    <xdr:to>
      <xdr:col>26</xdr:col>
      <xdr:colOff>50800</xdr:colOff>
      <xdr:row>18</xdr:row>
      <xdr:rowOff>61381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75597"/>
          <a:ext cx="698500" cy="1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50161</xdr:rowOff>
    </xdr:from>
    <xdr:to>
      <xdr:col>22</xdr:col>
      <xdr:colOff>114300</xdr:colOff>
      <xdr:row>18</xdr:row>
      <xdr:rowOff>61381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83886"/>
          <a:ext cx="6985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25761</xdr:rowOff>
    </xdr:from>
    <xdr:to>
      <xdr:col>18</xdr:col>
      <xdr:colOff>177800</xdr:colOff>
      <xdr:row>18</xdr:row>
      <xdr:rowOff>50161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59486"/>
          <a:ext cx="698500" cy="2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115161</xdr:rowOff>
    </xdr:from>
    <xdr:to>
      <xdr:col>29</xdr:col>
      <xdr:colOff>177800</xdr:colOff>
      <xdr:row>18</xdr:row>
      <xdr:rowOff>45311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87238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162522</xdr:rowOff>
    </xdr:from>
    <xdr:to>
      <xdr:col>26</xdr:col>
      <xdr:colOff>101600</xdr:colOff>
      <xdr:row>18</xdr:row>
      <xdr:rowOff>92672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77449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10581</xdr:rowOff>
    </xdr:from>
    <xdr:to>
      <xdr:col>22</xdr:col>
      <xdr:colOff>165100</xdr:colOff>
      <xdr:row>18</xdr:row>
      <xdr:rowOff>112181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96958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170811</xdr:rowOff>
    </xdr:from>
    <xdr:to>
      <xdr:col>19</xdr:col>
      <xdr:colOff>38100</xdr:colOff>
      <xdr:row>18</xdr:row>
      <xdr:rowOff>100961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146411</xdr:rowOff>
    </xdr:from>
    <xdr:to>
      <xdr:col>15</xdr:col>
      <xdr:colOff>101600</xdr:colOff>
      <xdr:row>18</xdr:row>
      <xdr:rowOff>76561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0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64573</xdr:rowOff>
    </xdr:from>
    <xdr:to>
      <xdr:col>29</xdr:col>
      <xdr:colOff>127000</xdr:colOff>
      <xdr:row>35</xdr:row>
      <xdr:rowOff>133439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4923"/>
          <a:ext cx="647700" cy="68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133439</xdr:rowOff>
    </xdr:from>
    <xdr:to>
      <xdr:col>26</xdr:col>
      <xdr:colOff>50800</xdr:colOff>
      <xdr:row>35</xdr:row>
      <xdr:rowOff>239814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3789"/>
          <a:ext cx="698500" cy="106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239814</xdr:rowOff>
    </xdr:from>
    <xdr:to>
      <xdr:col>22</xdr:col>
      <xdr:colOff>114300</xdr:colOff>
      <xdr:row>36</xdr:row>
      <xdr:rowOff>112331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0164"/>
          <a:ext cx="698500" cy="215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112331</xdr:rowOff>
    </xdr:from>
    <xdr:to>
      <xdr:col>18</xdr:col>
      <xdr:colOff>177800</xdr:colOff>
      <xdr:row>36</xdr:row>
      <xdr:rowOff>150337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5581"/>
          <a:ext cx="698500" cy="38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13773</xdr:rowOff>
    </xdr:from>
    <xdr:to>
      <xdr:col>29</xdr:col>
      <xdr:colOff>177800</xdr:colOff>
      <xdr:row>35</xdr:row>
      <xdr:rowOff>115373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4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201750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82639</xdr:rowOff>
    </xdr:from>
    <xdr:to>
      <xdr:col>26</xdr:col>
      <xdr:colOff>101600</xdr:colOff>
      <xdr:row>35</xdr:row>
      <xdr:rowOff>184239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2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194416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189014</xdr:rowOff>
    </xdr:from>
    <xdr:to>
      <xdr:col>22</xdr:col>
      <xdr:colOff>165100</xdr:colOff>
      <xdr:row>35</xdr:row>
      <xdr:rowOff>290614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9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300791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61531</xdr:rowOff>
    </xdr:from>
    <xdr:to>
      <xdr:col>19</xdr:col>
      <xdr:colOff>38100</xdr:colOff>
      <xdr:row>36</xdr:row>
      <xdr:rowOff>163131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4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173308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8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99537</xdr:rowOff>
    </xdr:from>
    <xdr:to>
      <xdr:col>15</xdr:col>
      <xdr:colOff>101600</xdr:colOff>
      <xdr:row>37</xdr:row>
      <xdr:rowOff>29687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2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211314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10,026
9,838
137.32
12,067,232
11,414,263
633,619
6,481,746
18,627,930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36830</xdr:rowOff>
    </xdr:from>
    <xdr:to>
      <xdr:col>24</xdr:col>
      <xdr:colOff>63500</xdr:colOff>
      <xdr:row>37</xdr:row>
      <xdr:rowOff>105410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80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74421</xdr:rowOff>
    </xdr:from>
    <xdr:to>
      <xdr:col>19</xdr:col>
      <xdr:colOff>177800</xdr:colOff>
      <xdr:row>37</xdr:row>
      <xdr:rowOff>105410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18071"/>
          <a:ext cx="889000" cy="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70343</xdr:rowOff>
    </xdr:from>
    <xdr:to>
      <xdr:col>15</xdr:col>
      <xdr:colOff>50800</xdr:colOff>
      <xdr:row>37</xdr:row>
      <xdr:rowOff>74421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13993"/>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58698</xdr:rowOff>
    </xdr:from>
    <xdr:to>
      <xdr:col>10</xdr:col>
      <xdr:colOff>114300</xdr:colOff>
      <xdr:row>37</xdr:row>
      <xdr:rowOff>70343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02348"/>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157480</xdr:rowOff>
    </xdr:from>
    <xdr:to>
      <xdr:col>24</xdr:col>
      <xdr:colOff>114300</xdr:colOff>
      <xdr:row>37</xdr:row>
      <xdr:rowOff>87630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54610</xdr:rowOff>
    </xdr:from>
    <xdr:to>
      <xdr:col>20</xdr:col>
      <xdr:colOff>38100</xdr:colOff>
      <xdr:row>37</xdr:row>
      <xdr:rowOff>156210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147337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9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23621</xdr:rowOff>
    </xdr:from>
    <xdr:to>
      <xdr:col>15</xdr:col>
      <xdr:colOff>101600</xdr:colOff>
      <xdr:row>37</xdr:row>
      <xdr:rowOff>125221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116348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5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19543</xdr:rowOff>
    </xdr:from>
    <xdr:to>
      <xdr:col>10</xdr:col>
      <xdr:colOff>165100</xdr:colOff>
      <xdr:row>37</xdr:row>
      <xdr:rowOff>121143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112270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5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7898</xdr:rowOff>
    </xdr:from>
    <xdr:to>
      <xdr:col>6</xdr:col>
      <xdr:colOff>38100</xdr:colOff>
      <xdr:row>37</xdr:row>
      <xdr:rowOff>109498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100625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4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75235</xdr:rowOff>
    </xdr:from>
    <xdr:to>
      <xdr:col>24</xdr:col>
      <xdr:colOff>63500</xdr:colOff>
      <xdr:row>57</xdr:row>
      <xdr:rowOff>140191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47885"/>
          <a:ext cx="8382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42659</xdr:rowOff>
    </xdr:from>
    <xdr:to>
      <xdr:col>19</xdr:col>
      <xdr:colOff>177800</xdr:colOff>
      <xdr:row>57</xdr:row>
      <xdr:rowOff>75235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15309"/>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42659</xdr:rowOff>
    </xdr:from>
    <xdr:to>
      <xdr:col>15</xdr:col>
      <xdr:colOff>50800</xdr:colOff>
      <xdr:row>58</xdr:row>
      <xdr:rowOff>20214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5309"/>
          <a:ext cx="889000" cy="14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73745</xdr:rowOff>
    </xdr:from>
    <xdr:to>
      <xdr:col>10</xdr:col>
      <xdr:colOff>114300</xdr:colOff>
      <xdr:row>58</xdr:row>
      <xdr:rowOff>20214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6395"/>
          <a:ext cx="889000" cy="1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89391</xdr:rowOff>
    </xdr:from>
    <xdr:to>
      <xdr:col>24</xdr:col>
      <xdr:colOff>114300</xdr:colOff>
      <xdr:row>58</xdr:row>
      <xdr:rowOff>19541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67818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24435</xdr:rowOff>
    </xdr:from>
    <xdr:to>
      <xdr:col>20</xdr:col>
      <xdr:colOff>38100</xdr:colOff>
      <xdr:row>57</xdr:row>
      <xdr:rowOff>126035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142562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163309</xdr:rowOff>
    </xdr:from>
    <xdr:to>
      <xdr:col>15</xdr:col>
      <xdr:colOff>101600</xdr:colOff>
      <xdr:row>57</xdr:row>
      <xdr:rowOff>93459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109986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140864</xdr:rowOff>
    </xdr:from>
    <xdr:to>
      <xdr:col>10</xdr:col>
      <xdr:colOff>165100</xdr:colOff>
      <xdr:row>58</xdr:row>
      <xdr:rowOff>71014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62141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22945</xdr:rowOff>
    </xdr:from>
    <xdr:to>
      <xdr:col>6</xdr:col>
      <xdr:colOff>38100</xdr:colOff>
      <xdr:row>57</xdr:row>
      <xdr:rowOff>124545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141072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7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149186</xdr:rowOff>
    </xdr:from>
    <xdr:to>
      <xdr:col>24</xdr:col>
      <xdr:colOff>63500</xdr:colOff>
      <xdr:row>79</xdr:row>
      <xdr:rowOff>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22286"/>
          <a:ext cx="8382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xdr:rowOff>
    </xdr:from>
    <xdr:to>
      <xdr:col>19</xdr:col>
      <xdr:colOff>177800</xdr:colOff>
      <xdr:row>79</xdr:row>
      <xdr:rowOff>12419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462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12419</xdr:rowOff>
    </xdr:from>
    <xdr:to>
      <xdr:col>15</xdr:col>
      <xdr:colOff>50800</xdr:colOff>
      <xdr:row>79</xdr:row>
      <xdr:rowOff>28764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696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166300</xdr:rowOff>
    </xdr:from>
    <xdr:to>
      <xdr:col>10</xdr:col>
      <xdr:colOff>114300</xdr:colOff>
      <xdr:row>79</xdr:row>
      <xdr:rowOff>28764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39400"/>
          <a:ext cx="889000" cy="3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98386</xdr:rowOff>
    </xdr:from>
    <xdr:to>
      <xdr:col>24</xdr:col>
      <xdr:colOff>114300</xdr:colOff>
      <xdr:row>79</xdr:row>
      <xdr:rowOff>28536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120724</xdr:rowOff>
    </xdr:from>
    <xdr:to>
      <xdr:col>20</xdr:col>
      <xdr:colOff>38100</xdr:colOff>
      <xdr:row>79</xdr:row>
      <xdr:rowOff>50874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42001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133069</xdr:rowOff>
    </xdr:from>
    <xdr:to>
      <xdr:col>15</xdr:col>
      <xdr:colOff>101600</xdr:colOff>
      <xdr:row>79</xdr:row>
      <xdr:rowOff>63219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54346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149414</xdr:rowOff>
    </xdr:from>
    <xdr:to>
      <xdr:col>10</xdr:col>
      <xdr:colOff>165100</xdr:colOff>
      <xdr:row>79</xdr:row>
      <xdr:rowOff>79564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70691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1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115500</xdr:rowOff>
    </xdr:from>
    <xdr:to>
      <xdr:col>6</xdr:col>
      <xdr:colOff>38100</xdr:colOff>
      <xdr:row>79</xdr:row>
      <xdr:rowOff>45650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36777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132705</xdr:rowOff>
    </xdr:from>
    <xdr:to>
      <xdr:col>24</xdr:col>
      <xdr:colOff>63500</xdr:colOff>
      <xdr:row>97</xdr:row>
      <xdr:rowOff>8410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1905"/>
          <a:ext cx="838200" cy="4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8410</xdr:rowOff>
    </xdr:from>
    <xdr:to>
      <xdr:col>19</xdr:col>
      <xdr:colOff>177800</xdr:colOff>
      <xdr:row>97</xdr:row>
      <xdr:rowOff>56032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39060"/>
          <a:ext cx="889000" cy="4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127895</xdr:rowOff>
    </xdr:from>
    <xdr:to>
      <xdr:col>15</xdr:col>
      <xdr:colOff>50800</xdr:colOff>
      <xdr:row>97</xdr:row>
      <xdr:rowOff>56032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87095"/>
          <a:ext cx="889000" cy="9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127895</xdr:rowOff>
    </xdr:from>
    <xdr:to>
      <xdr:col>10</xdr:col>
      <xdr:colOff>114300</xdr:colOff>
      <xdr:row>98</xdr:row>
      <xdr:rowOff>22144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87095"/>
          <a:ext cx="889000" cy="2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81905</xdr:rowOff>
    </xdr:from>
    <xdr:to>
      <xdr:col>24</xdr:col>
      <xdr:colOff>114300</xdr:colOff>
      <xdr:row>97</xdr:row>
      <xdr:rowOff>12055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4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60332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129060</xdr:rowOff>
    </xdr:from>
    <xdr:to>
      <xdr:col>20</xdr:col>
      <xdr:colOff>38100</xdr:colOff>
      <xdr:row>97</xdr:row>
      <xdr:rowOff>59210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50337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5232</xdr:rowOff>
    </xdr:from>
    <xdr:to>
      <xdr:col>15</xdr:col>
      <xdr:colOff>101600</xdr:colOff>
      <xdr:row>97</xdr:row>
      <xdr:rowOff>106832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97959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77095</xdr:rowOff>
    </xdr:from>
    <xdr:to>
      <xdr:col>10</xdr:col>
      <xdr:colOff>165100</xdr:colOff>
      <xdr:row>97</xdr:row>
      <xdr:rowOff>7245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169822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2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142794</xdr:rowOff>
    </xdr:from>
    <xdr:to>
      <xdr:col>6</xdr:col>
      <xdr:colOff>38100</xdr:colOff>
      <xdr:row>98</xdr:row>
      <xdr:rowOff>72944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49906</xdr:rowOff>
    </xdr:from>
    <xdr:to>
      <xdr:col>55</xdr:col>
      <xdr:colOff>0</xdr:colOff>
      <xdr:row>37</xdr:row>
      <xdr:rowOff>132762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93556"/>
          <a:ext cx="838200" cy="8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132762</xdr:rowOff>
    </xdr:from>
    <xdr:to>
      <xdr:col>50</xdr:col>
      <xdr:colOff>114300</xdr:colOff>
      <xdr:row>37</xdr:row>
      <xdr:rowOff>140327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76412"/>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137757</xdr:rowOff>
    </xdr:from>
    <xdr:to>
      <xdr:col>45</xdr:col>
      <xdr:colOff>177800</xdr:colOff>
      <xdr:row>37</xdr:row>
      <xdr:rowOff>140327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81407"/>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53501</xdr:rowOff>
    </xdr:from>
    <xdr:to>
      <xdr:col>41</xdr:col>
      <xdr:colOff>50800</xdr:colOff>
      <xdr:row>37</xdr:row>
      <xdr:rowOff>137757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25701"/>
          <a:ext cx="889000" cy="25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170556</xdr:rowOff>
    </xdr:from>
    <xdr:to>
      <xdr:col>55</xdr:col>
      <xdr:colOff>50800</xdr:colOff>
      <xdr:row>37</xdr:row>
      <xdr:rowOff>100706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148983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81962</xdr:rowOff>
    </xdr:from>
    <xdr:to>
      <xdr:col>50</xdr:col>
      <xdr:colOff>165100</xdr:colOff>
      <xdr:row>38</xdr:row>
      <xdr:rowOff>12112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3239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1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89527</xdr:rowOff>
    </xdr:from>
    <xdr:to>
      <xdr:col>46</xdr:col>
      <xdr:colOff>38100</xdr:colOff>
      <xdr:row>38</xdr:row>
      <xdr:rowOff>19676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31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10804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2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86957</xdr:rowOff>
    </xdr:from>
    <xdr:to>
      <xdr:col>41</xdr:col>
      <xdr:colOff>101600</xdr:colOff>
      <xdr:row>38</xdr:row>
      <xdr:rowOff>17107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8234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2701</xdr:rowOff>
    </xdr:from>
    <xdr:to>
      <xdr:col>36</xdr:col>
      <xdr:colOff>165100</xdr:colOff>
      <xdr:row>36</xdr:row>
      <xdr:rowOff>104301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7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95428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6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15394</xdr:rowOff>
    </xdr:from>
    <xdr:to>
      <xdr:col>55</xdr:col>
      <xdr:colOff>0</xdr:colOff>
      <xdr:row>58</xdr:row>
      <xdr:rowOff>26446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59494"/>
          <a:ext cx="8382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97605</xdr:rowOff>
    </xdr:from>
    <xdr:to>
      <xdr:col>50</xdr:col>
      <xdr:colOff>114300</xdr:colOff>
      <xdr:row>58</xdr:row>
      <xdr:rowOff>15394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70255"/>
          <a:ext cx="889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78604</xdr:rowOff>
    </xdr:from>
    <xdr:to>
      <xdr:col>45</xdr:col>
      <xdr:colOff>177800</xdr:colOff>
      <xdr:row>57</xdr:row>
      <xdr:rowOff>97605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51254"/>
          <a:ext cx="889000" cy="1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64923</xdr:rowOff>
    </xdr:from>
    <xdr:to>
      <xdr:col>41</xdr:col>
      <xdr:colOff>50800</xdr:colOff>
      <xdr:row>57</xdr:row>
      <xdr:rowOff>78604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94673"/>
          <a:ext cx="889000" cy="3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147096</xdr:rowOff>
    </xdr:from>
    <xdr:to>
      <xdr:col>55</xdr:col>
      <xdr:colOff>50800</xdr:colOff>
      <xdr:row>58</xdr:row>
      <xdr:rowOff>77246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1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125523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136044</xdr:rowOff>
    </xdr:from>
    <xdr:to>
      <xdr:col>50</xdr:col>
      <xdr:colOff>165100</xdr:colOff>
      <xdr:row>58</xdr:row>
      <xdr:rowOff>66194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57321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46805</xdr:rowOff>
    </xdr:from>
    <xdr:to>
      <xdr:col>46</xdr:col>
      <xdr:colOff>38100</xdr:colOff>
      <xdr:row>57</xdr:row>
      <xdr:rowOff>148405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164932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9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27804</xdr:rowOff>
    </xdr:from>
    <xdr:to>
      <xdr:col>41</xdr:col>
      <xdr:colOff>101600</xdr:colOff>
      <xdr:row>57</xdr:row>
      <xdr:rowOff>129404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145931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7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14123</xdr:rowOff>
    </xdr:from>
    <xdr:to>
      <xdr:col>36</xdr:col>
      <xdr:colOff>165100</xdr:colOff>
      <xdr:row>55</xdr:row>
      <xdr:rowOff>115723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132250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21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131973</xdr:rowOff>
    </xdr:from>
    <xdr:to>
      <xdr:col>55</xdr:col>
      <xdr:colOff>0</xdr:colOff>
      <xdr:row>78</xdr:row>
      <xdr:rowOff>86167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33623"/>
          <a:ext cx="838200" cy="12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77589</xdr:rowOff>
    </xdr:from>
    <xdr:to>
      <xdr:col>50</xdr:col>
      <xdr:colOff>114300</xdr:colOff>
      <xdr:row>78</xdr:row>
      <xdr:rowOff>86167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50689"/>
          <a:ext cx="8890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51967</xdr:rowOff>
    </xdr:from>
    <xdr:to>
      <xdr:col>45</xdr:col>
      <xdr:colOff>177800</xdr:colOff>
      <xdr:row>78</xdr:row>
      <xdr:rowOff>77589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25067"/>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51967</xdr:rowOff>
    </xdr:from>
    <xdr:to>
      <xdr:col>41</xdr:col>
      <xdr:colOff>50800</xdr:colOff>
      <xdr:row>78</xdr:row>
      <xdr:rowOff>72761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25067"/>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81173</xdr:rowOff>
    </xdr:from>
    <xdr:to>
      <xdr:col>55</xdr:col>
      <xdr:colOff>50800</xdr:colOff>
      <xdr:row>78</xdr:row>
      <xdr:rowOff>11323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59600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35367</xdr:rowOff>
    </xdr:from>
    <xdr:to>
      <xdr:col>50</xdr:col>
      <xdr:colOff>165100</xdr:colOff>
      <xdr:row>78</xdr:row>
      <xdr:rowOff>136967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128094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26789</xdr:rowOff>
    </xdr:from>
    <xdr:to>
      <xdr:col>46</xdr:col>
      <xdr:colOff>38100</xdr:colOff>
      <xdr:row>78</xdr:row>
      <xdr:rowOff>128389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119516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1167</xdr:rowOff>
    </xdr:from>
    <xdr:to>
      <xdr:col>41</xdr:col>
      <xdr:colOff>101600</xdr:colOff>
      <xdr:row>78</xdr:row>
      <xdr:rowOff>102767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93894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21961</xdr:rowOff>
    </xdr:from>
    <xdr:to>
      <xdr:col>36</xdr:col>
      <xdr:colOff>165100</xdr:colOff>
      <xdr:row>78</xdr:row>
      <xdr:rowOff>123561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114688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4786</xdr:rowOff>
    </xdr:from>
    <xdr:to>
      <xdr:col>55</xdr:col>
      <xdr:colOff>0</xdr:colOff>
      <xdr:row>98</xdr:row>
      <xdr:rowOff>53905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06886"/>
          <a:ext cx="838200" cy="4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119177</xdr:rowOff>
    </xdr:from>
    <xdr:to>
      <xdr:col>50</xdr:col>
      <xdr:colOff>114300</xdr:colOff>
      <xdr:row>98</xdr:row>
      <xdr:rowOff>4786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49827"/>
          <a:ext cx="8890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69762</xdr:rowOff>
    </xdr:from>
    <xdr:to>
      <xdr:col>45</xdr:col>
      <xdr:colOff>177800</xdr:colOff>
      <xdr:row>97</xdr:row>
      <xdr:rowOff>119177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00412"/>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125974</xdr:rowOff>
    </xdr:from>
    <xdr:to>
      <xdr:col>41</xdr:col>
      <xdr:colOff>50800</xdr:colOff>
      <xdr:row>97</xdr:row>
      <xdr:rowOff>69762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242274"/>
          <a:ext cx="889000" cy="45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3105</xdr:rowOff>
    </xdr:from>
    <xdr:to>
      <xdr:col>55</xdr:col>
      <xdr:colOff>50800</xdr:colOff>
      <xdr:row>98</xdr:row>
      <xdr:rowOff>104705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125436</xdr:rowOff>
    </xdr:from>
    <xdr:to>
      <xdr:col>50</xdr:col>
      <xdr:colOff>165100</xdr:colOff>
      <xdr:row>98</xdr:row>
      <xdr:rowOff>55586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72113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68377</xdr:rowOff>
    </xdr:from>
    <xdr:to>
      <xdr:col>46</xdr:col>
      <xdr:colOff>38100</xdr:colOff>
      <xdr:row>97</xdr:row>
      <xdr:rowOff>169977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15054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7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18962</xdr:rowOff>
    </xdr:from>
    <xdr:to>
      <xdr:col>41</xdr:col>
      <xdr:colOff>101600</xdr:colOff>
      <xdr:row>97</xdr:row>
      <xdr:rowOff>120562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137089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2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75174</xdr:rowOff>
    </xdr:from>
    <xdr:to>
      <xdr:col>36</xdr:col>
      <xdr:colOff>165100</xdr:colOff>
      <xdr:row>95</xdr:row>
      <xdr:rowOff>5324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21851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96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41347</xdr:rowOff>
    </xdr:from>
    <xdr:to>
      <xdr:col>85</xdr:col>
      <xdr:colOff>127000</xdr:colOff>
      <xdr:row>37</xdr:row>
      <xdr:rowOff>111452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84997"/>
          <a:ext cx="8382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32672</xdr:rowOff>
    </xdr:from>
    <xdr:to>
      <xdr:col>81</xdr:col>
      <xdr:colOff>50800</xdr:colOff>
      <xdr:row>37</xdr:row>
      <xdr:rowOff>41347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033422"/>
          <a:ext cx="889000" cy="3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132472</xdr:rowOff>
    </xdr:from>
    <xdr:to>
      <xdr:col>76</xdr:col>
      <xdr:colOff>114300</xdr:colOff>
      <xdr:row>35</xdr:row>
      <xdr:rowOff>32672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5618872"/>
          <a:ext cx="889000" cy="4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132472</xdr:rowOff>
    </xdr:from>
    <xdr:to>
      <xdr:col>71</xdr:col>
      <xdr:colOff>177800</xdr:colOff>
      <xdr:row>33</xdr:row>
      <xdr:rowOff>13306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5618872"/>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60652</xdr:rowOff>
    </xdr:from>
    <xdr:to>
      <xdr:col>85</xdr:col>
      <xdr:colOff>177800</xdr:colOff>
      <xdr:row>37</xdr:row>
      <xdr:rowOff>162252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0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83529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25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161997</xdr:rowOff>
    </xdr:from>
    <xdr:to>
      <xdr:col>81</xdr:col>
      <xdr:colOff>101600</xdr:colOff>
      <xdr:row>37</xdr:row>
      <xdr:rowOff>92147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108674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153322</xdr:rowOff>
    </xdr:from>
    <xdr:to>
      <xdr:col>76</xdr:col>
      <xdr:colOff>165100</xdr:colOff>
      <xdr:row>35</xdr:row>
      <xdr:rowOff>83472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5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99999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75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81672</xdr:rowOff>
    </xdr:from>
    <xdr:to>
      <xdr:col>72</xdr:col>
      <xdr:colOff>38100</xdr:colOff>
      <xdr:row>33</xdr:row>
      <xdr:rowOff>11822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55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28349</xdr:rowOff>
    </xdr:from>
    <xdr:ext cx="59901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03795" y="534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133956</xdr:rowOff>
    </xdr:from>
    <xdr:to>
      <xdr:col>67</xdr:col>
      <xdr:colOff>101600</xdr:colOff>
      <xdr:row>33</xdr:row>
      <xdr:rowOff>64106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6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80633</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14795" y="539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127131</xdr:rowOff>
    </xdr:from>
    <xdr:to>
      <xdr:col>85</xdr:col>
      <xdr:colOff>126364</xdr:colOff>
      <xdr:row>79</xdr:row>
      <xdr:rowOff>43893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642981"/>
          <a:ext cx="1269" cy="94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47720</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92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43893</xdr:rowOff>
    </xdr:from>
    <xdr:to>
      <xdr:col>86</xdr:col>
      <xdr:colOff>25400</xdr:colOff>
      <xdr:row>79</xdr:row>
      <xdr:rowOff>43893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73808</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41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127131</xdr:rowOff>
    </xdr:from>
    <xdr:to>
      <xdr:col>86</xdr:col>
      <xdr:colOff>25400</xdr:colOff>
      <xdr:row>73</xdr:row>
      <xdr:rowOff>127131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64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88627</xdr:rowOff>
    </xdr:from>
    <xdr:to>
      <xdr:col>85</xdr:col>
      <xdr:colOff>127000</xdr:colOff>
      <xdr:row>73</xdr:row>
      <xdr:rowOff>127131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261577"/>
          <a:ext cx="838200" cy="3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4793</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34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26366</xdr:rowOff>
    </xdr:from>
    <xdr:to>
      <xdr:col>85</xdr:col>
      <xdr:colOff>177800</xdr:colOff>
      <xdr:row>76</xdr:row>
      <xdr:rowOff>127966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5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88627</xdr:rowOff>
    </xdr:from>
    <xdr:to>
      <xdr:col>81</xdr:col>
      <xdr:colOff>50800</xdr:colOff>
      <xdr:row>71</xdr:row>
      <xdr:rowOff>123378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261577"/>
          <a:ext cx="889000" cy="3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39354</xdr:rowOff>
    </xdr:from>
    <xdr:to>
      <xdr:col>81</xdr:col>
      <xdr:colOff>101600</xdr:colOff>
      <xdr:row>76</xdr:row>
      <xdr:rowOff>140954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132081</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123378</xdr:rowOff>
    </xdr:from>
    <xdr:to>
      <xdr:col>76</xdr:col>
      <xdr:colOff>114300</xdr:colOff>
      <xdr:row>72</xdr:row>
      <xdr:rowOff>89648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96328"/>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12449</xdr:rowOff>
    </xdr:from>
    <xdr:to>
      <xdr:col>76</xdr:col>
      <xdr:colOff>165100</xdr:colOff>
      <xdr:row>76</xdr:row>
      <xdr:rowOff>114049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105176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89648</xdr:rowOff>
    </xdr:from>
    <xdr:to>
      <xdr:col>71</xdr:col>
      <xdr:colOff>177800</xdr:colOff>
      <xdr:row>74</xdr:row>
      <xdr:rowOff>31119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434048"/>
          <a:ext cx="889000" cy="2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54702</xdr:rowOff>
    </xdr:from>
    <xdr:to>
      <xdr:col>72</xdr:col>
      <xdr:colOff>38100</xdr:colOff>
      <xdr:row>76</xdr:row>
      <xdr:rowOff>156302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147429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84519</xdr:rowOff>
    </xdr:from>
    <xdr:to>
      <xdr:col>67</xdr:col>
      <xdr:colOff>101600</xdr:colOff>
      <xdr:row>77</xdr:row>
      <xdr:rowOff>14669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5796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76331</xdr:rowOff>
    </xdr:from>
    <xdr:to>
      <xdr:col>85</xdr:col>
      <xdr:colOff>177800</xdr:colOff>
      <xdr:row>74</xdr:row>
      <xdr:rowOff>6481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29358</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4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37827</xdr:rowOff>
    </xdr:from>
    <xdr:to>
      <xdr:col>81</xdr:col>
      <xdr:colOff>101600</xdr:colOff>
      <xdr:row>71</xdr:row>
      <xdr:rowOff>139427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2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155954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198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72578</xdr:rowOff>
    </xdr:from>
    <xdr:to>
      <xdr:col>76</xdr:col>
      <xdr:colOff>165100</xdr:colOff>
      <xdr:row>72</xdr:row>
      <xdr:rowOff>2728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19255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02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38848</xdr:rowOff>
    </xdr:from>
    <xdr:to>
      <xdr:col>72</xdr:col>
      <xdr:colOff>38100</xdr:colOff>
      <xdr:row>72</xdr:row>
      <xdr:rowOff>140448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3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156975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1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151769</xdr:rowOff>
    </xdr:from>
    <xdr:to>
      <xdr:col>67</xdr:col>
      <xdr:colOff>101600</xdr:colOff>
      <xdr:row>74</xdr:row>
      <xdr:rowOff>81919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98446</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4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170813</xdr:rowOff>
    </xdr:from>
    <xdr:to>
      <xdr:col>85</xdr:col>
      <xdr:colOff>127000</xdr:colOff>
      <xdr:row>98</xdr:row>
      <xdr:rowOff>158800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01463"/>
          <a:ext cx="838200" cy="1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170813</xdr:rowOff>
    </xdr:from>
    <xdr:to>
      <xdr:col>81</xdr:col>
      <xdr:colOff>50800</xdr:colOff>
      <xdr:row>99</xdr:row>
      <xdr:rowOff>32170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01463"/>
          <a:ext cx="889000" cy="20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32170</xdr:rowOff>
    </xdr:from>
    <xdr:to>
      <xdr:col>76</xdr:col>
      <xdr:colOff>114300</xdr:colOff>
      <xdr:row>99</xdr:row>
      <xdr:rowOff>36049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7005720"/>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16954</xdr:rowOff>
    </xdr:from>
    <xdr:to>
      <xdr:col>71</xdr:col>
      <xdr:colOff>177800</xdr:colOff>
      <xdr:row>99</xdr:row>
      <xdr:rowOff>36049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90504"/>
          <a:ext cx="8890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108000</xdr:rowOff>
    </xdr:from>
    <xdr:to>
      <xdr:col>85</xdr:col>
      <xdr:colOff>177800</xdr:colOff>
      <xdr:row>99</xdr:row>
      <xdr:rowOff>38150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1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22927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2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120013</xdr:rowOff>
    </xdr:from>
    <xdr:to>
      <xdr:col>81</xdr:col>
      <xdr:colOff>101600</xdr:colOff>
      <xdr:row>98</xdr:row>
      <xdr:rowOff>50163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41290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4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152820</xdr:rowOff>
    </xdr:from>
    <xdr:to>
      <xdr:col>76</xdr:col>
      <xdr:colOff>165100</xdr:colOff>
      <xdr:row>99</xdr:row>
      <xdr:rowOff>82970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74097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156699</xdr:rowOff>
    </xdr:from>
    <xdr:to>
      <xdr:col>72</xdr:col>
      <xdr:colOff>38100</xdr:colOff>
      <xdr:row>99</xdr:row>
      <xdr:rowOff>86849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77976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5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137604</xdr:rowOff>
    </xdr:from>
    <xdr:to>
      <xdr:col>67</xdr:col>
      <xdr:colOff>101600</xdr:colOff>
      <xdr:row>99</xdr:row>
      <xdr:rowOff>67754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58881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104763</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19863"/>
          <a:ext cx="8890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104763</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19863"/>
          <a:ext cx="8890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53963</xdr:rowOff>
    </xdr:from>
    <xdr:to>
      <xdr:col>102</xdr:col>
      <xdr:colOff>165100</xdr:colOff>
      <xdr:row>38</xdr:row>
      <xdr:rowOff>155563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146690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66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3797</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433547"/>
          <a:ext cx="1269" cy="780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121924</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92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3797</xdr:rowOff>
    </xdr:from>
    <xdr:to>
      <xdr:col>116</xdr:col>
      <xdr:colOff>152400</xdr:colOff>
      <xdr:row>55</xdr:row>
      <xdr:rowOff>3797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4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11243</xdr:rowOff>
    </xdr:from>
    <xdr:to>
      <xdr:col>116</xdr:col>
      <xdr:colOff>63500</xdr:colOff>
      <xdr:row>57</xdr:row>
      <xdr:rowOff>119159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83893"/>
          <a:ext cx="8382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93469</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10037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115042</xdr:rowOff>
    </xdr:from>
    <xdr:to>
      <xdr:col>116</xdr:col>
      <xdr:colOff>114300</xdr:colOff>
      <xdr:row>59</xdr:row>
      <xdr:rowOff>45192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33989</xdr:rowOff>
    </xdr:from>
    <xdr:to>
      <xdr:col>111</xdr:col>
      <xdr:colOff>177800</xdr:colOff>
      <xdr:row>57</xdr:row>
      <xdr:rowOff>119159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8606489"/>
          <a:ext cx="889000" cy="128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108510</xdr:rowOff>
    </xdr:from>
    <xdr:to>
      <xdr:col>112</xdr:col>
      <xdr:colOff>38100</xdr:colOff>
      <xdr:row>59</xdr:row>
      <xdr:rowOff>38660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29787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33989</xdr:rowOff>
    </xdr:from>
    <xdr:to>
      <xdr:col>107</xdr:col>
      <xdr:colOff>50800</xdr:colOff>
      <xdr:row>50</xdr:row>
      <xdr:rowOff>54318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8606489"/>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93259</xdr:rowOff>
    </xdr:from>
    <xdr:to>
      <xdr:col>107</xdr:col>
      <xdr:colOff>101600</xdr:colOff>
      <xdr:row>59</xdr:row>
      <xdr:rowOff>23409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14536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3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54318</xdr:rowOff>
    </xdr:from>
    <xdr:to>
      <xdr:col>102</xdr:col>
      <xdr:colOff>114300</xdr:colOff>
      <xdr:row>52</xdr:row>
      <xdr:rowOff>61160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8626818"/>
          <a:ext cx="8890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129248</xdr:rowOff>
    </xdr:from>
    <xdr:to>
      <xdr:col>102</xdr:col>
      <xdr:colOff>165100</xdr:colOff>
      <xdr:row>59</xdr:row>
      <xdr:rowOff>59398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50525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126521</xdr:rowOff>
    </xdr:from>
    <xdr:to>
      <xdr:col>98</xdr:col>
      <xdr:colOff>38100</xdr:colOff>
      <xdr:row>59</xdr:row>
      <xdr:rowOff>56671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47798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131893</xdr:rowOff>
    </xdr:from>
    <xdr:to>
      <xdr:col>116</xdr:col>
      <xdr:colOff>114300</xdr:colOff>
      <xdr:row>57</xdr:row>
      <xdr:rowOff>62043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154770</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8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68359</xdr:rowOff>
    </xdr:from>
    <xdr:to>
      <xdr:col>112</xdr:col>
      <xdr:colOff>38100</xdr:colOff>
      <xdr:row>57</xdr:row>
      <xdr:rowOff>169959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15036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6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154639</xdr:rowOff>
    </xdr:from>
    <xdr:to>
      <xdr:col>107</xdr:col>
      <xdr:colOff>101600</xdr:colOff>
      <xdr:row>50</xdr:row>
      <xdr:rowOff>84789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8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101316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3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3518</xdr:rowOff>
    </xdr:from>
    <xdr:to>
      <xdr:col>102</xdr:col>
      <xdr:colOff>165100</xdr:colOff>
      <xdr:row>50</xdr:row>
      <xdr:rowOff>105118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121645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10360</xdr:rowOff>
    </xdr:from>
    <xdr:to>
      <xdr:col>98</xdr:col>
      <xdr:colOff>38100</xdr:colOff>
      <xdr:row>52</xdr:row>
      <xdr:rowOff>111960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128487</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64</xdr:rowOff>
    </xdr:from>
    <xdr:to>
      <xdr:col>116</xdr:col>
      <xdr:colOff>63500</xdr:colOff>
      <xdr:row>73</xdr:row>
      <xdr:rowOff>166141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515914"/>
          <a:ext cx="838200" cy="1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64</xdr:rowOff>
    </xdr:from>
    <xdr:to>
      <xdr:col>111</xdr:col>
      <xdr:colOff>177800</xdr:colOff>
      <xdr:row>73</xdr:row>
      <xdr:rowOff>68821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15914"/>
          <a:ext cx="8890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68821</xdr:rowOff>
    </xdr:from>
    <xdr:to>
      <xdr:col>107</xdr:col>
      <xdr:colOff>50800</xdr:colOff>
      <xdr:row>73</xdr:row>
      <xdr:rowOff>138722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84671"/>
          <a:ext cx="8890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138722</xdr:rowOff>
    </xdr:from>
    <xdr:to>
      <xdr:col>102</xdr:col>
      <xdr:colOff>114300</xdr:colOff>
      <xdr:row>74</xdr:row>
      <xdr:rowOff>8598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54572"/>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115341</xdr:rowOff>
    </xdr:from>
    <xdr:to>
      <xdr:col>116</xdr:col>
      <xdr:colOff>114300</xdr:colOff>
      <xdr:row>74</xdr:row>
      <xdr:rowOff>45491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6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138218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120714</xdr:rowOff>
    </xdr:from>
    <xdr:to>
      <xdr:col>112</xdr:col>
      <xdr:colOff>38100</xdr:colOff>
      <xdr:row>73</xdr:row>
      <xdr:rowOff>50864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67391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4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18021</xdr:rowOff>
    </xdr:from>
    <xdr:to>
      <xdr:col>107</xdr:col>
      <xdr:colOff>101600</xdr:colOff>
      <xdr:row>73</xdr:row>
      <xdr:rowOff>119621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110748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87922</xdr:rowOff>
    </xdr:from>
    <xdr:to>
      <xdr:col>102</xdr:col>
      <xdr:colOff>165100</xdr:colOff>
      <xdr:row>74</xdr:row>
      <xdr:rowOff>18072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9199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129248</xdr:rowOff>
    </xdr:from>
    <xdr:to>
      <xdr:col>98</xdr:col>
      <xdr:colOff>38100</xdr:colOff>
      <xdr:row>74</xdr:row>
      <xdr:rowOff>59398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50525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73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熊本地震の影響が続き災害復旧事業費は一人当たりのコストが全国平均、県平均を上回ったが、復興が進んでいることで令和元年度からは減少傾向であり、令和６年度と令和５年度を比較すると６，４４０円減少した。災害復旧事業のピークは越えていることから、今後も減少すると思われる。</a:t>
          </a:r>
        </a:p>
        <a:p>
          <a:r>
            <a:rPr kumimoji="1" lang="ja-JP" altLang="en-US" sz="1300">
              <a:latin typeface="ＭＳ Ｐゴシック" panose="020B0600070205080204" pitchFamily="50" charset="-128"/>
              <a:ea typeface="ＭＳ Ｐゴシック" panose="020B0600070205080204" pitchFamily="50" charset="-128"/>
            </a:rPr>
            <a:t>　物件費については、温泉指定管理料やふるさと寄付金経費の減少により、令和６年度と令和５年度を比較すると１７，０４９円減少した。普通建設事業費（うち更新整備）については、立野駅周辺整備事業の減少により前年度より２５，７８４円減少したが、全国平均、県平均から見れば高い状況にある。これは、あそ望の郷機能拡張工事などの改修事業が大きな要因である。貸付金は、令和５年度と令和４年度を比較すると７８，７１６円と大きく減少したが、令和６年度と令和５年度を比較すると６，６０９円増加した。これは、南阿蘇鉄道管理機構への運営資金貸付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南阿蘇鉄道災害復旧事業に係る県貸付金の返済が完了したことから、前年度と比較すると１００，１０６円低くなったが、立野駅周辺整備事業やあそ望の郷機能拡張事業などの地方債償還が増加したことから類似団体の中で最も高い状況である。今後は、行財政改革に伴う大型事業の縮減及び普通建設事業については事業の重要性、緊急性、費用対効果を勘案しながら事業費の抑制を図り公債費の圧縮に取り組む方針としている。又、公共施設の効率的な利活用の見直しを行うことで経費の削減を図り財政の健全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10,026
9,838
137.32
12,067,232
11,414,263
633,619
6,481,746
18,627,930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121956</xdr:rowOff>
    </xdr:from>
    <xdr:to>
      <xdr:col>24</xdr:col>
      <xdr:colOff>63500</xdr:colOff>
      <xdr:row>37</xdr:row>
      <xdr:rowOff>141768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6560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121956</xdr:rowOff>
    </xdr:from>
    <xdr:to>
      <xdr:col>19</xdr:col>
      <xdr:colOff>177800</xdr:colOff>
      <xdr:row>37</xdr:row>
      <xdr:rowOff>127290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6560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108676</xdr:rowOff>
    </xdr:from>
    <xdr:to>
      <xdr:col>15</xdr:col>
      <xdr:colOff>50800</xdr:colOff>
      <xdr:row>37</xdr:row>
      <xdr:rowOff>127290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52326"/>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108676</xdr:rowOff>
    </xdr:from>
    <xdr:to>
      <xdr:col>10</xdr:col>
      <xdr:colOff>114300</xdr:colOff>
      <xdr:row>38</xdr:row>
      <xdr:rowOff>106390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5232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90968</xdr:rowOff>
    </xdr:from>
    <xdr:to>
      <xdr:col>24</xdr:col>
      <xdr:colOff>114300</xdr:colOff>
      <xdr:row>38</xdr:row>
      <xdr:rowOff>21118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69395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71156</xdr:rowOff>
    </xdr:from>
    <xdr:to>
      <xdr:col>20</xdr:col>
      <xdr:colOff>38100</xdr:colOff>
      <xdr:row>38</xdr:row>
      <xdr:rowOff>1306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163883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76490</xdr:rowOff>
    </xdr:from>
    <xdr:to>
      <xdr:col>15</xdr:col>
      <xdr:colOff>101600</xdr:colOff>
      <xdr:row>38</xdr:row>
      <xdr:rowOff>6640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169217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57876</xdr:rowOff>
    </xdr:from>
    <xdr:to>
      <xdr:col>10</xdr:col>
      <xdr:colOff>165100</xdr:colOff>
      <xdr:row>37</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150603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55590</xdr:rowOff>
    </xdr:from>
    <xdr:to>
      <xdr:col>6</xdr:col>
      <xdr:colOff>38100</xdr:colOff>
      <xdr:row>38</xdr:row>
      <xdr:rowOff>157190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148317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6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102615</xdr:rowOff>
    </xdr:from>
    <xdr:to>
      <xdr:col>24</xdr:col>
      <xdr:colOff>63500</xdr:colOff>
      <xdr:row>56</xdr:row>
      <xdr:rowOff>141074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03815"/>
          <a:ext cx="838200" cy="3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16498</xdr:rowOff>
    </xdr:from>
    <xdr:to>
      <xdr:col>19</xdr:col>
      <xdr:colOff>177800</xdr:colOff>
      <xdr:row>56</xdr:row>
      <xdr:rowOff>102615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17698"/>
          <a:ext cx="889000" cy="8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16498</xdr:rowOff>
    </xdr:from>
    <xdr:to>
      <xdr:col>15</xdr:col>
      <xdr:colOff>50800</xdr:colOff>
      <xdr:row>56</xdr:row>
      <xdr:rowOff>70857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17698"/>
          <a:ext cx="889000" cy="5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5895</xdr:rowOff>
    </xdr:from>
    <xdr:to>
      <xdr:col>10</xdr:col>
      <xdr:colOff>114300</xdr:colOff>
      <xdr:row>56</xdr:row>
      <xdr:rowOff>70857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35645"/>
          <a:ext cx="889000" cy="2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90274</xdr:rowOff>
    </xdr:from>
    <xdr:to>
      <xdr:col>24</xdr:col>
      <xdr:colOff>114300</xdr:colOff>
      <xdr:row>57</xdr:row>
      <xdr:rowOff>20424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68701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51815</xdr:rowOff>
    </xdr:from>
    <xdr:to>
      <xdr:col>20</xdr:col>
      <xdr:colOff>38100</xdr:colOff>
      <xdr:row>56</xdr:row>
      <xdr:rowOff>153415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169942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2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137148</xdr:rowOff>
    </xdr:from>
    <xdr:to>
      <xdr:col>15</xdr:col>
      <xdr:colOff>101600</xdr:colOff>
      <xdr:row>56</xdr:row>
      <xdr:rowOff>67298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83825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4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20057</xdr:rowOff>
    </xdr:from>
    <xdr:to>
      <xdr:col>10</xdr:col>
      <xdr:colOff>165100</xdr:colOff>
      <xdr:row>56</xdr:row>
      <xdr:rowOff>121657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1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126545</xdr:rowOff>
    </xdr:from>
    <xdr:to>
      <xdr:col>6</xdr:col>
      <xdr:colOff>38100</xdr:colOff>
      <xdr:row>55</xdr:row>
      <xdr:rowOff>56695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8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73222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51948</xdr:rowOff>
    </xdr:from>
    <xdr:to>
      <xdr:col>24</xdr:col>
      <xdr:colOff>63500</xdr:colOff>
      <xdr:row>76</xdr:row>
      <xdr:rowOff>22253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10698"/>
          <a:ext cx="838200" cy="14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22253</xdr:rowOff>
    </xdr:from>
    <xdr:to>
      <xdr:col>19</xdr:col>
      <xdr:colOff>177800</xdr:colOff>
      <xdr:row>76</xdr:row>
      <xdr:rowOff>74335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2453"/>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126205</xdr:rowOff>
    </xdr:from>
    <xdr:to>
      <xdr:col>15</xdr:col>
      <xdr:colOff>50800</xdr:colOff>
      <xdr:row>76</xdr:row>
      <xdr:rowOff>74335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4955"/>
          <a:ext cx="889000" cy="1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126205</xdr:rowOff>
    </xdr:from>
    <xdr:to>
      <xdr:col>10</xdr:col>
      <xdr:colOff>114300</xdr:colOff>
      <xdr:row>76</xdr:row>
      <xdr:rowOff>161539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955"/>
          <a:ext cx="889000" cy="20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1148</xdr:rowOff>
    </xdr:from>
    <xdr:to>
      <xdr:col>24</xdr:col>
      <xdr:colOff>114300</xdr:colOff>
      <xdr:row>75</xdr:row>
      <xdr:rowOff>102748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151025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142903</xdr:rowOff>
    </xdr:from>
    <xdr:to>
      <xdr:col>20</xdr:col>
      <xdr:colOff>38100</xdr:colOff>
      <xdr:row>76</xdr:row>
      <xdr:rowOff>73053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23535</xdr:rowOff>
    </xdr:from>
    <xdr:to>
      <xdr:col>15</xdr:col>
      <xdr:colOff>101600</xdr:colOff>
      <xdr:row>76</xdr:row>
      <xdr:rowOff>125135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75405</xdr:rowOff>
    </xdr:from>
    <xdr:to>
      <xdr:col>10</xdr:col>
      <xdr:colOff>165100</xdr:colOff>
      <xdr:row>76</xdr:row>
      <xdr:rowOff>5555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110739</xdr:rowOff>
    </xdr:from>
    <xdr:to>
      <xdr:col>6</xdr:col>
      <xdr:colOff>38100</xdr:colOff>
      <xdr:row>77</xdr:row>
      <xdr:rowOff>40889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32016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3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63881</xdr:rowOff>
    </xdr:from>
    <xdr:to>
      <xdr:col>24</xdr:col>
      <xdr:colOff>63500</xdr:colOff>
      <xdr:row>97</xdr:row>
      <xdr:rowOff>127870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4531"/>
          <a:ext cx="838200" cy="6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127870</xdr:rowOff>
    </xdr:from>
    <xdr:to>
      <xdr:col>19</xdr:col>
      <xdr:colOff>177800</xdr:colOff>
      <xdr:row>97</xdr:row>
      <xdr:rowOff>135021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58520"/>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135021</xdr:rowOff>
    </xdr:from>
    <xdr:to>
      <xdr:col>15</xdr:col>
      <xdr:colOff>50800</xdr:colOff>
      <xdr:row>97</xdr:row>
      <xdr:rowOff>136065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65671"/>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136065</xdr:rowOff>
    </xdr:from>
    <xdr:to>
      <xdr:col>10</xdr:col>
      <xdr:colOff>114300</xdr:colOff>
      <xdr:row>97</xdr:row>
      <xdr:rowOff>170546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66715"/>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13081</xdr:rowOff>
    </xdr:from>
    <xdr:to>
      <xdr:col>24</xdr:col>
      <xdr:colOff>114300</xdr:colOff>
      <xdr:row>97</xdr:row>
      <xdr:rowOff>114681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162958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77070</xdr:rowOff>
    </xdr:from>
    <xdr:to>
      <xdr:col>20</xdr:col>
      <xdr:colOff>38100</xdr:colOff>
      <xdr:row>98</xdr:row>
      <xdr:rowOff>7220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169797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84221</xdr:rowOff>
    </xdr:from>
    <xdr:to>
      <xdr:col>15</xdr:col>
      <xdr:colOff>101600</xdr:colOff>
      <xdr:row>98</xdr:row>
      <xdr:rowOff>14371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85265</xdr:rowOff>
    </xdr:from>
    <xdr:to>
      <xdr:col>10</xdr:col>
      <xdr:colOff>165100</xdr:colOff>
      <xdr:row>98</xdr:row>
      <xdr:rowOff>15415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119746</xdr:rowOff>
    </xdr:from>
    <xdr:to>
      <xdr:col>6</xdr:col>
      <xdr:colOff>38100</xdr:colOff>
      <xdr:row>98</xdr:row>
      <xdr:rowOff>49896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41023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142794</xdr:rowOff>
    </xdr:from>
    <xdr:to>
      <xdr:col>55</xdr:col>
      <xdr:colOff>0</xdr:colOff>
      <xdr:row>57</xdr:row>
      <xdr:rowOff>39577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43994"/>
          <a:ext cx="838200" cy="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140854</xdr:rowOff>
    </xdr:from>
    <xdr:to>
      <xdr:col>50</xdr:col>
      <xdr:colOff>114300</xdr:colOff>
      <xdr:row>56</xdr:row>
      <xdr:rowOff>142794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42054"/>
          <a:ext cx="889000"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140854</xdr:rowOff>
    </xdr:from>
    <xdr:to>
      <xdr:col>45</xdr:col>
      <xdr:colOff>177800</xdr:colOff>
      <xdr:row>57</xdr:row>
      <xdr:rowOff>24531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42054"/>
          <a:ext cx="889000" cy="5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24531</xdr:rowOff>
    </xdr:from>
    <xdr:to>
      <xdr:col>41</xdr:col>
      <xdr:colOff>50800</xdr:colOff>
      <xdr:row>57</xdr:row>
      <xdr:rowOff>47925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7181"/>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160227</xdr:rowOff>
    </xdr:from>
    <xdr:to>
      <xdr:col>55</xdr:col>
      <xdr:colOff>50800</xdr:colOff>
      <xdr:row>57</xdr:row>
      <xdr:rowOff>90377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138654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91994</xdr:rowOff>
    </xdr:from>
    <xdr:to>
      <xdr:col>50</xdr:col>
      <xdr:colOff>165100</xdr:colOff>
      <xdr:row>57</xdr:row>
      <xdr:rowOff>22144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9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13271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78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90054</xdr:rowOff>
    </xdr:from>
    <xdr:to>
      <xdr:col>46</xdr:col>
      <xdr:colOff>38100</xdr:colOff>
      <xdr:row>57</xdr:row>
      <xdr:rowOff>20204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11331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145181</xdr:rowOff>
    </xdr:from>
    <xdr:to>
      <xdr:col>41</xdr:col>
      <xdr:colOff>101600</xdr:colOff>
      <xdr:row>57</xdr:row>
      <xdr:rowOff>75331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66458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168575</xdr:rowOff>
    </xdr:from>
    <xdr:to>
      <xdr:col>36</xdr:col>
      <xdr:colOff>165100</xdr:colOff>
      <xdr:row>57</xdr:row>
      <xdr:rowOff>98725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89852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68185</xdr:rowOff>
    </xdr:from>
    <xdr:to>
      <xdr:col>55</xdr:col>
      <xdr:colOff>0</xdr:colOff>
      <xdr:row>77</xdr:row>
      <xdr:rowOff>133843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69835"/>
          <a:ext cx="838200" cy="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30645</xdr:rowOff>
    </xdr:from>
    <xdr:to>
      <xdr:col>50</xdr:col>
      <xdr:colOff>114300</xdr:colOff>
      <xdr:row>77</xdr:row>
      <xdr:rowOff>68185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32295"/>
          <a:ext cx="8890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30645</xdr:rowOff>
    </xdr:from>
    <xdr:to>
      <xdr:col>45</xdr:col>
      <xdr:colOff>177800</xdr:colOff>
      <xdr:row>77</xdr:row>
      <xdr:rowOff>64453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2295"/>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38705</xdr:rowOff>
    </xdr:from>
    <xdr:to>
      <xdr:col>41</xdr:col>
      <xdr:colOff>50800</xdr:colOff>
      <xdr:row>77</xdr:row>
      <xdr:rowOff>64453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0355"/>
          <a:ext cx="8890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83043</xdr:rowOff>
    </xdr:from>
    <xdr:to>
      <xdr:col>55</xdr:col>
      <xdr:colOff>50800</xdr:colOff>
      <xdr:row>78</xdr:row>
      <xdr:rowOff>13193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61470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17385</xdr:rowOff>
    </xdr:from>
    <xdr:to>
      <xdr:col>50</xdr:col>
      <xdr:colOff>165100</xdr:colOff>
      <xdr:row>77</xdr:row>
      <xdr:rowOff>118985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135512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9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151295</xdr:rowOff>
    </xdr:from>
    <xdr:to>
      <xdr:col>46</xdr:col>
      <xdr:colOff>38100</xdr:colOff>
      <xdr:row>77</xdr:row>
      <xdr:rowOff>81445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13653</xdr:rowOff>
    </xdr:from>
    <xdr:to>
      <xdr:col>41</xdr:col>
      <xdr:colOff>101600</xdr:colOff>
      <xdr:row>77</xdr:row>
      <xdr:rowOff>115253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131780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159355</xdr:rowOff>
    </xdr:from>
    <xdr:to>
      <xdr:col>36</xdr:col>
      <xdr:colOff>165100</xdr:colOff>
      <xdr:row>77</xdr:row>
      <xdr:rowOff>89505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106032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156314</xdr:rowOff>
    </xdr:from>
    <xdr:to>
      <xdr:col>55</xdr:col>
      <xdr:colOff>0</xdr:colOff>
      <xdr:row>97</xdr:row>
      <xdr:rowOff>15548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15514"/>
          <a:ext cx="8382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130739</xdr:rowOff>
    </xdr:from>
    <xdr:to>
      <xdr:col>50</xdr:col>
      <xdr:colOff>114300</xdr:colOff>
      <xdr:row>97</xdr:row>
      <xdr:rowOff>15548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18489"/>
          <a:ext cx="889000" cy="22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73273</xdr:rowOff>
    </xdr:from>
    <xdr:to>
      <xdr:col>45</xdr:col>
      <xdr:colOff>177800</xdr:colOff>
      <xdr:row>95</xdr:row>
      <xdr:rowOff>130739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61023"/>
          <a:ext cx="8890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77169</xdr:rowOff>
    </xdr:from>
    <xdr:to>
      <xdr:col>41</xdr:col>
      <xdr:colOff>50800</xdr:colOff>
      <xdr:row>95</xdr:row>
      <xdr:rowOff>73273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850569"/>
          <a:ext cx="8890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105514</xdr:rowOff>
    </xdr:from>
    <xdr:to>
      <xdr:col>55</xdr:col>
      <xdr:colOff>50800</xdr:colOff>
      <xdr:row>97</xdr:row>
      <xdr:rowOff>35664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83941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4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136198</xdr:rowOff>
    </xdr:from>
    <xdr:to>
      <xdr:col>50</xdr:col>
      <xdr:colOff>165100</xdr:colOff>
      <xdr:row>97</xdr:row>
      <xdr:rowOff>66348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57475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79939</xdr:rowOff>
    </xdr:from>
    <xdr:to>
      <xdr:col>46</xdr:col>
      <xdr:colOff>38100</xdr:colOff>
      <xdr:row>96</xdr:row>
      <xdr:rowOff>10089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26616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4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22473</xdr:rowOff>
    </xdr:from>
    <xdr:to>
      <xdr:col>41</xdr:col>
      <xdr:colOff>101600</xdr:colOff>
      <xdr:row>95</xdr:row>
      <xdr:rowOff>124073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140600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26369</xdr:rowOff>
    </xdr:from>
    <xdr:to>
      <xdr:col>36</xdr:col>
      <xdr:colOff>165100</xdr:colOff>
      <xdr:row>92</xdr:row>
      <xdr:rowOff>127969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144496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82695</xdr:rowOff>
    </xdr:from>
    <xdr:to>
      <xdr:col>85</xdr:col>
      <xdr:colOff>127000</xdr:colOff>
      <xdr:row>37</xdr:row>
      <xdr:rowOff>148425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26345"/>
          <a:ext cx="838200" cy="6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82695</xdr:rowOff>
    </xdr:from>
    <xdr:to>
      <xdr:col>81</xdr:col>
      <xdr:colOff>50800</xdr:colOff>
      <xdr:row>37</xdr:row>
      <xdr:rowOff>164199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6345"/>
          <a:ext cx="889000" cy="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132301</xdr:rowOff>
    </xdr:from>
    <xdr:to>
      <xdr:col>76</xdr:col>
      <xdr:colOff>114300</xdr:colOff>
      <xdr:row>37</xdr:row>
      <xdr:rowOff>164199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75951"/>
          <a:ext cx="889000" cy="3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108153</xdr:rowOff>
    </xdr:from>
    <xdr:to>
      <xdr:col>71</xdr:col>
      <xdr:colOff>177800</xdr:colOff>
      <xdr:row>37</xdr:row>
      <xdr:rowOff>132301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1803"/>
          <a:ext cx="889000" cy="2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97625</xdr:rowOff>
    </xdr:from>
    <xdr:to>
      <xdr:col>85</xdr:col>
      <xdr:colOff>177800</xdr:colOff>
      <xdr:row>38</xdr:row>
      <xdr:rowOff>27775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12552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31895</xdr:rowOff>
    </xdr:from>
    <xdr:to>
      <xdr:col>81</xdr:col>
      <xdr:colOff>101600</xdr:colOff>
      <xdr:row>37</xdr:row>
      <xdr:rowOff>133495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124622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113398</xdr:rowOff>
    </xdr:from>
    <xdr:to>
      <xdr:col>76</xdr:col>
      <xdr:colOff>165100</xdr:colOff>
      <xdr:row>38</xdr:row>
      <xdr:rowOff>43548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34676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81501</xdr:rowOff>
    </xdr:from>
    <xdr:to>
      <xdr:col>72</xdr:col>
      <xdr:colOff>38100</xdr:colOff>
      <xdr:row>38</xdr:row>
      <xdr:rowOff>11650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251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2778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57353</xdr:rowOff>
    </xdr:from>
    <xdr:to>
      <xdr:col>67</xdr:col>
      <xdr:colOff>101600</xdr:colOff>
      <xdr:row>37</xdr:row>
      <xdr:rowOff>158953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150080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139284</xdr:rowOff>
    </xdr:from>
    <xdr:to>
      <xdr:col>85</xdr:col>
      <xdr:colOff>127000</xdr:colOff>
      <xdr:row>57</xdr:row>
      <xdr:rowOff>22904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40484"/>
          <a:ext cx="838200" cy="5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22904</xdr:rowOff>
    </xdr:from>
    <xdr:to>
      <xdr:col>81</xdr:col>
      <xdr:colOff>50800</xdr:colOff>
      <xdr:row>57</xdr:row>
      <xdr:rowOff>43642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95554"/>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43642</xdr:rowOff>
    </xdr:from>
    <xdr:to>
      <xdr:col>76</xdr:col>
      <xdr:colOff>114300</xdr:colOff>
      <xdr:row>57</xdr:row>
      <xdr:rowOff>53422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16292"/>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103705</xdr:rowOff>
    </xdr:from>
    <xdr:to>
      <xdr:col>71</xdr:col>
      <xdr:colOff>177800</xdr:colOff>
      <xdr:row>57</xdr:row>
      <xdr:rowOff>53422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190555"/>
          <a:ext cx="889000" cy="63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88484</xdr:rowOff>
    </xdr:from>
    <xdr:to>
      <xdr:col>85</xdr:col>
      <xdr:colOff>177800</xdr:colOff>
      <xdr:row>57</xdr:row>
      <xdr:rowOff>18634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3411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0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143554</xdr:rowOff>
    </xdr:from>
    <xdr:to>
      <xdr:col>81</xdr:col>
      <xdr:colOff>101600</xdr:colOff>
      <xdr:row>57</xdr:row>
      <xdr:rowOff>73704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64831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3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164292</xdr:rowOff>
    </xdr:from>
    <xdr:to>
      <xdr:col>76</xdr:col>
      <xdr:colOff>165100</xdr:colOff>
      <xdr:row>57</xdr:row>
      <xdr:rowOff>94442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6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85569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2622</xdr:rowOff>
    </xdr:from>
    <xdr:to>
      <xdr:col>72</xdr:col>
      <xdr:colOff>38100</xdr:colOff>
      <xdr:row>57</xdr:row>
      <xdr:rowOff>104222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95349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52905</xdr:rowOff>
    </xdr:from>
    <xdr:to>
      <xdr:col>67</xdr:col>
      <xdr:colOff>101600</xdr:colOff>
      <xdr:row>53</xdr:row>
      <xdr:rowOff>154505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1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171032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891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41348</xdr:rowOff>
    </xdr:from>
    <xdr:to>
      <xdr:col>85</xdr:col>
      <xdr:colOff>127000</xdr:colOff>
      <xdr:row>77</xdr:row>
      <xdr:rowOff>111452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242998"/>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32672</xdr:rowOff>
    </xdr:from>
    <xdr:to>
      <xdr:col>81</xdr:col>
      <xdr:colOff>50800</xdr:colOff>
      <xdr:row>77</xdr:row>
      <xdr:rowOff>41348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2891422"/>
          <a:ext cx="889000" cy="3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132472</xdr:rowOff>
    </xdr:from>
    <xdr:to>
      <xdr:col>76</xdr:col>
      <xdr:colOff>114300</xdr:colOff>
      <xdr:row>75</xdr:row>
      <xdr:rowOff>32672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2476872"/>
          <a:ext cx="889000" cy="4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132472</xdr:rowOff>
    </xdr:from>
    <xdr:to>
      <xdr:col>71</xdr:col>
      <xdr:colOff>177800</xdr:colOff>
      <xdr:row>73</xdr:row>
      <xdr:rowOff>13306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476872"/>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60652</xdr:rowOff>
    </xdr:from>
    <xdr:to>
      <xdr:col>85</xdr:col>
      <xdr:colOff>177800</xdr:colOff>
      <xdr:row>77</xdr:row>
      <xdr:rowOff>162252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83529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161998</xdr:rowOff>
    </xdr:from>
    <xdr:to>
      <xdr:col>81</xdr:col>
      <xdr:colOff>101600</xdr:colOff>
      <xdr:row>77</xdr:row>
      <xdr:rowOff>92148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108675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153322</xdr:rowOff>
    </xdr:from>
    <xdr:to>
      <xdr:col>76</xdr:col>
      <xdr:colOff>165100</xdr:colOff>
      <xdr:row>75</xdr:row>
      <xdr:rowOff>83472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8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99999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6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81672</xdr:rowOff>
    </xdr:from>
    <xdr:to>
      <xdr:col>72</xdr:col>
      <xdr:colOff>38100</xdr:colOff>
      <xdr:row>73</xdr:row>
      <xdr:rowOff>11822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28349</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03795" y="1220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133956</xdr:rowOff>
    </xdr:from>
    <xdr:to>
      <xdr:col>67</xdr:col>
      <xdr:colOff>101600</xdr:colOff>
      <xdr:row>73</xdr:row>
      <xdr:rowOff>64106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4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80633</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225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127130</xdr:rowOff>
    </xdr:from>
    <xdr:to>
      <xdr:col>85</xdr:col>
      <xdr:colOff>126364</xdr:colOff>
      <xdr:row>99</xdr:row>
      <xdr:rowOff>43893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6071980"/>
          <a:ext cx="1269" cy="9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47720</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21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43893</xdr:rowOff>
    </xdr:from>
    <xdr:to>
      <xdr:col>86</xdr:col>
      <xdr:colOff>25400</xdr:colOff>
      <xdr:row>99</xdr:row>
      <xdr:rowOff>43893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73807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84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127130</xdr:rowOff>
    </xdr:from>
    <xdr:to>
      <xdr:col>86</xdr:col>
      <xdr:colOff>25400</xdr:colOff>
      <xdr:row>93</xdr:row>
      <xdr:rowOff>127130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07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88627</xdr:rowOff>
    </xdr:from>
    <xdr:to>
      <xdr:col>85</xdr:col>
      <xdr:colOff>127000</xdr:colOff>
      <xdr:row>93</xdr:row>
      <xdr:rowOff>127130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5690577"/>
          <a:ext cx="838200" cy="38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4793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63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26366</xdr:rowOff>
    </xdr:from>
    <xdr:to>
      <xdr:col>85</xdr:col>
      <xdr:colOff>177800</xdr:colOff>
      <xdr:row>96</xdr:row>
      <xdr:rowOff>127966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4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88627</xdr:rowOff>
    </xdr:from>
    <xdr:to>
      <xdr:col>81</xdr:col>
      <xdr:colOff>50800</xdr:colOff>
      <xdr:row>91</xdr:row>
      <xdr:rowOff>123379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5690577"/>
          <a:ext cx="889000" cy="3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39354</xdr:rowOff>
    </xdr:from>
    <xdr:to>
      <xdr:col>81</xdr:col>
      <xdr:colOff>101600</xdr:colOff>
      <xdr:row>96</xdr:row>
      <xdr:rowOff>140954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132081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59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123379</xdr:rowOff>
    </xdr:from>
    <xdr:to>
      <xdr:col>76</xdr:col>
      <xdr:colOff>114300</xdr:colOff>
      <xdr:row>92</xdr:row>
      <xdr:rowOff>89649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5725329"/>
          <a:ext cx="8890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12436</xdr:rowOff>
    </xdr:from>
    <xdr:to>
      <xdr:col>76</xdr:col>
      <xdr:colOff>165100</xdr:colOff>
      <xdr:row>96</xdr:row>
      <xdr:rowOff>114036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105163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89649</xdr:rowOff>
    </xdr:from>
    <xdr:to>
      <xdr:col>71</xdr:col>
      <xdr:colOff>177800</xdr:colOff>
      <xdr:row>94</xdr:row>
      <xdr:rowOff>31119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5863049"/>
          <a:ext cx="889000" cy="2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54682</xdr:rowOff>
    </xdr:from>
    <xdr:to>
      <xdr:col>72</xdr:col>
      <xdr:colOff>38100</xdr:colOff>
      <xdr:row>96</xdr:row>
      <xdr:rowOff>156282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147409</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84472</xdr:rowOff>
    </xdr:from>
    <xdr:to>
      <xdr:col>67</xdr:col>
      <xdr:colOff>101600</xdr:colOff>
      <xdr:row>97</xdr:row>
      <xdr:rowOff>14622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5749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76330</xdr:rowOff>
    </xdr:from>
    <xdr:to>
      <xdr:col>85</xdr:col>
      <xdr:colOff>177800</xdr:colOff>
      <xdr:row>94</xdr:row>
      <xdr:rowOff>6480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29357</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37827</xdr:rowOff>
    </xdr:from>
    <xdr:to>
      <xdr:col>81</xdr:col>
      <xdr:colOff>101600</xdr:colOff>
      <xdr:row>91</xdr:row>
      <xdr:rowOff>139427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56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155954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541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72579</xdr:rowOff>
    </xdr:from>
    <xdr:to>
      <xdr:col>76</xdr:col>
      <xdr:colOff>165100</xdr:colOff>
      <xdr:row>92</xdr:row>
      <xdr:rowOff>2729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5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19256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544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38849</xdr:rowOff>
    </xdr:from>
    <xdr:to>
      <xdr:col>72</xdr:col>
      <xdr:colOff>38100</xdr:colOff>
      <xdr:row>92</xdr:row>
      <xdr:rowOff>140449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58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156976</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55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151769</xdr:rowOff>
    </xdr:from>
    <xdr:to>
      <xdr:col>67</xdr:col>
      <xdr:colOff>101600</xdr:colOff>
      <xdr:row>94</xdr:row>
      <xdr:rowOff>81919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0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98446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58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目的別の住民一人当たりのコストは、衛生費が増加している。公営企業移行に伴う簡易水道事業会計への貸付金、補助金の増加によるもので、前年度と比較すると住民一人当たりのコストが１６，７９５円増加している。</a:t>
          </a:r>
        </a:p>
        <a:p>
          <a:r>
            <a:rPr kumimoji="1" lang="ja-JP" altLang="en-US" sz="1300">
              <a:latin typeface="ＭＳ Ｐゴシック" panose="020B0600070205080204" pitchFamily="50" charset="-128"/>
              <a:ea typeface="ＭＳ Ｐゴシック" panose="020B0600070205080204" pitchFamily="50" charset="-128"/>
            </a:rPr>
            <a:t>　土木費は、全国平均、県平均を上回っている。災害復興に係る大型事業が完了したことから年々減少していたが、前年度と比較すると橋梁補修事業の増加により住民一人当たりのコストが６，７１１円増加し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南阿蘇鉄道災害復旧事業に係る県貸付金の返済が完了したことから、前年度と比較すると１００，１０６円低くなったが、立野駅周辺整備事業やあそ望の郷機能拡張事業などの地方債償還が増加したことから類似団体の中で最も高い状況である。今後は、行財政改革に伴う大型事業の縮減及び普通建設事業については事業の重要性、緊急性、費用対効果を勘案しながら事業費の抑制を図り公債費の圧縮に取り組む方針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財政調整基金の取崩しの減少や積立金の増加から実質単年度収支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はすべての会計において黒字決算になったが、簡易水道事業会計・下水道事業会計（農業集落排水事業・生活排水処理事業）については一般会計からの繰入金に依存している傾向にある。令和６年度は公営企業会計への移行に伴い特に繰入額が大きくなっていることから、独立採算の原則に立ち返り、使用料の見直しも含めたところでの経営の健全化を図る必要がある。国民健康保険特別会計においては、一般会計からの繰入金抑制のため、検診率向上対策や医療費抑制のための健康づくり対策に取り組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78</v>
      </c>
      <c r="C2" s="170"/>
      <c r="D2" s="171"/>
    </row>
    <row r="3" spans="1:119" ht="18.75" customHeight="1" thickBot="1">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12067232</v>
      </c>
      <c r="BO4" s="449"/>
      <c r="BP4" s="449"/>
      <c r="BQ4" s="449"/>
      <c r="BR4" s="449"/>
      <c r="BS4" s="449"/>
      <c r="BT4" s="449"/>
      <c r="BU4" s="450"/>
      <c r="BV4" s="448">
        <v>13277580</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8.6</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11414263</v>
      </c>
      <c r="BO5" s="420"/>
      <c r="BP5" s="420"/>
      <c r="BQ5" s="420"/>
      <c r="BR5" s="420"/>
      <c r="BS5" s="420"/>
      <c r="BT5" s="420"/>
      <c r="BU5" s="421"/>
      <c r="BV5" s="419">
        <v>12665248</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95.9</v>
      </c>
      <c r="CU5" s="417"/>
      <c r="CV5" s="417"/>
      <c r="CW5" s="417"/>
      <c r="CX5" s="417"/>
      <c r="CY5" s="417"/>
      <c r="CZ5" s="417"/>
      <c r="DA5" s="418"/>
      <c r="DB5" s="416">
        <v>95.4</v>
      </c>
      <c r="DC5" s="417"/>
      <c r="DD5" s="417"/>
      <c r="DE5" s="417"/>
      <c r="DF5" s="417"/>
      <c r="DG5" s="417"/>
      <c r="DH5" s="417"/>
      <c r="DI5" s="418"/>
    </row>
    <row r="6" spans="1:119" ht="18.75" customHeight="1">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652969</v>
      </c>
      <c r="BO6" s="420"/>
      <c r="BP6" s="420"/>
      <c r="BQ6" s="420"/>
      <c r="BR6" s="420"/>
      <c r="BS6" s="420"/>
      <c r="BT6" s="420"/>
      <c r="BU6" s="421"/>
      <c r="BV6" s="419">
        <v>612332</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95.9</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19350</v>
      </c>
      <c r="BO7" s="420"/>
      <c r="BP7" s="420"/>
      <c r="BQ7" s="420"/>
      <c r="BR7" s="420"/>
      <c r="BS7" s="420"/>
      <c r="BT7" s="420"/>
      <c r="BU7" s="421"/>
      <c r="BV7" s="419">
        <v>66727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6481746</v>
      </c>
      <c r="CU7" s="420"/>
      <c r="CV7" s="420"/>
      <c r="CW7" s="420"/>
      <c r="CX7" s="420"/>
      <c r="CY7" s="420"/>
      <c r="CZ7" s="420"/>
      <c r="DA7" s="421"/>
      <c r="DB7" s="419">
        <v>6359824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633619</v>
      </c>
      <c r="BO8" s="420"/>
      <c r="BP8" s="420"/>
      <c r="BQ8" s="420"/>
      <c r="BR8" s="420"/>
      <c r="BS8" s="420"/>
      <c r="BT8" s="420"/>
      <c r="BU8" s="421"/>
      <c r="BV8" s="419">
        <v>545605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9836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88014</v>
      </c>
      <c r="BO9" s="420"/>
      <c r="BP9" s="420"/>
      <c r="BQ9" s="420"/>
      <c r="BR9" s="420"/>
      <c r="BS9" s="420"/>
      <c r="BT9" s="420"/>
      <c r="BU9" s="421"/>
      <c r="BV9" s="419">
        <v>-297918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30.3</v>
      </c>
      <c r="CU9" s="417"/>
      <c r="CV9" s="417"/>
      <c r="CW9" s="417"/>
      <c r="CX9" s="417"/>
      <c r="CY9" s="417"/>
      <c r="CZ9" s="417"/>
      <c r="DA9" s="418"/>
      <c r="DB9" s="416">
        <v>30.5</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11503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115</v>
      </c>
      <c r="AV10" s="478"/>
      <c r="AW10" s="478"/>
      <c r="AX10" s="478"/>
      <c r="AY10" s="433" t="s">
        <v>116</v>
      </c>
      <c r="AZ10" s="434"/>
      <c r="BA10" s="434"/>
      <c r="BB10" s="434"/>
      <c r="BC10" s="434"/>
      <c r="BD10" s="434"/>
      <c r="BE10" s="434"/>
      <c r="BF10" s="434"/>
      <c r="BG10" s="434"/>
      <c r="BH10" s="434"/>
      <c r="BI10" s="434"/>
      <c r="BJ10" s="434"/>
      <c r="BK10" s="434"/>
      <c r="BL10" s="434"/>
      <c r="BM10" s="435"/>
      <c r="BN10" s="419">
        <v>2399</v>
      </c>
      <c r="BO10" s="420"/>
      <c r="BP10" s="420"/>
      <c r="BQ10" s="420"/>
      <c r="BR10" s="420"/>
      <c r="BS10" s="420"/>
      <c r="BT10" s="420"/>
      <c r="BU10" s="421"/>
      <c r="BV10" s="419">
        <v>2195</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115</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c r="A12" s="169"/>
      <c r="B12" s="525" t="s">
        <v>124</v>
      </c>
      <c r="C12" s="526"/>
      <c r="D12" s="526"/>
      <c r="E12" s="526"/>
      <c r="F12" s="526"/>
      <c r="G12" s="526"/>
      <c r="H12" s="526"/>
      <c r="I12" s="526"/>
      <c r="J12" s="526"/>
      <c r="K12" s="527"/>
      <c r="L12" s="534" t="s">
        <v>125</v>
      </c>
      <c r="M12" s="535"/>
      <c r="N12" s="535"/>
      <c r="O12" s="535"/>
      <c r="P12" s="535"/>
      <c r="Q12" s="536"/>
      <c r="R12" s="537">
        <v>10026</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273000</v>
      </c>
      <c r="BO12" s="420"/>
      <c r="BP12" s="420"/>
      <c r="BQ12" s="420"/>
      <c r="BR12" s="420"/>
      <c r="BS12" s="420"/>
      <c r="BT12" s="420"/>
      <c r="BU12" s="421"/>
      <c r="BV12" s="419">
        <v>422000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131</v>
      </c>
      <c r="N13" s="504"/>
      <c r="O13" s="504"/>
      <c r="P13" s="504"/>
      <c r="Q13" s="505"/>
      <c r="R13" s="506">
        <v>9838</v>
      </c>
      <c r="S13" s="507"/>
      <c r="T13" s="507"/>
      <c r="U13" s="507"/>
      <c r="V13" s="508"/>
      <c r="W13" s="509" t="s">
        <v>132</v>
      </c>
      <c r="X13" s="405"/>
      <c r="Y13" s="405"/>
      <c r="Z13" s="405"/>
      <c r="AA13" s="405"/>
      <c r="AB13" s="406"/>
      <c r="AC13" s="372">
        <v>1056</v>
      </c>
      <c r="AD13" s="373"/>
      <c r="AE13" s="373"/>
      <c r="AF13" s="373"/>
      <c r="AG13" s="374"/>
      <c r="AH13" s="372">
        <v>1232</v>
      </c>
      <c r="AI13" s="373"/>
      <c r="AJ13" s="373"/>
      <c r="AK13" s="373"/>
      <c r="AL13" s="432"/>
      <c r="AM13" s="476" t="s">
        <v>133</v>
      </c>
      <c r="AN13" s="376"/>
      <c r="AO13" s="376"/>
      <c r="AP13" s="376"/>
      <c r="AQ13" s="376"/>
      <c r="AR13" s="376"/>
      <c r="AS13" s="376"/>
      <c r="AT13" s="377"/>
      <c r="AU13" s="477" t="s">
        <v>91</v>
      </c>
      <c r="AV13" s="478"/>
      <c r="AW13" s="478"/>
      <c r="AX13" s="478"/>
      <c r="AY13" s="433" t="s">
        <v>134</v>
      </c>
      <c r="AZ13" s="434"/>
      <c r="BA13" s="434"/>
      <c r="BB13" s="434"/>
      <c r="BC13" s="434"/>
      <c r="BD13" s="434"/>
      <c r="BE13" s="434"/>
      <c r="BF13" s="434"/>
      <c r="BG13" s="434"/>
      <c r="BH13" s="434"/>
      <c r="BI13" s="434"/>
      <c r="BJ13" s="434"/>
      <c r="BK13" s="434"/>
      <c r="BL13" s="434"/>
      <c r="BM13" s="435"/>
      <c r="BN13" s="419">
        <v>-182587</v>
      </c>
      <c r="BO13" s="420"/>
      <c r="BP13" s="420"/>
      <c r="BQ13" s="420"/>
      <c r="BR13" s="420"/>
      <c r="BS13" s="420"/>
      <c r="BT13" s="420"/>
      <c r="BU13" s="421"/>
      <c r="BV13" s="419">
        <v>-717723</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12.7</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136</v>
      </c>
      <c r="M14" s="546"/>
      <c r="N14" s="546"/>
      <c r="O14" s="546"/>
      <c r="P14" s="546"/>
      <c r="Q14" s="547"/>
      <c r="R14" s="506">
        <v>10115</v>
      </c>
      <c r="S14" s="507"/>
      <c r="T14" s="507"/>
      <c r="U14" s="507"/>
      <c r="V14" s="508"/>
      <c r="W14" s="510"/>
      <c r="X14" s="408"/>
      <c r="Y14" s="408"/>
      <c r="Z14" s="408"/>
      <c r="AA14" s="408"/>
      <c r="AB14" s="409"/>
      <c r="AC14" s="499">
        <v>21.1</v>
      </c>
      <c r="AD14" s="500"/>
      <c r="AE14" s="500"/>
      <c r="AF14" s="500"/>
      <c r="AG14" s="501"/>
      <c r="AH14" s="499">
        <v>22.8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v>23.5</v>
      </c>
      <c r="CU14" s="517"/>
      <c r="CV14" s="517"/>
      <c r="CW14" s="517"/>
      <c r="CX14" s="517"/>
      <c r="CY14" s="517"/>
      <c r="CZ14" s="517"/>
      <c r="DA14" s="518"/>
      <c r="DB14" s="516">
        <v>22.3</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131</v>
      </c>
      <c r="N15" s="504"/>
      <c r="O15" s="504"/>
      <c r="P15" s="504"/>
      <c r="Q15" s="505"/>
      <c r="R15" s="506">
        <v>9961</v>
      </c>
      <c r="S15" s="507"/>
      <c r="T15" s="507"/>
      <c r="U15" s="507"/>
      <c r="V15" s="508"/>
      <c r="W15" s="509" t="s">
        <v>138</v>
      </c>
      <c r="X15" s="405"/>
      <c r="Y15" s="405"/>
      <c r="Z15" s="405"/>
      <c r="AA15" s="405"/>
      <c r="AB15" s="406"/>
      <c r="AC15" s="372">
        <v>1075</v>
      </c>
      <c r="AD15" s="373"/>
      <c r="AE15" s="373"/>
      <c r="AF15" s="373"/>
      <c r="AG15" s="374"/>
      <c r="AH15" s="372">
        <v>916</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1269829</v>
      </c>
      <c r="BO15" s="449"/>
      <c r="BP15" s="449"/>
      <c r="BQ15" s="449"/>
      <c r="BR15" s="449"/>
      <c r="BS15" s="449"/>
      <c r="BT15" s="449"/>
      <c r="BU15" s="450"/>
      <c r="BV15" s="448">
        <v>1264155</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21.5</v>
      </c>
      <c r="AD16" s="500"/>
      <c r="AE16" s="500"/>
      <c r="AF16" s="500"/>
      <c r="AG16" s="501"/>
      <c r="AH16" s="499">
        <v>17</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6178845</v>
      </c>
      <c r="BO16" s="420"/>
      <c r="BP16" s="420"/>
      <c r="BQ16" s="420"/>
      <c r="BR16" s="420"/>
      <c r="BS16" s="420"/>
      <c r="BT16" s="420"/>
      <c r="BU16" s="421"/>
      <c r="BV16" s="419">
        <v>6023481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2872</v>
      </c>
      <c r="AD17" s="373"/>
      <c r="AE17" s="373"/>
      <c r="AF17" s="373"/>
      <c r="AG17" s="374"/>
      <c r="AH17" s="372">
        <v>3244</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1577010</v>
      </c>
      <c r="BO17" s="420"/>
      <c r="BP17" s="420"/>
      <c r="BQ17" s="420"/>
      <c r="BR17" s="420"/>
      <c r="BS17" s="420"/>
      <c r="BT17" s="420"/>
      <c r="BU17" s="421"/>
      <c r="BV17" s="419">
        <v>1572308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148</v>
      </c>
      <c r="C18" s="470"/>
      <c r="D18" s="470"/>
      <c r="E18" s="471"/>
      <c r="F18" s="471"/>
      <c r="G18" s="471"/>
      <c r="H18" s="471"/>
      <c r="I18" s="471"/>
      <c r="J18" s="471"/>
      <c r="K18" s="471"/>
      <c r="L18" s="472">
        <v>137.32</v>
      </c>
      <c r="M18" s="472"/>
      <c r="N18" s="472"/>
      <c r="O18" s="472"/>
      <c r="P18" s="472"/>
      <c r="Q18" s="472"/>
      <c r="R18" s="473"/>
      <c r="S18" s="473"/>
      <c r="T18" s="473"/>
      <c r="U18" s="473"/>
      <c r="V18" s="474"/>
      <c r="W18" s="490"/>
      <c r="X18" s="491"/>
      <c r="Y18" s="491"/>
      <c r="Z18" s="491"/>
      <c r="AA18" s="491"/>
      <c r="AB18" s="515"/>
      <c r="AC18" s="389">
        <v>57.4</v>
      </c>
      <c r="AD18" s="390"/>
      <c r="AE18" s="390"/>
      <c r="AF18" s="390"/>
      <c r="AG18" s="475"/>
      <c r="AH18" s="389">
        <v>60.2</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6287795</v>
      </c>
      <c r="BO18" s="420"/>
      <c r="BP18" s="420"/>
      <c r="BQ18" s="420"/>
      <c r="BR18" s="420"/>
      <c r="BS18" s="420"/>
      <c r="BT18" s="420"/>
      <c r="BU18" s="421"/>
      <c r="BV18" s="419">
        <v>6103814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150</v>
      </c>
      <c r="C19" s="470"/>
      <c r="D19" s="470"/>
      <c r="E19" s="471"/>
      <c r="F19" s="471"/>
      <c r="G19" s="471"/>
      <c r="H19" s="471"/>
      <c r="I19" s="471"/>
      <c r="J19" s="471"/>
      <c r="K19" s="471"/>
      <c r="L19" s="479">
        <v>72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8039389</v>
      </c>
      <c r="BO19" s="420"/>
      <c r="BP19" s="420"/>
      <c r="BQ19" s="420"/>
      <c r="BR19" s="420"/>
      <c r="BS19" s="420"/>
      <c r="BT19" s="420"/>
      <c r="BU19" s="421"/>
      <c r="BV19" s="419">
        <v>7991480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152</v>
      </c>
      <c r="C20" s="470"/>
      <c r="D20" s="470"/>
      <c r="E20" s="471"/>
      <c r="F20" s="471"/>
      <c r="G20" s="471"/>
      <c r="H20" s="471"/>
      <c r="I20" s="471"/>
      <c r="J20" s="471"/>
      <c r="K20" s="471"/>
      <c r="L20" s="479">
        <v>4051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18627930</v>
      </c>
      <c r="BO22" s="449"/>
      <c r="BP22" s="449"/>
      <c r="BQ22" s="449"/>
      <c r="BR22" s="449"/>
      <c r="BS22" s="449"/>
      <c r="BT22" s="449"/>
      <c r="BU22" s="450"/>
      <c r="BV22" s="448">
        <v>19999434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12924236</v>
      </c>
      <c r="BO23" s="420"/>
      <c r="BP23" s="420"/>
      <c r="BQ23" s="420"/>
      <c r="BR23" s="420"/>
      <c r="BS23" s="420"/>
      <c r="BT23" s="420"/>
      <c r="BU23" s="421"/>
      <c r="BV23" s="419">
        <v>13853725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162</v>
      </c>
      <c r="F24" s="376"/>
      <c r="G24" s="376"/>
      <c r="H24" s="376"/>
      <c r="I24" s="376"/>
      <c r="J24" s="376"/>
      <c r="K24" s="377"/>
      <c r="L24" s="372">
        <v>1</v>
      </c>
      <c r="M24" s="373"/>
      <c r="N24" s="373"/>
      <c r="O24" s="373"/>
      <c r="P24" s="374"/>
      <c r="Q24" s="372">
        <v>7630</v>
      </c>
      <c r="R24" s="373"/>
      <c r="S24" s="373"/>
      <c r="T24" s="373"/>
      <c r="U24" s="373"/>
      <c r="V24" s="374"/>
      <c r="W24" s="462"/>
      <c r="X24" s="399"/>
      <c r="Y24" s="400"/>
      <c r="Z24" s="375" t="s">
        <v>163</v>
      </c>
      <c r="AA24" s="376"/>
      <c r="AB24" s="376"/>
      <c r="AC24" s="376"/>
      <c r="AD24" s="376"/>
      <c r="AE24" s="376"/>
      <c r="AF24" s="376"/>
      <c r="AG24" s="377"/>
      <c r="AH24" s="372">
        <v>145</v>
      </c>
      <c r="AI24" s="373"/>
      <c r="AJ24" s="373"/>
      <c r="AK24" s="373"/>
      <c r="AL24" s="374"/>
      <c r="AM24" s="372">
        <v>459650</v>
      </c>
      <c r="AN24" s="373"/>
      <c r="AO24" s="373"/>
      <c r="AP24" s="373"/>
      <c r="AQ24" s="373"/>
      <c r="AR24" s="374"/>
      <c r="AS24" s="372">
        <v>3170</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16359642</v>
      </c>
      <c r="BO24" s="420"/>
      <c r="BP24" s="420"/>
      <c r="BQ24" s="420"/>
      <c r="BR24" s="420"/>
      <c r="BS24" s="420"/>
      <c r="BT24" s="420"/>
      <c r="BU24" s="421"/>
      <c r="BV24" s="419">
        <v>17470618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165</v>
      </c>
      <c r="F25" s="376"/>
      <c r="G25" s="376"/>
      <c r="H25" s="376"/>
      <c r="I25" s="376"/>
      <c r="J25" s="376"/>
      <c r="K25" s="377"/>
      <c r="L25" s="372">
        <v>1</v>
      </c>
      <c r="M25" s="373"/>
      <c r="N25" s="373"/>
      <c r="O25" s="373"/>
      <c r="P25" s="374"/>
      <c r="Q25" s="372">
        <v>5800</v>
      </c>
      <c r="R25" s="373"/>
      <c r="S25" s="373"/>
      <c r="T25" s="373"/>
      <c r="U25" s="373"/>
      <c r="V25" s="374"/>
      <c r="W25" s="462"/>
      <c r="X25" s="399"/>
      <c r="Y25" s="400"/>
      <c r="Z25" s="375" t="s">
        <v>166</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668329</v>
      </c>
      <c r="BO25" s="449"/>
      <c r="BP25" s="449"/>
      <c r="BQ25" s="449"/>
      <c r="BR25" s="449"/>
      <c r="BS25" s="449"/>
      <c r="BT25" s="449"/>
      <c r="BU25" s="450"/>
      <c r="BV25" s="448">
        <v>459038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168</v>
      </c>
      <c r="F26" s="376"/>
      <c r="G26" s="376"/>
      <c r="H26" s="376"/>
      <c r="I26" s="376"/>
      <c r="J26" s="376"/>
      <c r="K26" s="377"/>
      <c r="L26" s="372">
        <v>1</v>
      </c>
      <c r="M26" s="373"/>
      <c r="N26" s="373"/>
      <c r="O26" s="373"/>
      <c r="P26" s="374"/>
      <c r="Q26" s="372">
        <v>5300</v>
      </c>
      <c r="R26" s="373"/>
      <c r="S26" s="373"/>
      <c r="T26" s="373"/>
      <c r="U26" s="373"/>
      <c r="V26" s="374"/>
      <c r="W26" s="462"/>
      <c r="X26" s="399"/>
      <c r="Y26" s="400"/>
      <c r="Z26" s="375" t="s">
        <v>169</v>
      </c>
      <c r="AA26" s="430"/>
      <c r="AB26" s="430"/>
      <c r="AC26" s="430"/>
      <c r="AD26" s="430"/>
      <c r="AE26" s="430"/>
      <c r="AF26" s="430"/>
      <c r="AG26" s="431"/>
      <c r="AH26" s="372">
        <v>3</v>
      </c>
      <c r="AI26" s="373"/>
      <c r="AJ26" s="373"/>
      <c r="AK26" s="373"/>
      <c r="AL26" s="374"/>
      <c r="AM26" s="372">
        <v>9057</v>
      </c>
      <c r="AN26" s="373"/>
      <c r="AO26" s="373"/>
      <c r="AP26" s="373"/>
      <c r="AQ26" s="373"/>
      <c r="AR26" s="374"/>
      <c r="AS26" s="372">
        <v>3019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171</v>
      </c>
      <c r="F27" s="376"/>
      <c r="G27" s="376"/>
      <c r="H27" s="376"/>
      <c r="I27" s="376"/>
      <c r="J27" s="376"/>
      <c r="K27" s="377"/>
      <c r="L27" s="372">
        <v>1</v>
      </c>
      <c r="M27" s="373"/>
      <c r="N27" s="373"/>
      <c r="O27" s="373"/>
      <c r="P27" s="374"/>
      <c r="Q27" s="372">
        <v>3100</v>
      </c>
      <c r="R27" s="373"/>
      <c r="S27" s="373"/>
      <c r="T27" s="373"/>
      <c r="U27" s="373"/>
      <c r="V27" s="374"/>
      <c r="W27" s="462"/>
      <c r="X27" s="399"/>
      <c r="Y27" s="400"/>
      <c r="Z27" s="375" t="s">
        <v>172</v>
      </c>
      <c r="AA27" s="376"/>
      <c r="AB27" s="376"/>
      <c r="AC27" s="376"/>
      <c r="AD27" s="376"/>
      <c r="AE27" s="376"/>
      <c r="AF27" s="376"/>
      <c r="AG27" s="377"/>
      <c r="AH27" s="372" t="s">
        <v>123</v>
      </c>
      <c r="AI27" s="373"/>
      <c r="AJ27" s="373"/>
      <c r="AK27" s="373"/>
      <c r="AL27" s="374"/>
      <c r="AM27" s="372" t="s">
        <v>123</v>
      </c>
      <c r="AN27" s="373"/>
      <c r="AO27" s="373"/>
      <c r="AP27" s="373"/>
      <c r="AQ27" s="373"/>
      <c r="AR27" s="374"/>
      <c r="AS27" s="372" t="s">
        <v>123</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112202</v>
      </c>
      <c r="BO27" s="454"/>
      <c r="BP27" s="454"/>
      <c r="BQ27" s="454"/>
      <c r="BR27" s="454"/>
      <c r="BS27" s="454"/>
      <c r="BT27" s="454"/>
      <c r="BU27" s="455"/>
      <c r="BV27" s="453">
        <v>112201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2560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1400968</v>
      </c>
      <c r="BO28" s="449"/>
      <c r="BP28" s="449"/>
      <c r="BQ28" s="449"/>
      <c r="BR28" s="449"/>
      <c r="BS28" s="449"/>
      <c r="BT28" s="449"/>
      <c r="BU28" s="450"/>
      <c r="BV28" s="448">
        <v>1398569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12</v>
      </c>
      <c r="M29" s="373"/>
      <c r="N29" s="373"/>
      <c r="O29" s="373"/>
      <c r="P29" s="374"/>
      <c r="Q29" s="372">
        <v>2330</v>
      </c>
      <c r="R29" s="373"/>
      <c r="S29" s="373"/>
      <c r="T29" s="373"/>
      <c r="U29" s="373"/>
      <c r="V29" s="374"/>
      <c r="W29" s="463"/>
      <c r="X29" s="464"/>
      <c r="Y29" s="465"/>
      <c r="Z29" s="375" t="s">
        <v>178</v>
      </c>
      <c r="AA29" s="376"/>
      <c r="AB29" s="376"/>
      <c r="AC29" s="376"/>
      <c r="AD29" s="376"/>
      <c r="AE29" s="376"/>
      <c r="AF29" s="376"/>
      <c r="AG29" s="377"/>
      <c r="AH29" s="372">
        <v>145</v>
      </c>
      <c r="AI29" s="373"/>
      <c r="AJ29" s="373"/>
      <c r="AK29" s="373"/>
      <c r="AL29" s="374"/>
      <c r="AM29" s="372">
        <v>459650</v>
      </c>
      <c r="AN29" s="373"/>
      <c r="AO29" s="373"/>
      <c r="AP29" s="373"/>
      <c r="AQ29" s="373"/>
      <c r="AR29" s="374"/>
      <c r="AS29" s="372">
        <v>3170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289973</v>
      </c>
      <c r="BO29" s="420"/>
      <c r="BP29" s="420"/>
      <c r="BQ29" s="420"/>
      <c r="BR29" s="420"/>
      <c r="BS29" s="420"/>
      <c r="BT29" s="420"/>
      <c r="BU29" s="421"/>
      <c r="BV29" s="419">
        <v>271643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3230165</v>
      </c>
      <c r="BO30" s="454"/>
      <c r="BP30" s="454"/>
      <c r="BQ30" s="454"/>
      <c r="BR30" s="454"/>
      <c r="BS30" s="454"/>
      <c r="BT30" s="454"/>
      <c r="BU30" s="455"/>
      <c r="BV30" s="453">
        <v>3290065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南阿蘇村国民健康保険特別会計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南阿蘇村上水道事業会計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阿蘇広域行政事務組合(一般会計)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（株）あそ望の郷みなみあそ</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南阿蘇村介護保険特別会計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南阿蘇村簡易水道事業会計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阿蘇広域行政事務組合（養護老人ホーム湯の里荘特別会計）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南阿蘇鉄道（株）</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南阿蘇村後期高齢者医療特別会計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南阿蘇村下水道事業会計（農業集落排水事業）</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阿蘇広域行政事務組合
（特別養護老人ホーム阿蘇みやま荘特別会計）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（一社）南阿蘇村農業みらい公社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南阿蘇村下水道事業会計（生活排水処理事業）</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熊本県市町村総合事務組合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vjTCyeIj2mXtFEjTI2wgTssP5JeKO/O4SoPTT70Xn0yFUdPyoNHbnDpUT6fYy4ITaK3Z8LVxzPBdjMA0ZiQaVA==" saltValue="dpgjFhkb5IdPh+pErfMq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5"/>
  <sheetViews>
    <sheetView showGridLines="0" zoomScale="60" zoomScaleNormal="6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3" t="s">
        <v>536</v>
      </c>
      <c r="D34" s="1153"/>
      <c r="E34" s="1154"/>
      <c r="F34" s="32">
        <v>9.0500000000000007</v>
      </c>
      <c r="G34" s="33">
        <v>11.37</v>
      </c>
      <c r="H34" s="33">
        <v>13.63</v>
      </c>
      <c r="I34" s="33">
        <v>8.57</v>
      </c>
      <c r="J34" s="34">
        <v>9.77</v>
      </c>
      <c r="K34" s="22"/>
      <c r="L34" s="22"/>
      <c r="M34" s="22"/>
      <c r="N34" s="22"/>
      <c r="O34" s="22"/>
      <c r="P34" s="22"/>
    </row>
    <row r="35" spans="1:16" ht="39" customHeight="1">
      <c r="A35" s="22"/>
      <c r="B35" s="35"/>
      <c r="C35" s="1147" t="s">
        <v>537</v>
      </c>
      <c r="D35" s="1148"/>
      <c r="E35" s="1149"/>
      <c r="F35" s="36">
        <v>2.96</v>
      </c>
      <c r="G35" s="37">
        <v>2.35</v>
      </c>
      <c r="H35" s="37">
        <v>2.46</v>
      </c>
      <c r="I35" s="37">
        <v>2.48</v>
      </c>
      <c r="J35" s="38">
        <v>2.52</v>
      </c>
      <c r="K35" s="22"/>
      <c r="L35" s="22"/>
      <c r="M35" s="22"/>
      <c r="N35" s="22"/>
      <c r="O35" s="22"/>
      <c r="P35" s="22"/>
    </row>
    <row r="36" spans="1:16" ht="39" customHeight="1">
      <c r="A36" s="22"/>
      <c r="B36" s="35"/>
      <c r="C36" s="1147" t="s">
        <v>538</v>
      </c>
      <c r="D36" s="1148"/>
      <c r="E36" s="1149"/>
      <c r="F36" s="36" t="s">
        <v>488</v>
      </c>
      <c r="G36" s="37" t="s">
        <v>488</v>
      </c>
      <c r="H36" s="37" t="s">
        <v>488</v>
      </c>
      <c r="I36" s="37" t="s">
        <v>488</v>
      </c>
      <c r="J36" s="38">
        <v>2.17</v>
      </c>
      <c r="K36" s="22"/>
      <c r="L36" s="22"/>
      <c r="M36" s="22"/>
      <c r="N36" s="22"/>
      <c r="O36" s="22"/>
      <c r="P36" s="22"/>
    </row>
    <row r="37" spans="1:16" ht="39" customHeight="1">
      <c r="A37" s="22"/>
      <c r="B37" s="35"/>
      <c r="C37" s="1147" t="s">
        <v>539</v>
      </c>
      <c r="D37" s="1148"/>
      <c r="E37" s="1149"/>
      <c r="F37" s="36">
        <v>1.34</v>
      </c>
      <c r="G37" s="37">
        <v>1.75</v>
      </c>
      <c r="H37" s="37">
        <v>1.59</v>
      </c>
      <c r="I37" s="37">
        <v>0.66</v>
      </c>
      <c r="J37" s="38">
        <v>0.73</v>
      </c>
      <c r="K37" s="22"/>
      <c r="L37" s="22"/>
      <c r="M37" s="22"/>
      <c r="N37" s="22"/>
      <c r="O37" s="22"/>
      <c r="P37" s="22"/>
    </row>
    <row r="38" spans="1:16" ht="39" customHeight="1">
      <c r="A38" s="22"/>
      <c r="B38" s="35"/>
      <c r="C38" s="1147" t="s">
        <v>540</v>
      </c>
      <c r="D38" s="1148"/>
      <c r="E38" s="1149"/>
      <c r="F38" s="36" t="s">
        <v>488</v>
      </c>
      <c r="G38" s="37" t="s">
        <v>488</v>
      </c>
      <c r="H38" s="37" t="s">
        <v>488</v>
      </c>
      <c r="I38" s="37" t="s">
        <v>488</v>
      </c>
      <c r="J38" s="38">
        <v>0.45</v>
      </c>
      <c r="K38" s="22"/>
      <c r="L38" s="22"/>
      <c r="M38" s="22"/>
      <c r="N38" s="22"/>
      <c r="O38" s="22"/>
      <c r="P38" s="22"/>
    </row>
    <row r="39" spans="1:16" ht="39" customHeight="1">
      <c r="A39" s="22"/>
      <c r="B39" s="35"/>
      <c r="C39" s="1147" t="s">
        <v>541</v>
      </c>
      <c r="D39" s="1148"/>
      <c r="E39" s="1149"/>
      <c r="F39" s="36">
        <v>1.64</v>
      </c>
      <c r="G39" s="37">
        <v>0.82</v>
      </c>
      <c r="H39" s="37">
        <v>0.37</v>
      </c>
      <c r="I39" s="37">
        <v>0.05</v>
      </c>
      <c r="J39" s="38">
        <v>0.17</v>
      </c>
      <c r="K39" s="22"/>
      <c r="L39" s="22"/>
      <c r="M39" s="22"/>
      <c r="N39" s="22"/>
      <c r="O39" s="22"/>
      <c r="P39" s="22"/>
    </row>
    <row r="40" spans="1:16" ht="39" customHeight="1">
      <c r="A40" s="22"/>
      <c r="B40" s="35"/>
      <c r="C40" s="1147" t="s">
        <v>542</v>
      </c>
      <c r="D40" s="1148"/>
      <c r="E40" s="1149"/>
      <c r="F40" s="36">
        <v>0.2</v>
      </c>
      <c r="G40" s="37">
        <v>0.2</v>
      </c>
      <c r="H40" s="37">
        <v>0.2</v>
      </c>
      <c r="I40" s="37">
        <v>0.26</v>
      </c>
      <c r="J40" s="38">
        <v>0.16</v>
      </c>
      <c r="K40" s="22"/>
      <c r="L40" s="22"/>
      <c r="M40" s="22"/>
      <c r="N40" s="22"/>
      <c r="O40" s="22"/>
      <c r="P40" s="22"/>
    </row>
    <row r="41" spans="1:16" ht="39" customHeight="1">
      <c r="A41" s="22"/>
      <c r="B41" s="35"/>
      <c r="C41" s="1147" t="s">
        <v>543</v>
      </c>
      <c r="D41" s="1148"/>
      <c r="E41" s="1149"/>
      <c r="F41" s="36" t="s">
        <v>488</v>
      </c>
      <c r="G41" s="37" t="s">
        <v>488</v>
      </c>
      <c r="H41" s="37" t="s">
        <v>488</v>
      </c>
      <c r="I41" s="37" t="s">
        <v>488</v>
      </c>
      <c r="J41" s="38">
        <v>0.03</v>
      </c>
      <c r="K41" s="22"/>
      <c r="L41" s="22"/>
      <c r="M41" s="22"/>
      <c r="N41" s="22"/>
      <c r="O41" s="22"/>
      <c r="P41" s="22"/>
    </row>
    <row r="42" spans="1:16" ht="39" customHeight="1">
      <c r="A42" s="22"/>
      <c r="B42" s="39"/>
      <c r="C42" s="1147" t="s">
        <v>544</v>
      </c>
      <c r="D42" s="1148"/>
      <c r="E42" s="1149"/>
      <c r="F42" s="36" t="s">
        <v>488</v>
      </c>
      <c r="G42" s="37" t="s">
        <v>488</v>
      </c>
      <c r="H42" s="37" t="s">
        <v>488</v>
      </c>
      <c r="I42" s="37" t="s">
        <v>488</v>
      </c>
      <c r="J42" s="38" t="s">
        <v>488</v>
      </c>
      <c r="K42" s="22"/>
      <c r="L42" s="22"/>
      <c r="M42" s="22"/>
      <c r="N42" s="22"/>
      <c r="O42" s="22"/>
      <c r="P42" s="22"/>
    </row>
    <row r="43" spans="1:16" ht="39" customHeight="1" thickBot="1">
      <c r="A43" s="22"/>
      <c r="B43" s="40"/>
      <c r="C43" s="1150" t="s">
        <v>545</v>
      </c>
      <c r="D43" s="1151"/>
      <c r="E43" s="1152"/>
      <c r="F43" s="41">
        <v>0.44</v>
      </c>
      <c r="G43" s="42">
        <v>0.87</v>
      </c>
      <c r="H43" s="42">
        <v>1.79</v>
      </c>
      <c r="I43" s="42">
        <v>0.15</v>
      </c>
      <c r="J43" s="43" t="s">
        <v>488</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row r="49" s="23" customFormat="1" ht="13.5" hidden="1" customHeight="1"/>
    <row r="50" s="23" customFormat="1" ht="13.5" hidden="1" customHeight="1"/>
    <row r="51" s="23" customFormat="1" ht="13.5" hidden="1" customHeight="1"/>
    <row r="52" s="23" customFormat="1" ht="13.5" hidden="1" customHeight="1"/>
    <row r="53" s="23" customFormat="1" ht="13.5" hidden="1" customHeight="1"/>
    <row r="54" s="23" customFormat="1" ht="13.5" hidden="1" customHeight="1"/>
    <row r="55" s="23" customFormat="1" ht="13.5" hidden="1" customHeight="1"/>
  </sheetData>
  <sheetProtection algorithmName="SHA-512" hashValue="oRm0prSd3UmcbuT56TRfw9fFP6sD4rFNKy8gherM4CdbhrURpaZyJLiemp6u3s6YFGC1ZUVxTMeupg7b89OIoA==" saltValue="6BRN8oo3rBXXMsQhujJm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8" t="s">
        <v>9</v>
      </c>
      <c r="C45" s="1179"/>
      <c r="D45" s="58"/>
      <c r="E45" s="1184" t="s">
        <v>10</v>
      </c>
      <c r="F45" s="1184"/>
      <c r="G45" s="1184"/>
      <c r="H45" s="1184"/>
      <c r="I45" s="1184"/>
      <c r="J45" s="1185"/>
      <c r="K45" s="59">
        <v>2339</v>
      </c>
      <c r="L45" s="60">
        <v>2996</v>
      </c>
      <c r="M45" s="60">
        <v>3353</v>
      </c>
      <c r="N45" s="60">
        <v>3524</v>
      </c>
      <c r="O45" s="61">
        <v>2489</v>
      </c>
      <c r="P45" s="48"/>
      <c r="Q45" s="48"/>
      <c r="R45" s="48"/>
      <c r="S45" s="48"/>
      <c r="T45" s="48"/>
      <c r="U45" s="48"/>
    </row>
    <row r="46" spans="1:21" ht="30.75" customHeight="1">
      <c r="A46" s="48"/>
      <c r="B46" s="1180"/>
      <c r="C46" s="1181"/>
      <c r="D46" s="62"/>
      <c r="E46" s="1157" t="s">
        <v>11</v>
      </c>
      <c r="F46" s="1157"/>
      <c r="G46" s="1157"/>
      <c r="H46" s="1157"/>
      <c r="I46" s="1157"/>
      <c r="J46" s="1158"/>
      <c r="K46" s="63" t="s">
        <v>488</v>
      </c>
      <c r="L46" s="64" t="s">
        <v>488</v>
      </c>
      <c r="M46" s="64" t="s">
        <v>488</v>
      </c>
      <c r="N46" s="64" t="s">
        <v>488</v>
      </c>
      <c r="O46" s="65" t="s">
        <v>488</v>
      </c>
      <c r="P46" s="48"/>
      <c r="Q46" s="48"/>
      <c r="R46" s="48"/>
      <c r="S46" s="48"/>
      <c r="T46" s="48"/>
      <c r="U46" s="48"/>
    </row>
    <row r="47" spans="1:21" ht="30.75" customHeight="1">
      <c r="A47" s="48"/>
      <c r="B47" s="1180"/>
      <c r="C47" s="1181"/>
      <c r="D47" s="62"/>
      <c r="E47" s="1157" t="s">
        <v>12</v>
      </c>
      <c r="F47" s="1157"/>
      <c r="G47" s="1157"/>
      <c r="H47" s="1157"/>
      <c r="I47" s="1157"/>
      <c r="J47" s="1158"/>
      <c r="K47" s="63" t="s">
        <v>488</v>
      </c>
      <c r="L47" s="64" t="s">
        <v>488</v>
      </c>
      <c r="M47" s="64" t="s">
        <v>488</v>
      </c>
      <c r="N47" s="64" t="s">
        <v>488</v>
      </c>
      <c r="O47" s="65" t="s">
        <v>488</v>
      </c>
      <c r="P47" s="48"/>
      <c r="Q47" s="48"/>
      <c r="R47" s="48"/>
      <c r="S47" s="48"/>
      <c r="T47" s="48"/>
      <c r="U47" s="48"/>
    </row>
    <row r="48" spans="1:21" ht="30.75" customHeight="1">
      <c r="A48" s="48"/>
      <c r="B48" s="1180"/>
      <c r="C48" s="1181"/>
      <c r="D48" s="62"/>
      <c r="E48" s="1157" t="s">
        <v>13</v>
      </c>
      <c r="F48" s="1157"/>
      <c r="G48" s="1157"/>
      <c r="H48" s="1157"/>
      <c r="I48" s="1157"/>
      <c r="J48" s="1158"/>
      <c r="K48" s="63">
        <v>83</v>
      </c>
      <c r="L48" s="64">
        <v>60</v>
      </c>
      <c r="M48" s="64">
        <v>80</v>
      </c>
      <c r="N48" s="64">
        <v>105</v>
      </c>
      <c r="O48" s="65">
        <v>139</v>
      </c>
      <c r="P48" s="48"/>
      <c r="Q48" s="48"/>
      <c r="R48" s="48"/>
      <c r="S48" s="48"/>
      <c r="T48" s="48"/>
      <c r="U48" s="48"/>
    </row>
    <row r="49" spans="1:21" ht="30.75" customHeight="1">
      <c r="A49" s="48"/>
      <c r="B49" s="1180"/>
      <c r="C49" s="1181"/>
      <c r="D49" s="62"/>
      <c r="E49" s="1157" t="s">
        <v>14</v>
      </c>
      <c r="F49" s="1157"/>
      <c r="G49" s="1157"/>
      <c r="H49" s="1157"/>
      <c r="I49" s="1157"/>
      <c r="J49" s="1158"/>
      <c r="K49" s="63">
        <v>96</v>
      </c>
      <c r="L49" s="64">
        <v>57</v>
      </c>
      <c r="M49" s="64">
        <v>42</v>
      </c>
      <c r="N49" s="64">
        <v>40</v>
      </c>
      <c r="O49" s="65">
        <v>46</v>
      </c>
      <c r="P49" s="48"/>
      <c r="Q49" s="48"/>
      <c r="R49" s="48"/>
      <c r="S49" s="48"/>
      <c r="T49" s="48"/>
      <c r="U49" s="48"/>
    </row>
    <row r="50" spans="1:21" ht="30.75" customHeight="1">
      <c r="A50" s="48"/>
      <c r="B50" s="1180"/>
      <c r="C50" s="1181"/>
      <c r="D50" s="62"/>
      <c r="E50" s="1157" t="s">
        <v>15</v>
      </c>
      <c r="F50" s="1157"/>
      <c r="G50" s="1157"/>
      <c r="H50" s="1157"/>
      <c r="I50" s="1157"/>
      <c r="J50" s="1158"/>
      <c r="K50" s="63" t="s">
        <v>488</v>
      </c>
      <c r="L50" s="64" t="s">
        <v>488</v>
      </c>
      <c r="M50" s="64" t="s">
        <v>488</v>
      </c>
      <c r="N50" s="64" t="s">
        <v>488</v>
      </c>
      <c r="O50" s="65" t="s">
        <v>488</v>
      </c>
      <c r="P50" s="48"/>
      <c r="Q50" s="48"/>
      <c r="R50" s="48"/>
      <c r="S50" s="48"/>
      <c r="T50" s="48"/>
      <c r="U50" s="48"/>
    </row>
    <row r="51" spans="1:21" ht="30.75" customHeight="1">
      <c r="A51" s="48"/>
      <c r="B51" s="1182"/>
      <c r="C51" s="1183"/>
      <c r="D51" s="66"/>
      <c r="E51" s="1157" t="s">
        <v>16</v>
      </c>
      <c r="F51" s="1157"/>
      <c r="G51" s="1157"/>
      <c r="H51" s="1157"/>
      <c r="I51" s="1157"/>
      <c r="J51" s="1158"/>
      <c r="K51" s="63">
        <v>0</v>
      </c>
      <c r="L51" s="64">
        <v>0</v>
      </c>
      <c r="M51" s="64" t="s">
        <v>488</v>
      </c>
      <c r="N51" s="64" t="s">
        <v>488</v>
      </c>
      <c r="O51" s="65" t="s">
        <v>488</v>
      </c>
      <c r="P51" s="48"/>
      <c r="Q51" s="48"/>
      <c r="R51" s="48"/>
      <c r="S51" s="48"/>
      <c r="T51" s="48"/>
      <c r="U51" s="48"/>
    </row>
    <row r="52" spans="1:21" ht="30.75" customHeight="1">
      <c r="A52" s="48"/>
      <c r="B52" s="1155" t="s">
        <v>17</v>
      </c>
      <c r="C52" s="1156"/>
      <c r="D52" s="66"/>
      <c r="E52" s="1157" t="s">
        <v>18</v>
      </c>
      <c r="F52" s="1157"/>
      <c r="G52" s="1157"/>
      <c r="H52" s="1157"/>
      <c r="I52" s="1157"/>
      <c r="J52" s="1158"/>
      <c r="K52" s="63">
        <v>2064</v>
      </c>
      <c r="L52" s="64">
        <v>2643</v>
      </c>
      <c r="M52" s="64">
        <v>2897</v>
      </c>
      <c r="N52" s="64">
        <v>3035</v>
      </c>
      <c r="O52" s="65">
        <v>2010</v>
      </c>
      <c r="P52" s="48"/>
      <c r="Q52" s="48"/>
      <c r="R52" s="48"/>
      <c r="S52" s="48"/>
      <c r="T52" s="48"/>
      <c r="U52" s="48"/>
    </row>
    <row r="53" spans="1:21" ht="30.75" customHeight="1" thickBot="1">
      <c r="A53" s="48"/>
      <c r="B53" s="1159" t="s">
        <v>19</v>
      </c>
      <c r="C53" s="1160"/>
      <c r="D53" s="67"/>
      <c r="E53" s="1161" t="s">
        <v>20</v>
      </c>
      <c r="F53" s="1161"/>
      <c r="G53" s="1161"/>
      <c r="H53" s="1161"/>
      <c r="I53" s="1161"/>
      <c r="J53" s="1162"/>
      <c r="K53" s="68">
        <v>454</v>
      </c>
      <c r="L53" s="69">
        <v>470</v>
      </c>
      <c r="M53" s="69">
        <v>578</v>
      </c>
      <c r="N53" s="69">
        <v>634</v>
      </c>
      <c r="O53" s="70">
        <v>664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163" t="s">
        <v>24</v>
      </c>
      <c r="C58" s="1164"/>
      <c r="D58" s="1169" t="s">
        <v>25</v>
      </c>
      <c r="E58" s="1170"/>
      <c r="F58" s="1170"/>
      <c r="G58" s="1170"/>
      <c r="H58" s="1170"/>
      <c r="I58" s="1170"/>
      <c r="J58" s="1171"/>
      <c r="K58" s="83"/>
      <c r="L58" s="84"/>
      <c r="M58" s="84"/>
      <c r="N58" s="84"/>
      <c r="O58" s="85"/>
    </row>
    <row r="59" spans="1:21" ht="31.5" customHeight="1">
      <c r="B59" s="1165"/>
      <c r="C59" s="1166"/>
      <c r="D59" s="1172" t="s">
        <v>26</v>
      </c>
      <c r="E59" s="1173"/>
      <c r="F59" s="1173"/>
      <c r="G59" s="1173"/>
      <c r="H59" s="1173"/>
      <c r="I59" s="1173"/>
      <c r="J59" s="1174"/>
      <c r="K59" s="86"/>
      <c r="L59" s="87"/>
      <c r="M59" s="87"/>
      <c r="N59" s="87"/>
      <c r="O59" s="88"/>
    </row>
    <row r="60" spans="1:21" ht="31.5" customHeight="1" thickBot="1">
      <c r="B60" s="1167"/>
      <c r="C60" s="1168"/>
      <c r="D60" s="1175" t="s">
        <v>27</v>
      </c>
      <c r="E60" s="1176"/>
      <c r="F60" s="1176"/>
      <c r="G60" s="1176"/>
      <c r="H60" s="1176"/>
      <c r="I60" s="1176"/>
      <c r="J60" s="1177"/>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uCG81gzmuvnFllK5zYfEPui5a7CKo9fpwkY3c1hDTqc+iCsrx4KUHnu/HKqwjFUMSZ3lxXMtdJfifVzgxb6xw==" saltValue="ChQ2RbMmB3i9gWSbjw7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8" t="s">
        <v>30</v>
      </c>
      <c r="C41" s="1199"/>
      <c r="D41" s="105"/>
      <c r="E41" s="1200" t="s">
        <v>31</v>
      </c>
      <c r="F41" s="1200"/>
      <c r="G41" s="1200"/>
      <c r="H41" s="1201"/>
      <c r="I41" s="343">
        <v>22756</v>
      </c>
      <c r="J41" s="344">
        <v>22850</v>
      </c>
      <c r="K41" s="344">
        <v>22089</v>
      </c>
      <c r="L41" s="344">
        <v>19999</v>
      </c>
      <c r="M41" s="345">
        <v>18628</v>
      </c>
    </row>
    <row r="42" spans="2:13" ht="27.75" customHeight="1">
      <c r="B42" s="1188"/>
      <c r="C42" s="1189"/>
      <c r="D42" s="106"/>
      <c r="E42" s="1192" t="s">
        <v>32</v>
      </c>
      <c r="F42" s="1192"/>
      <c r="G42" s="1192"/>
      <c r="H42" s="1193"/>
      <c r="I42" s="346" t="s">
        <v>488</v>
      </c>
      <c r="J42" s="347" t="s">
        <v>488</v>
      </c>
      <c r="K42" s="347" t="s">
        <v>488</v>
      </c>
      <c r="L42" s="347" t="s">
        <v>488</v>
      </c>
      <c r="M42" s="348" t="s">
        <v>488</v>
      </c>
    </row>
    <row r="43" spans="2:13" ht="27.75" customHeight="1">
      <c r="B43" s="1188"/>
      <c r="C43" s="1189"/>
      <c r="D43" s="106"/>
      <c r="E43" s="1192" t="s">
        <v>33</v>
      </c>
      <c r="F43" s="1192"/>
      <c r="G43" s="1192"/>
      <c r="H43" s="1193"/>
      <c r="I43" s="346">
        <v>1020</v>
      </c>
      <c r="J43" s="347">
        <v>1034</v>
      </c>
      <c r="K43" s="347">
        <v>1069</v>
      </c>
      <c r="L43" s="347">
        <v>1124</v>
      </c>
      <c r="M43" s="348">
        <v>1311</v>
      </c>
    </row>
    <row r="44" spans="2:13" ht="27.75" customHeight="1">
      <c r="B44" s="1188"/>
      <c r="C44" s="1189"/>
      <c r="D44" s="106"/>
      <c r="E44" s="1192" t="s">
        <v>34</v>
      </c>
      <c r="F44" s="1192"/>
      <c r="G44" s="1192"/>
      <c r="H44" s="1193"/>
      <c r="I44" s="346">
        <v>374</v>
      </c>
      <c r="J44" s="347">
        <v>418</v>
      </c>
      <c r="K44" s="347">
        <v>456</v>
      </c>
      <c r="L44" s="347">
        <v>385</v>
      </c>
      <c r="M44" s="348">
        <v>324</v>
      </c>
    </row>
    <row r="45" spans="2:13" ht="27.75" customHeight="1">
      <c r="B45" s="1188"/>
      <c r="C45" s="1189"/>
      <c r="D45" s="106"/>
      <c r="E45" s="1192" t="s">
        <v>35</v>
      </c>
      <c r="F45" s="1192"/>
      <c r="G45" s="1192"/>
      <c r="H45" s="1193"/>
      <c r="I45" s="346">
        <v>393</v>
      </c>
      <c r="J45" s="347">
        <v>164</v>
      </c>
      <c r="K45" s="347">
        <v>272</v>
      </c>
      <c r="L45" s="347">
        <v>356</v>
      </c>
      <c r="M45" s="348">
        <v>417</v>
      </c>
    </row>
    <row r="46" spans="2:13" ht="27.75" customHeight="1">
      <c r="B46" s="1188"/>
      <c r="C46" s="1189"/>
      <c r="D46" s="107"/>
      <c r="E46" s="1192" t="s">
        <v>36</v>
      </c>
      <c r="F46" s="1192"/>
      <c r="G46" s="1192"/>
      <c r="H46" s="1193"/>
      <c r="I46" s="346">
        <v>0</v>
      </c>
      <c r="J46" s="347">
        <v>0</v>
      </c>
      <c r="K46" s="347">
        <v>0</v>
      </c>
      <c r="L46" s="347">
        <v>0</v>
      </c>
      <c r="M46" s="348">
        <v>0</v>
      </c>
    </row>
    <row r="47" spans="2:13" ht="27.75" customHeight="1">
      <c r="B47" s="1188"/>
      <c r="C47" s="1189"/>
      <c r="D47" s="108"/>
      <c r="E47" s="1202" t="s">
        <v>37</v>
      </c>
      <c r="F47" s="1203"/>
      <c r="G47" s="1203"/>
      <c r="H47" s="1204"/>
      <c r="I47" s="346" t="s">
        <v>488</v>
      </c>
      <c r="J47" s="347" t="s">
        <v>488</v>
      </c>
      <c r="K47" s="347" t="s">
        <v>488</v>
      </c>
      <c r="L47" s="347" t="s">
        <v>488</v>
      </c>
      <c r="M47" s="348" t="s">
        <v>488</v>
      </c>
    </row>
    <row r="48" spans="2:13" ht="27.75" customHeight="1">
      <c r="B48" s="1188"/>
      <c r="C48" s="1189"/>
      <c r="D48" s="106"/>
      <c r="E48" s="1192" t="s">
        <v>38</v>
      </c>
      <c r="F48" s="1192"/>
      <c r="G48" s="1192"/>
      <c r="H48" s="1193"/>
      <c r="I48" s="346" t="s">
        <v>488</v>
      </c>
      <c r="J48" s="347" t="s">
        <v>488</v>
      </c>
      <c r="K48" s="347" t="s">
        <v>488</v>
      </c>
      <c r="L48" s="347" t="s">
        <v>488</v>
      </c>
      <c r="M48" s="348" t="s">
        <v>488</v>
      </c>
    </row>
    <row r="49" spans="2:13" ht="27.75" customHeight="1">
      <c r="B49" s="1190"/>
      <c r="C49" s="1191"/>
      <c r="D49" s="106"/>
      <c r="E49" s="1192" t="s">
        <v>39</v>
      </c>
      <c r="F49" s="1192"/>
      <c r="G49" s="1192"/>
      <c r="H49" s="1193"/>
      <c r="I49" s="346" t="s">
        <v>488</v>
      </c>
      <c r="J49" s="347" t="s">
        <v>488</v>
      </c>
      <c r="K49" s="347" t="s">
        <v>488</v>
      </c>
      <c r="L49" s="347" t="s">
        <v>488</v>
      </c>
      <c r="M49" s="348" t="s">
        <v>488</v>
      </c>
    </row>
    <row r="50" spans="2:13" ht="27.75" customHeight="1">
      <c r="B50" s="1186" t="s">
        <v>40</v>
      </c>
      <c r="C50" s="1187"/>
      <c r="D50" s="109"/>
      <c r="E50" s="1192" t="s">
        <v>41</v>
      </c>
      <c r="F50" s="1192"/>
      <c r="G50" s="1192"/>
      <c r="H50" s="1193"/>
      <c r="I50" s="346">
        <v>3620</v>
      </c>
      <c r="J50" s="347">
        <v>3461</v>
      </c>
      <c r="K50" s="347">
        <v>3476</v>
      </c>
      <c r="L50" s="347">
        <v>4035</v>
      </c>
      <c r="M50" s="348">
        <v>3930</v>
      </c>
    </row>
    <row r="51" spans="2:13" ht="27.75" customHeight="1">
      <c r="B51" s="1188"/>
      <c r="C51" s="1189"/>
      <c r="D51" s="106"/>
      <c r="E51" s="1192" t="s">
        <v>42</v>
      </c>
      <c r="F51" s="1192"/>
      <c r="G51" s="1192"/>
      <c r="H51" s="1193"/>
      <c r="I51" s="346">
        <v>1233</v>
      </c>
      <c r="J51" s="347">
        <v>1507</v>
      </c>
      <c r="K51" s="347">
        <v>1446</v>
      </c>
      <c r="L51" s="347">
        <v>369</v>
      </c>
      <c r="M51" s="348">
        <v>322</v>
      </c>
    </row>
    <row r="52" spans="2:13" ht="27.75" customHeight="1">
      <c r="B52" s="1190"/>
      <c r="C52" s="1191"/>
      <c r="D52" s="106"/>
      <c r="E52" s="1192" t="s">
        <v>43</v>
      </c>
      <c r="F52" s="1192"/>
      <c r="G52" s="1192"/>
      <c r="H52" s="1193"/>
      <c r="I52" s="346">
        <v>17569</v>
      </c>
      <c r="J52" s="347">
        <v>17644</v>
      </c>
      <c r="K52" s="347">
        <v>17206</v>
      </c>
      <c r="L52" s="347">
        <v>16475</v>
      </c>
      <c r="M52" s="348">
        <v>15361</v>
      </c>
    </row>
    <row r="53" spans="2:13" ht="27.75" customHeight="1" thickBot="1">
      <c r="B53" s="1194" t="s">
        <v>19</v>
      </c>
      <c r="C53" s="1195"/>
      <c r="D53" s="110"/>
      <c r="E53" s="1196" t="s">
        <v>44</v>
      </c>
      <c r="F53" s="1196"/>
      <c r="G53" s="1196"/>
      <c r="H53" s="1197"/>
      <c r="I53" s="349">
        <v>2122</v>
      </c>
      <c r="J53" s="350">
        <v>1855</v>
      </c>
      <c r="K53" s="350">
        <v>1758</v>
      </c>
      <c r="L53" s="350">
        <v>986</v>
      </c>
      <c r="M53" s="351">
        <v>1068</v>
      </c>
    </row>
    <row r="54" spans="2:13" ht="27.75" customHeight="1">
      <c r="B54" s="111"/>
      <c r="C54" s="112"/>
      <c r="D54" s="112"/>
      <c r="E54" s="113"/>
      <c r="F54" s="113"/>
      <c r="G54" s="113"/>
      <c r="H54" s="113"/>
      <c r="I54" s="114"/>
      <c r="J54" s="114"/>
      <c r="K54" s="114"/>
      <c r="L54" s="114"/>
      <c r="M54" s="114"/>
    </row>
    <row r="55" spans="2:13"/>
  </sheetData>
  <sheetProtection algorithmName="SHA-512" hashValue="q8CdvrzROmPDbbmbjvciqHCTSrZI8FmsDVc9EBBLSq5RsbY4igRU5bok+BbhOatOTT5SE+Wfiy7NBUNM0LJpWg==" saltValue="7K4gx9oqZXW3W7FjmqCP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3" t="s">
        <v>46</v>
      </c>
      <c r="D55" s="1213"/>
      <c r="E55" s="1214"/>
      <c r="F55" s="352">
        <v>1396</v>
      </c>
      <c r="G55" s="352">
        <v>1399</v>
      </c>
      <c r="H55" s="353">
        <v>1401</v>
      </c>
    </row>
    <row r="56" spans="2:8" ht="52.5" customHeight="1">
      <c r="B56" s="122"/>
      <c r="C56" s="1215" t="s">
        <v>47</v>
      </c>
      <c r="D56" s="1215"/>
      <c r="E56" s="1216"/>
      <c r="F56" s="354">
        <v>281</v>
      </c>
      <c r="G56" s="354">
        <v>272</v>
      </c>
      <c r="H56" s="355">
        <v>290</v>
      </c>
    </row>
    <row r="57" spans="2:8" ht="53.25" customHeight="1">
      <c r="B57" s="122"/>
      <c r="C57" s="1217" t="s">
        <v>48</v>
      </c>
      <c r="D57" s="1217"/>
      <c r="E57" s="1218"/>
      <c r="F57" s="356">
        <v>2764</v>
      </c>
      <c r="G57" s="356">
        <v>3290</v>
      </c>
      <c r="H57" s="357">
        <v>3230</v>
      </c>
    </row>
    <row r="58" spans="2:8" ht="45.75" customHeight="1">
      <c r="B58" s="123"/>
      <c r="C58" s="1205" t="s">
        <v>49</v>
      </c>
      <c r="D58" s="1206"/>
      <c r="E58" s="1207"/>
      <c r="F58" s="358"/>
      <c r="G58" s="358"/>
      <c r="H58" s="359"/>
    </row>
    <row r="59" spans="2:8" ht="45.75" customHeight="1">
      <c r="B59" s="123"/>
      <c r="C59" s="1205" t="s">
        <v>49</v>
      </c>
      <c r="D59" s="1206"/>
      <c r="E59" s="1207"/>
      <c r="F59" s="358"/>
      <c r="G59" s="358"/>
      <c r="H59" s="359"/>
    </row>
    <row r="60" spans="2:8" ht="45.75" customHeight="1">
      <c r="B60" s="123"/>
      <c r="C60" s="1205" t="s">
        <v>49</v>
      </c>
      <c r="D60" s="1206"/>
      <c r="E60" s="1207"/>
      <c r="F60" s="358"/>
      <c r="G60" s="358"/>
      <c r="H60" s="359"/>
    </row>
    <row r="61" spans="2:8" ht="45.75" customHeight="1">
      <c r="B61" s="123"/>
      <c r="C61" s="1205" t="s">
        <v>49</v>
      </c>
      <c r="D61" s="1206"/>
      <c r="E61" s="1207"/>
      <c r="F61" s="358"/>
      <c r="G61" s="358"/>
      <c r="H61" s="359"/>
    </row>
    <row r="62" spans="2:8" ht="45.75" customHeight="1" thickBot="1">
      <c r="B62" s="124"/>
      <c r="C62" s="1208" t="s">
        <v>49</v>
      </c>
      <c r="D62" s="1209"/>
      <c r="E62" s="1210"/>
      <c r="F62" s="360"/>
      <c r="G62" s="360"/>
      <c r="H62" s="361"/>
    </row>
    <row r="63" spans="2:8" ht="52.5" customHeight="1" thickBot="1">
      <c r="B63" s="125"/>
      <c r="C63" s="1211" t="s">
        <v>50</v>
      </c>
      <c r="D63" s="1211"/>
      <c r="E63" s="1212"/>
      <c r="F63" s="362">
        <v>4441</v>
      </c>
      <c r="G63" s="362">
        <v>4960</v>
      </c>
      <c r="H63" s="363">
        <v>4921</v>
      </c>
    </row>
    <row r="64" spans="2:8"/>
  </sheetData>
  <sheetProtection algorithmName="SHA-512" hashValue="zUALTDlCnQ0D6cDw0CY9BZiUJFlZI1ylUHY7Z08LwfXMj7u5ihOKu1Gx6P8Z3euAnOb3Lt8Kuxke/xrcAzePzw==" saltValue="rTw97vl5HjtfyUFm06CK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51</v>
      </c>
      <c r="E2" s="137"/>
      <c r="F2" s="138" t="s">
        <v>526</v>
      </c>
      <c r="G2" s="139"/>
      <c r="H2" s="140"/>
    </row>
    <row r="3" spans="1:8">
      <c r="A3" s="136" t="s">
        <v>519</v>
      </c>
      <c r="B3" s="141"/>
      <c r="C3" s="142"/>
      <c r="D3" s="143">
        <v>440795</v>
      </c>
      <c r="E3" s="144"/>
      <c r="F3" s="145">
        <v>200194</v>
      </c>
      <c r="G3" s="146"/>
      <c r="H3" s="147"/>
    </row>
    <row r="4" spans="1:8">
      <c r="A4" s="148"/>
      <c r="B4" s="149"/>
      <c r="C4" s="150"/>
      <c r="D4" s="151">
        <v>185407</v>
      </c>
      <c r="E4" s="152"/>
      <c r="F4" s="153">
        <v>106422</v>
      </c>
      <c r="G4" s="154"/>
      <c r="H4" s="155"/>
    </row>
    <row r="5" spans="1:8">
      <c r="A5" s="136" t="s">
        <v>521</v>
      </c>
      <c r="B5" s="141"/>
      <c r="C5" s="142"/>
      <c r="D5" s="143">
        <v>222417</v>
      </c>
      <c r="E5" s="144"/>
      <c r="F5" s="145">
        <v>196914</v>
      </c>
      <c r="G5" s="146"/>
      <c r="H5" s="147"/>
    </row>
    <row r="6" spans="1:8">
      <c r="A6" s="148"/>
      <c r="B6" s="149"/>
      <c r="C6" s="150"/>
      <c r="D6" s="151">
        <v>106518</v>
      </c>
      <c r="E6" s="152"/>
      <c r="F6" s="153">
        <v>98966</v>
      </c>
      <c r="G6" s="154"/>
      <c r="H6" s="155"/>
    </row>
    <row r="7" spans="1:8">
      <c r="A7" s="136" t="s">
        <v>522</v>
      </c>
      <c r="B7" s="141"/>
      <c r="C7" s="142"/>
      <c r="D7" s="143">
        <v>210780</v>
      </c>
      <c r="E7" s="144"/>
      <c r="F7" s="145">
        <v>204757</v>
      </c>
      <c r="G7" s="146"/>
      <c r="H7" s="147"/>
    </row>
    <row r="8" spans="1:8">
      <c r="A8" s="148"/>
      <c r="B8" s="149"/>
      <c r="C8" s="150"/>
      <c r="D8" s="151">
        <v>133609</v>
      </c>
      <c r="E8" s="152"/>
      <c r="F8" s="153">
        <v>106071</v>
      </c>
      <c r="G8" s="154"/>
      <c r="H8" s="155"/>
    </row>
    <row r="9" spans="1:8">
      <c r="A9" s="136" t="s">
        <v>523</v>
      </c>
      <c r="B9" s="141"/>
      <c r="C9" s="142"/>
      <c r="D9" s="143">
        <v>156128</v>
      </c>
      <c r="E9" s="144"/>
      <c r="F9" s="145">
        <v>194971</v>
      </c>
      <c r="G9" s="146"/>
      <c r="H9" s="147"/>
    </row>
    <row r="10" spans="1:8">
      <c r="A10" s="148"/>
      <c r="B10" s="149"/>
      <c r="C10" s="150"/>
      <c r="D10" s="151">
        <v>113368</v>
      </c>
      <c r="E10" s="152"/>
      <c r="F10" s="153">
        <v>105966</v>
      </c>
      <c r="G10" s="154"/>
      <c r="H10" s="155"/>
    </row>
    <row r="11" spans="1:8">
      <c r="A11" s="136" t="s">
        <v>524</v>
      </c>
      <c r="B11" s="141"/>
      <c r="C11" s="142"/>
      <c r="D11" s="143">
        <v>149359</v>
      </c>
      <c r="E11" s="144"/>
      <c r="F11" s="145">
        <v>224172</v>
      </c>
      <c r="G11" s="146"/>
      <c r="H11" s="147"/>
    </row>
    <row r="12" spans="1:8">
      <c r="A12" s="148"/>
      <c r="B12" s="149"/>
      <c r="C12" s="156"/>
      <c r="D12" s="151">
        <v>79743</v>
      </c>
      <c r="E12" s="152"/>
      <c r="F12" s="153">
        <v>117611</v>
      </c>
      <c r="G12" s="154"/>
      <c r="H12" s="155"/>
    </row>
    <row r="13" spans="1:8">
      <c r="A13" s="136"/>
      <c r="B13" s="141"/>
      <c r="C13" s="157"/>
      <c r="D13" s="158">
        <v>235896</v>
      </c>
      <c r="E13" s="159"/>
      <c r="F13" s="160">
        <v>204202</v>
      </c>
      <c r="G13" s="161"/>
      <c r="H13" s="147"/>
    </row>
    <row r="14" spans="1:8">
      <c r="A14" s="148"/>
      <c r="B14" s="149"/>
      <c r="C14" s="150"/>
      <c r="D14" s="151">
        <v>123729</v>
      </c>
      <c r="E14" s="152"/>
      <c r="F14" s="153">
        <v>107007</v>
      </c>
      <c r="G14" s="154"/>
      <c r="H14" s="155"/>
    </row>
    <row r="17" spans="1:11">
      <c r="A17" s="132" t="s">
        <v>52</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53</v>
      </c>
      <c r="B19" s="162">
        <f>ROUND(VALUE(SUBSTITUTE(実質収支比率等に係る経年分析!F$48,"▲","-")),2)</f>
        <v>9.0500000000000007</v>
      </c>
      <c r="C19" s="162">
        <f>ROUND(VALUE(SUBSTITUTE(実質収支比率等に係る経年分析!G$48,"▲","-")),2)</f>
        <v>11.38</v>
      </c>
      <c r="D19" s="162">
        <f>ROUND(VALUE(SUBSTITUTE(実質収支比率等に係る経年分析!H$48,"▲","-")),2)</f>
        <v>13.64</v>
      </c>
      <c r="E19" s="162">
        <f>ROUND(VALUE(SUBSTITUTE(実質収支比率等に係る経年分析!I$48,"▲","-")),2)</f>
        <v>8.58</v>
      </c>
      <c r="F19" s="162">
        <f>ROUND(VALUE(SUBSTITUTE(実質収支比率等に係る経年分析!J$48,"▲","-")),2)</f>
        <v>9.7799999999999994</v>
      </c>
    </row>
    <row r="20" spans="1:11">
      <c r="A20" s="162" t="s">
        <v>54</v>
      </c>
      <c r="B20" s="162">
        <f>ROUND(VALUE(SUBSTITUTE(実質収支比率等に係る経年分析!F$47,"▲","-")),2)</f>
        <v>25.41</v>
      </c>
      <c r="C20" s="162">
        <f>ROUND(VALUE(SUBSTITUTE(実質収支比率等に係る経年分析!G$47,"▲","-")),2)</f>
        <v>22.54</v>
      </c>
      <c r="D20" s="162">
        <f>ROUND(VALUE(SUBSTITUTE(実質収支比率等に係る経年分析!H$47,"▲","-")),2)</f>
        <v>22.58</v>
      </c>
      <c r="E20" s="162">
        <f>ROUND(VALUE(SUBSTITUTE(実質収支比率等に係る経年分析!I$47,"▲","-")),2)</f>
        <v>21.99</v>
      </c>
      <c r="F20" s="162">
        <f>ROUND(VALUE(SUBSTITUTE(実質収支比率等に係る経年分析!J$47,"▲","-")),2)</f>
        <v>21.61</v>
      </c>
    </row>
    <row r="21" spans="1:11">
      <c r="A21" s="162" t="s">
        <v>55</v>
      </c>
      <c r="B21" s="162">
        <f>IF(ISNUMBER(VALUE(SUBSTITUTE(実質収支比率等に係る経年分析!F$49,"▲","-"))),ROUND(VALUE(SUBSTITUTE(実質収支比率等に係る経年分析!F$49,"▲","-")),2),NA())</f>
        <v>-12.74</v>
      </c>
      <c r="C21" s="162">
        <f>IF(ISNUMBER(VALUE(SUBSTITUTE(実質収支比率等に係る経年分析!G$49,"▲","-"))),ROUND(VALUE(SUBSTITUTE(実質収支比率等に係る経年分析!G$49,"▲","-")),2),NA())</f>
        <v>1.35</v>
      </c>
      <c r="D21" s="162">
        <f>IF(ISNUMBER(VALUE(SUBSTITUTE(実質収支比率等に係る経年分析!H$49,"▲","-"))),ROUND(VALUE(SUBSTITUTE(実質収支比率等に係る経年分析!H$49,"▲","-")),2),NA())</f>
        <v>-1.91</v>
      </c>
      <c r="E21" s="162">
        <f>IF(ISNUMBER(VALUE(SUBSTITUTE(実質収支比率等に係る経年分析!I$49,"▲","-"))),ROUND(VALUE(SUBSTITUTE(実質収支比率等に係る経年分析!I$49,"▲","-")),2),NA())</f>
        <v>-11.29</v>
      </c>
      <c r="F21" s="162">
        <f>IF(ISNUMBER(VALUE(SUBSTITUTE(実質収支比率等に係る経年分析!J$49,"▲","-"))),ROUND(VALUE(SUBSTITUTE(実質収支比率等に係る経年分析!J$49,"▲","-")),2),NA())</f>
        <v>-2.82</v>
      </c>
    </row>
    <row r="24" spans="1:11">
      <c r="A24" s="132" t="s">
        <v>56</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57</v>
      </c>
      <c r="C26" s="163" t="s">
        <v>58</v>
      </c>
      <c r="D26" s="163" t="s">
        <v>57</v>
      </c>
      <c r="E26" s="163" t="s">
        <v>58</v>
      </c>
      <c r="F26" s="163" t="s">
        <v>57</v>
      </c>
      <c r="G26" s="163" t="s">
        <v>58</v>
      </c>
      <c r="H26" s="163" t="s">
        <v>57</v>
      </c>
      <c r="I26" s="163" t="s">
        <v>58</v>
      </c>
      <c r="J26" s="163" t="s">
        <v>57</v>
      </c>
      <c r="K26" s="163" t="s">
        <v>58</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1.79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南阿蘇村下水道事業会計（生活排水処理事業）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c r="A30" s="163" t="str">
        <f>IF(連結実質赤字比率に係る赤字・黒字の構成分析!C$40="",NA(),連結実質赤字比率に係る赤字・黒字の構成分析!C$40)</f>
        <v>南阿蘇村後期高齢者医療特別会計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c r="A31" s="163" t="str">
        <f>IF(連結実質赤字比率に係る赤字・黒字の構成分析!C$39="",NA(),連結実質赤字比率に係る赤字・黒字の構成分析!C$39)</f>
        <v>南阿蘇村国民健康保険特別会計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c r="A32" s="163" t="str">
        <f>IF(連結実質赤字比率に係る赤字・黒字の構成分析!C$38="",NA(),連結実質赤字比率に係る赤字・黒字の構成分析!C$38)</f>
        <v>南阿蘇村下水道事業会計（農業集落排水事業）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c r="A33" s="163" t="str">
        <f>IF(連結実質赤字比率に係る赤字・黒字の構成分析!C$37="",NA(),連結実質赤字比率に係る赤字・黒字の構成分析!C$37)</f>
        <v>南阿蘇村介護保険特別会計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1.75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c r="A34" s="163" t="str">
        <f>IF(連結実質赤字比率に係る赤字・黒字の構成分析!C$36="",NA(),連結実質赤字比率に係る赤字・黒字の構成分析!C$36)</f>
        <v>南阿蘇村簡易水道事業会計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2.17</v>
      </c>
    </row>
    <row r="35" spans="1:16">
      <c r="A35" s="163" t="str">
        <f>IF(連結実質赤字比率に係る赤字・黒字の構成分析!C$35="",NA(),連結実質赤字比率に係る赤字・黒字の構成分析!C$35)</f>
        <v>南阿蘇村上水道事業会計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2.52</v>
      </c>
    </row>
    <row r="36" spans="1:16">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11.37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9.77</v>
      </c>
    </row>
    <row r="39" spans="1:16">
      <c r="A39" s="132" t="s">
        <v>59</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c r="A42" s="164" t="s">
        <v>62</v>
      </c>
      <c r="B42" s="164"/>
      <c r="C42" s="164"/>
      <c r="D42" s="164">
        <f>'実質公債費比率（分子）の構造'!K$52</f>
        <v>2064</v>
      </c>
      <c r="E42" s="164"/>
      <c r="F42" s="164"/>
      <c r="G42" s="164">
        <f>'実質公債費比率（分子）の構造'!L$52</f>
        <v>2643</v>
      </c>
      <c r="H42" s="164"/>
      <c r="I42" s="164"/>
      <c r="J42" s="164">
        <f>'実質公債費比率（分子）の構造'!M$52</f>
        <v>2897</v>
      </c>
      <c r="K42" s="164"/>
      <c r="L42" s="164"/>
      <c r="M42" s="164">
        <f>'実質公債費比率（分子）の構造'!N$52</f>
        <v>3035</v>
      </c>
      <c r="N42" s="164"/>
      <c r="O42" s="164"/>
      <c r="P42" s="164">
        <f>'実質公債費比率（分子）の構造'!O$52</f>
        <v>2010</v>
      </c>
    </row>
    <row r="43" spans="1:16">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64</v>
      </c>
      <c r="B45" s="164">
        <f>'実質公債費比率（分子）の構造'!K$49</f>
        <v>96</v>
      </c>
      <c r="C45" s="164"/>
      <c r="D45" s="164"/>
      <c r="E45" s="164">
        <f>'実質公債費比率（分子）の構造'!L$49</f>
        <v>57</v>
      </c>
      <c r="F45" s="164"/>
      <c r="G45" s="164"/>
      <c r="H45" s="164">
        <f>'実質公債費比率（分子）の構造'!M$49</f>
        <v>42</v>
      </c>
      <c r="I45" s="164"/>
      <c r="J45" s="164"/>
      <c r="K45" s="164">
        <f>'実質公債費比率（分子）の構造'!N$49</f>
        <v>40</v>
      </c>
      <c r="L45" s="164"/>
      <c r="M45" s="164"/>
      <c r="N45" s="164">
        <f>'実質公債費比率（分子）の構造'!O$49</f>
        <v>46</v>
      </c>
      <c r="O45" s="164"/>
      <c r="P45" s="164"/>
    </row>
    <row r="46" spans="1:16">
      <c r="A46" s="164" t="s">
        <v>65</v>
      </c>
      <c r="B46" s="164">
        <f>'実質公債費比率（分子）の構造'!K$48</f>
        <v>83</v>
      </c>
      <c r="C46" s="164"/>
      <c r="D46" s="164"/>
      <c r="E46" s="164">
        <f>'実質公債費比率（分子）の構造'!L$48</f>
        <v>60</v>
      </c>
      <c r="F46" s="164"/>
      <c r="G46" s="164"/>
      <c r="H46" s="164">
        <f>'実質公債費比率（分子）の構造'!M$48</f>
        <v>80</v>
      </c>
      <c r="I46" s="164"/>
      <c r="J46" s="164"/>
      <c r="K46" s="164">
        <f>'実質公債費比率（分子）の構造'!N$48</f>
        <v>105</v>
      </c>
      <c r="L46" s="164"/>
      <c r="M46" s="164"/>
      <c r="N46" s="164">
        <f>'実質公債費比率（分子）の構造'!O$48</f>
        <v>139</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67</v>
      </c>
      <c r="B49" s="164">
        <f>'実質公債費比率（分子）の構造'!K$45</f>
        <v>2339</v>
      </c>
      <c r="C49" s="164"/>
      <c r="D49" s="164"/>
      <c r="E49" s="164">
        <f>'実質公債費比率（分子）の構造'!L$45</f>
        <v>2996</v>
      </c>
      <c r="F49" s="164"/>
      <c r="G49" s="164"/>
      <c r="H49" s="164">
        <f>'実質公債費比率（分子）の構造'!M$45</f>
        <v>3353</v>
      </c>
      <c r="I49" s="164"/>
      <c r="J49" s="164"/>
      <c r="K49" s="164">
        <f>'実質公債費比率（分子）の構造'!N$45</f>
        <v>3524</v>
      </c>
      <c r="L49" s="164"/>
      <c r="M49" s="164"/>
      <c r="N49" s="164">
        <f>'実質公債費比率（分子）の構造'!O$45</f>
        <v>2489</v>
      </c>
      <c r="O49" s="164"/>
      <c r="P49" s="164"/>
    </row>
    <row r="50" spans="1:16">
      <c r="A50" s="164" t="s">
        <v>68</v>
      </c>
      <c r="B50" s="164" t="e">
        <f>NA()</f>
        <v>#N/A</v>
      </c>
      <c r="C50" s="164">
        <f>IF(ISNUMBER('実質公債費比率（分子）の構造'!K$53),'実質公債費比率（分子）の構造'!K$53,NA())</f>
        <v>454</v>
      </c>
      <c r="D50" s="164" t="e">
        <f>NA()</f>
        <v>#N/A</v>
      </c>
      <c r="E50" s="164" t="e">
        <f>NA()</f>
        <v>#N/A</v>
      </c>
      <c r="F50" s="164">
        <f>IF(ISNUMBER('実質公債費比率（分子）の構造'!L$53),'実質公債費比率（分子）の構造'!L$53,NA())</f>
        <v>470</v>
      </c>
      <c r="G50" s="164" t="e">
        <f>NA()</f>
        <v>#N/A</v>
      </c>
      <c r="H50" s="164" t="e">
        <f>NA()</f>
        <v>#N/A</v>
      </c>
      <c r="I50" s="164">
        <f>IF(ISNUMBER('実質公債費比率（分子）の構造'!M$53),'実質公債費比率（分子）の構造'!M$53,NA())</f>
        <v>578</v>
      </c>
      <c r="J50" s="164" t="e">
        <f>NA()</f>
        <v>#N/A</v>
      </c>
      <c r="K50" s="164" t="e">
        <f>NA()</f>
        <v>#N/A</v>
      </c>
      <c r="L50" s="164">
        <f>IF(ISNUMBER('実質公債費比率（分子）の構造'!N$53),'実質公債費比率（分子）の構造'!N$53,NA())</f>
        <v>634</v>
      </c>
      <c r="M50" s="164" t="e">
        <f>NA()</f>
        <v>#N/A</v>
      </c>
      <c r="N50" s="164" t="e">
        <f>NA()</f>
        <v>#N/A</v>
      </c>
      <c r="O50" s="164">
        <f>IF(ISNUMBER('実質公債費比率（分子）の構造'!O$53),'実質公債費比率（分子）の構造'!O$53,NA())</f>
        <v>664</v>
      </c>
      <c r="P50" s="164" t="e">
        <f>NA()</f>
        <v>#N/A</v>
      </c>
    </row>
    <row r="53" spans="1:16">
      <c r="A53" s="132" t="s">
        <v>69</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c r="A56" s="163" t="s">
        <v>43</v>
      </c>
      <c r="B56" s="163"/>
      <c r="C56" s="163"/>
      <c r="D56" s="163">
        <f>'将来負担比率（分子）の構造'!I$52</f>
        <v>17569</v>
      </c>
      <c r="E56" s="163"/>
      <c r="F56" s="163"/>
      <c r="G56" s="163">
        <f>'将来負担比率（分子）の構造'!J$52</f>
        <v>17644</v>
      </c>
      <c r="H56" s="163"/>
      <c r="I56" s="163"/>
      <c r="J56" s="163">
        <f>'将来負担比率（分子）の構造'!K$52</f>
        <v>17206</v>
      </c>
      <c r="K56" s="163"/>
      <c r="L56" s="163"/>
      <c r="M56" s="163">
        <f>'将来負担比率（分子）の構造'!L$52</f>
        <v>16475</v>
      </c>
      <c r="N56" s="163"/>
      <c r="O56" s="163"/>
      <c r="P56" s="163">
        <f>'将来負担比率（分子）の構造'!M$52</f>
        <v>15361</v>
      </c>
    </row>
    <row r="57" spans="1:16">
      <c r="A57" s="163" t="s">
        <v>42</v>
      </c>
      <c r="B57" s="163"/>
      <c r="C57" s="163"/>
      <c r="D57" s="163">
        <f>'将来負担比率（分子）の構造'!I$51</f>
        <v>1233</v>
      </c>
      <c r="E57" s="163"/>
      <c r="F57" s="163"/>
      <c r="G57" s="163">
        <f>'将来負担比率（分子）の構造'!J$51</f>
        <v>1507</v>
      </c>
      <c r="H57" s="163"/>
      <c r="I57" s="163"/>
      <c r="J57" s="163">
        <f>'将来負担比率（分子）の構造'!K$51</f>
        <v>1446</v>
      </c>
      <c r="K57" s="163"/>
      <c r="L57" s="163"/>
      <c r="M57" s="163">
        <f>'将来負担比率（分子）の構造'!L$51</f>
        <v>369</v>
      </c>
      <c r="N57" s="163"/>
      <c r="O57" s="163"/>
      <c r="P57" s="163">
        <f>'将来負担比率（分子）の構造'!M$51</f>
        <v>322</v>
      </c>
    </row>
    <row r="58" spans="1:16">
      <c r="A58" s="163" t="s">
        <v>41</v>
      </c>
      <c r="B58" s="163"/>
      <c r="C58" s="163"/>
      <c r="D58" s="163">
        <f>'将来負担比率（分子）の構造'!I$50</f>
        <v>3620</v>
      </c>
      <c r="E58" s="163"/>
      <c r="F58" s="163"/>
      <c r="G58" s="163">
        <f>'将来負担比率（分子）の構造'!J$50</f>
        <v>3461</v>
      </c>
      <c r="H58" s="163"/>
      <c r="I58" s="163"/>
      <c r="J58" s="163">
        <f>'将来負担比率（分子）の構造'!K$50</f>
        <v>3476</v>
      </c>
      <c r="K58" s="163"/>
      <c r="L58" s="163"/>
      <c r="M58" s="163">
        <f>'将来負担比率（分子）の構造'!L$50</f>
        <v>4035</v>
      </c>
      <c r="N58" s="163"/>
      <c r="O58" s="163"/>
      <c r="P58" s="163">
        <f>'将来負担比率（分子）の構造'!M$50</f>
        <v>3930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c r="A62" s="163" t="s">
        <v>35</v>
      </c>
      <c r="B62" s="163">
        <f>'将来負担比率（分子）の構造'!I$45</f>
        <v>393</v>
      </c>
      <c r="C62" s="163"/>
      <c r="D62" s="163"/>
      <c r="E62" s="163">
        <f>'将来負担比率（分子）の構造'!J$45</f>
        <v>164</v>
      </c>
      <c r="F62" s="163"/>
      <c r="G62" s="163"/>
      <c r="H62" s="163">
        <f>'将来負担比率（分子）の構造'!K$45</f>
        <v>272</v>
      </c>
      <c r="I62" s="163"/>
      <c r="J62" s="163"/>
      <c r="K62" s="163">
        <f>'将来負担比率（分子）の構造'!L$45</f>
        <v>356</v>
      </c>
      <c r="L62" s="163"/>
      <c r="M62" s="163"/>
      <c r="N62" s="163">
        <f>'将来負担比率（分子）の構造'!M$45</f>
        <v>417</v>
      </c>
      <c r="O62" s="163"/>
      <c r="P62" s="163"/>
    </row>
    <row r="63" spans="1:16">
      <c r="A63" s="163" t="s">
        <v>34</v>
      </c>
      <c r="B63" s="163">
        <f>'将来負担比率（分子）の構造'!I$44</f>
        <v>374</v>
      </c>
      <c r="C63" s="163"/>
      <c r="D63" s="163"/>
      <c r="E63" s="163">
        <f>'将来負担比率（分子）の構造'!J$44</f>
        <v>418</v>
      </c>
      <c r="F63" s="163"/>
      <c r="G63" s="163"/>
      <c r="H63" s="163">
        <f>'将来負担比率（分子）の構造'!K$44</f>
        <v>456</v>
      </c>
      <c r="I63" s="163"/>
      <c r="J63" s="163"/>
      <c r="K63" s="163">
        <f>'将来負担比率（分子）の構造'!L$44</f>
        <v>385</v>
      </c>
      <c r="L63" s="163"/>
      <c r="M63" s="163"/>
      <c r="N63" s="163">
        <f>'将来負担比率（分子）の構造'!M$44</f>
        <v>324</v>
      </c>
      <c r="O63" s="163"/>
      <c r="P63" s="163"/>
    </row>
    <row r="64" spans="1:16">
      <c r="A64" s="163" t="s">
        <v>33</v>
      </c>
      <c r="B64" s="163">
        <f>'将来負担比率（分子）の構造'!I$43</f>
        <v>1020</v>
      </c>
      <c r="C64" s="163"/>
      <c r="D64" s="163"/>
      <c r="E64" s="163">
        <f>'将来負担比率（分子）の構造'!J$43</f>
        <v>1034</v>
      </c>
      <c r="F64" s="163"/>
      <c r="G64" s="163"/>
      <c r="H64" s="163">
        <f>'将来負担比率（分子）の構造'!K$43</f>
        <v>1069</v>
      </c>
      <c r="I64" s="163"/>
      <c r="J64" s="163"/>
      <c r="K64" s="163">
        <f>'将来負担比率（分子）の構造'!L$43</f>
        <v>1124</v>
      </c>
      <c r="L64" s="163"/>
      <c r="M64" s="163"/>
      <c r="N64" s="163">
        <f>'将来負担比率（分子）の構造'!M$43</f>
        <v>1311</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22756</v>
      </c>
      <c r="C66" s="163"/>
      <c r="D66" s="163"/>
      <c r="E66" s="163">
        <f>'将来負担比率（分子）の構造'!J$41</f>
        <v>22850</v>
      </c>
      <c r="F66" s="163"/>
      <c r="G66" s="163"/>
      <c r="H66" s="163">
        <f>'将来負担比率（分子）の構造'!K$41</f>
        <v>22089</v>
      </c>
      <c r="I66" s="163"/>
      <c r="J66" s="163"/>
      <c r="K66" s="163">
        <f>'将来負担比率（分子）の構造'!L$41</f>
        <v>19999</v>
      </c>
      <c r="L66" s="163"/>
      <c r="M66" s="163"/>
      <c r="N66" s="163">
        <f>'将来負担比率（分子）の構造'!M$41</f>
        <v>18628</v>
      </c>
      <c r="O66" s="163"/>
      <c r="P66" s="163"/>
    </row>
    <row r="67" spans="1:16">
      <c r="A67" s="163" t="s">
        <v>72</v>
      </c>
      <c r="B67" s="163" t="e">
        <f>NA()</f>
        <v>#N/A</v>
      </c>
      <c r="C67" s="163">
        <f>IF(ISNUMBER('将来負担比率（分子）の構造'!I$53), IF('将来負担比率（分子）の構造'!I$53 &lt; 0, 0, '将来負担比率（分子）の構造'!I$53), NA())</f>
        <v>2122</v>
      </c>
      <c r="D67" s="163" t="e">
        <f>NA()</f>
        <v>#N/A</v>
      </c>
      <c r="E67" s="163" t="e">
        <f>NA()</f>
        <v>#N/A</v>
      </c>
      <c r="F67" s="163">
        <f>IF(ISNUMBER('将来負担比率（分子）の構造'!J$53), IF('将来負担比率（分子）の構造'!J$53 &lt; 0, 0, '将来負担比率（分子）の構造'!J$53), NA())</f>
        <v>1855</v>
      </c>
      <c r="G67" s="163" t="e">
        <f>NA()</f>
        <v>#N/A</v>
      </c>
      <c r="H67" s="163" t="e">
        <f>NA()</f>
        <v>#N/A</v>
      </c>
      <c r="I67" s="163">
        <f>IF(ISNUMBER('将来負担比率（分子）の構造'!K$53), IF('将来負担比率（分子）の構造'!K$53 &lt; 0, 0, '将来負担比率（分子）の構造'!K$53), NA())</f>
        <v>1758</v>
      </c>
      <c r="J67" s="163" t="e">
        <f>NA()</f>
        <v>#N/A</v>
      </c>
      <c r="K67" s="163" t="e">
        <f>NA()</f>
        <v>#N/A</v>
      </c>
      <c r="L67" s="163">
        <f>IF(ISNUMBER('将来負担比率（分子）の構造'!L$53), IF('将来負担比率（分子）の構造'!L$53 &lt; 0, 0, '将来負担比率（分子）の構造'!L$53), NA())</f>
        <v>986</v>
      </c>
      <c r="M67" s="163" t="e">
        <f>NA()</f>
        <v>#N/A</v>
      </c>
      <c r="N67" s="163" t="e">
        <f>NA()</f>
        <v>#N/A</v>
      </c>
      <c r="O67" s="163">
        <f>IF(ISNUMBER('将来負担比率（分子）の構造'!M$53), IF('将来負担比率（分子）の構造'!M$53 &lt; 0, 0, '将来負担比率（分子）の構造'!M$53), NA())</f>
        <v>1068</v>
      </c>
      <c r="P67" s="163" t="e">
        <f>NA()</f>
        <v>#N/A</v>
      </c>
    </row>
    <row r="70" spans="1:16">
      <c r="A70" s="165" t="s">
        <v>73</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74</v>
      </c>
      <c r="B72" s="167">
        <f>基金残高に係る経年分析!F55</f>
        <v>1396</v>
      </c>
      <c r="C72" s="167">
        <f>基金残高に係る経年分析!G55</f>
        <v>1399</v>
      </c>
      <c r="D72" s="167">
        <f>基金残高に係る経年分析!H55</f>
        <v>1401</v>
      </c>
    </row>
    <row r="73" spans="1:16">
      <c r="A73" s="166" t="s">
        <v>75</v>
      </c>
      <c r="B73" s="167">
        <f>基金残高に係る経年分析!F56</f>
        <v>281</v>
      </c>
      <c r="C73" s="167">
        <f>基金残高に係る経年分析!G56</f>
        <v>272</v>
      </c>
      <c r="D73" s="167">
        <f>基金残高に係る経年分析!H56</f>
        <v>290</v>
      </c>
    </row>
    <row r="74" spans="1:16">
      <c r="A74" s="166" t="s">
        <v>76</v>
      </c>
      <c r="B74" s="167">
        <f>基金残高に係る経年分析!F57</f>
        <v>2764</v>
      </c>
      <c r="C74" s="167">
        <f>基金残高に係る経年分析!G57</f>
        <v>3290</v>
      </c>
      <c r="D74" s="167">
        <f>基金残高に係る経年分析!H57</f>
        <v>3230</v>
      </c>
    </row>
  </sheetData>
  <sheetProtection algorithmName="SHA-512" hashValue="OeF40jkCoQyyriSSogABJXMVyEbkJlwnm8hrCjsmD+lGJZs5bCaZhKI6lTiOkvFBftoSjOc0v9TjWn1XKcQOIw==" saltValue="eGut6skuARgq0zNo/5/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1174069</v>
      </c>
      <c r="S5" s="677"/>
      <c r="T5" s="677"/>
      <c r="U5" s="677"/>
      <c r="V5" s="677"/>
      <c r="W5" s="677"/>
      <c r="X5" s="677"/>
      <c r="Y5" s="702"/>
      <c r="Z5" s="715">
        <v>9.6999999999999993</v>
      </c>
      <c r="AA5" s="715"/>
      <c r="AB5" s="715"/>
      <c r="AC5" s="715"/>
      <c r="AD5" s="716">
        <v>1174069</v>
      </c>
      <c r="AE5" s="716"/>
      <c r="AF5" s="716"/>
      <c r="AG5" s="716"/>
      <c r="AH5" s="716"/>
      <c r="AI5" s="716"/>
      <c r="AJ5" s="716"/>
      <c r="AK5" s="716"/>
      <c r="AL5" s="703">
        <v>17.899999999999999</v>
      </c>
      <c r="AM5" s="685"/>
      <c r="AN5" s="685"/>
      <c r="AO5" s="704"/>
      <c r="AP5" s="679" t="s">
        <v>217</v>
      </c>
      <c r="AQ5" s="680"/>
      <c r="AR5" s="680"/>
      <c r="AS5" s="680"/>
      <c r="AT5" s="680"/>
      <c r="AU5" s="680"/>
      <c r="AV5" s="680"/>
      <c r="AW5" s="680"/>
      <c r="AX5" s="680"/>
      <c r="AY5" s="680"/>
      <c r="AZ5" s="680"/>
      <c r="BA5" s="680"/>
      <c r="BB5" s="680"/>
      <c r="BC5" s="680"/>
      <c r="BD5" s="680"/>
      <c r="BE5" s="680"/>
      <c r="BF5" s="681"/>
      <c r="BG5" s="621">
        <v>1134718</v>
      </c>
      <c r="BH5" s="622"/>
      <c r="BI5" s="622"/>
      <c r="BJ5" s="622"/>
      <c r="BK5" s="622"/>
      <c r="BL5" s="622"/>
      <c r="BM5" s="622"/>
      <c r="BN5" s="623"/>
      <c r="BO5" s="659">
        <v>96.6</v>
      </c>
      <c r="BP5" s="659"/>
      <c r="BQ5" s="659"/>
      <c r="BR5" s="659"/>
      <c r="BS5" s="660" t="s">
        <v>123</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123407</v>
      </c>
      <c r="S6" s="622"/>
      <c r="T6" s="622"/>
      <c r="U6" s="622"/>
      <c r="V6" s="622"/>
      <c r="W6" s="622"/>
      <c r="X6" s="622"/>
      <c r="Y6" s="623"/>
      <c r="Z6" s="659">
        <v>1</v>
      </c>
      <c r="AA6" s="659"/>
      <c r="AB6" s="659"/>
      <c r="AC6" s="659"/>
      <c r="AD6" s="660">
        <v>123407</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1134718</v>
      </c>
      <c r="BH6" s="622"/>
      <c r="BI6" s="622"/>
      <c r="BJ6" s="622"/>
      <c r="BK6" s="622"/>
      <c r="BL6" s="622"/>
      <c r="BM6" s="622"/>
      <c r="BN6" s="623"/>
      <c r="BO6" s="659">
        <v>96.6</v>
      </c>
      <c r="BP6" s="659"/>
      <c r="BQ6" s="659"/>
      <c r="BR6" s="659"/>
      <c r="BS6" s="660" t="s">
        <v>123</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87783</v>
      </c>
      <c r="CS6" s="622"/>
      <c r="CT6" s="622"/>
      <c r="CU6" s="622"/>
      <c r="CV6" s="622"/>
      <c r="CW6" s="622"/>
      <c r="CX6" s="622"/>
      <c r="CY6" s="623"/>
      <c r="CZ6" s="703">
        <v>0.8</v>
      </c>
      <c r="DA6" s="685"/>
      <c r="DB6" s="685"/>
      <c r="DC6" s="705"/>
      <c r="DD6" s="627" t="s">
        <v>123</v>
      </c>
      <c r="DE6" s="622"/>
      <c r="DF6" s="622"/>
      <c r="DG6" s="622"/>
      <c r="DH6" s="622"/>
      <c r="DI6" s="622"/>
      <c r="DJ6" s="622"/>
      <c r="DK6" s="622"/>
      <c r="DL6" s="622"/>
      <c r="DM6" s="622"/>
      <c r="DN6" s="622"/>
      <c r="DO6" s="622"/>
      <c r="DP6" s="623"/>
      <c r="DQ6" s="627">
        <v>87776</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302</v>
      </c>
      <c r="S7" s="622"/>
      <c r="T7" s="622"/>
      <c r="U7" s="622"/>
      <c r="V7" s="622"/>
      <c r="W7" s="622"/>
      <c r="X7" s="622"/>
      <c r="Y7" s="623"/>
      <c r="Z7" s="659">
        <v>0</v>
      </c>
      <c r="AA7" s="659"/>
      <c r="AB7" s="659"/>
      <c r="AC7" s="659"/>
      <c r="AD7" s="660">
        <v>302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372675</v>
      </c>
      <c r="BH7" s="622"/>
      <c r="BI7" s="622"/>
      <c r="BJ7" s="622"/>
      <c r="BK7" s="622"/>
      <c r="BL7" s="622"/>
      <c r="BM7" s="622"/>
      <c r="BN7" s="623"/>
      <c r="BO7" s="659">
        <v>31.7</v>
      </c>
      <c r="BP7" s="659"/>
      <c r="BQ7" s="659"/>
      <c r="BR7" s="659"/>
      <c r="BS7" s="660" t="s">
        <v>123</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2198487</v>
      </c>
      <c r="CS7" s="622"/>
      <c r="CT7" s="622"/>
      <c r="CU7" s="622"/>
      <c r="CV7" s="622"/>
      <c r="CW7" s="622"/>
      <c r="CX7" s="622"/>
      <c r="CY7" s="623"/>
      <c r="CZ7" s="659">
        <v>19.3</v>
      </c>
      <c r="DA7" s="659"/>
      <c r="DB7" s="659"/>
      <c r="DC7" s="659"/>
      <c r="DD7" s="627">
        <v>425582</v>
      </c>
      <c r="DE7" s="622"/>
      <c r="DF7" s="622"/>
      <c r="DG7" s="622"/>
      <c r="DH7" s="622"/>
      <c r="DI7" s="622"/>
      <c r="DJ7" s="622"/>
      <c r="DK7" s="622"/>
      <c r="DL7" s="622"/>
      <c r="DM7" s="622"/>
      <c r="DN7" s="622"/>
      <c r="DO7" s="622"/>
      <c r="DP7" s="623"/>
      <c r="DQ7" s="627">
        <v>1074977</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3613</v>
      </c>
      <c r="S8" s="622"/>
      <c r="T8" s="622"/>
      <c r="U8" s="622"/>
      <c r="V8" s="622"/>
      <c r="W8" s="622"/>
      <c r="X8" s="622"/>
      <c r="Y8" s="623"/>
      <c r="Z8" s="659">
        <v>0</v>
      </c>
      <c r="AA8" s="659"/>
      <c r="AB8" s="659"/>
      <c r="AC8" s="659"/>
      <c r="AD8" s="660">
        <v>3613</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14014</v>
      </c>
      <c r="BH8" s="622"/>
      <c r="BI8" s="622"/>
      <c r="BJ8" s="622"/>
      <c r="BK8" s="622"/>
      <c r="BL8" s="622"/>
      <c r="BM8" s="622"/>
      <c r="BN8" s="623"/>
      <c r="BO8" s="659">
        <v>1.2</v>
      </c>
      <c r="BP8" s="659"/>
      <c r="BQ8" s="659"/>
      <c r="BR8" s="659"/>
      <c r="BS8" s="660" t="s">
        <v>123</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2396378</v>
      </c>
      <c r="CS8" s="622"/>
      <c r="CT8" s="622"/>
      <c r="CU8" s="622"/>
      <c r="CV8" s="622"/>
      <c r="CW8" s="622"/>
      <c r="CX8" s="622"/>
      <c r="CY8" s="623"/>
      <c r="CZ8" s="659">
        <v>21</v>
      </c>
      <c r="DA8" s="659"/>
      <c r="DB8" s="659"/>
      <c r="DC8" s="659"/>
      <c r="DD8" s="627">
        <v>20885</v>
      </c>
      <c r="DE8" s="622"/>
      <c r="DF8" s="622"/>
      <c r="DG8" s="622"/>
      <c r="DH8" s="622"/>
      <c r="DI8" s="622"/>
      <c r="DJ8" s="622"/>
      <c r="DK8" s="622"/>
      <c r="DL8" s="622"/>
      <c r="DM8" s="622"/>
      <c r="DN8" s="622"/>
      <c r="DO8" s="622"/>
      <c r="DP8" s="623"/>
      <c r="DQ8" s="627">
        <v>1565707</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6091</v>
      </c>
      <c r="S9" s="622"/>
      <c r="T9" s="622"/>
      <c r="U9" s="622"/>
      <c r="V9" s="622"/>
      <c r="W9" s="622"/>
      <c r="X9" s="622"/>
      <c r="Y9" s="623"/>
      <c r="Z9" s="659">
        <v>0.1</v>
      </c>
      <c r="AA9" s="659"/>
      <c r="AB9" s="659"/>
      <c r="AC9" s="659"/>
      <c r="AD9" s="660">
        <v>6091</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305277</v>
      </c>
      <c r="BH9" s="622"/>
      <c r="BI9" s="622"/>
      <c r="BJ9" s="622"/>
      <c r="BK9" s="622"/>
      <c r="BL9" s="622"/>
      <c r="BM9" s="622"/>
      <c r="BN9" s="623"/>
      <c r="BO9" s="659">
        <v>26</v>
      </c>
      <c r="BP9" s="659"/>
      <c r="BQ9" s="659"/>
      <c r="BR9" s="659"/>
      <c r="BS9" s="660" t="s">
        <v>123</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851207</v>
      </c>
      <c r="CS9" s="622"/>
      <c r="CT9" s="622"/>
      <c r="CU9" s="622"/>
      <c r="CV9" s="622"/>
      <c r="CW9" s="622"/>
      <c r="CX9" s="622"/>
      <c r="CY9" s="623"/>
      <c r="CZ9" s="659">
        <v>7.5</v>
      </c>
      <c r="DA9" s="659"/>
      <c r="DB9" s="659"/>
      <c r="DC9" s="659"/>
      <c r="DD9" s="627">
        <v>12516</v>
      </c>
      <c r="DE9" s="622"/>
      <c r="DF9" s="622"/>
      <c r="DG9" s="622"/>
      <c r="DH9" s="622"/>
      <c r="DI9" s="622"/>
      <c r="DJ9" s="622"/>
      <c r="DK9" s="622"/>
      <c r="DL9" s="622"/>
      <c r="DM9" s="622"/>
      <c r="DN9" s="622"/>
      <c r="DO9" s="622"/>
      <c r="DP9" s="623"/>
      <c r="DQ9" s="627">
        <v>610105</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25759</v>
      </c>
      <c r="BH10" s="622"/>
      <c r="BI10" s="622"/>
      <c r="BJ10" s="622"/>
      <c r="BK10" s="622"/>
      <c r="BL10" s="622"/>
      <c r="BM10" s="622"/>
      <c r="BN10" s="623"/>
      <c r="BO10" s="659">
        <v>2.2000000000000002</v>
      </c>
      <c r="BP10" s="659"/>
      <c r="BQ10" s="659"/>
      <c r="BR10" s="659"/>
      <c r="BS10" s="660" t="s">
        <v>123</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123</v>
      </c>
      <c r="CS10" s="622"/>
      <c r="CT10" s="622"/>
      <c r="CU10" s="622"/>
      <c r="CV10" s="622"/>
      <c r="CW10" s="622"/>
      <c r="CX10" s="622"/>
      <c r="CY10" s="623"/>
      <c r="CZ10" s="659" t="s">
        <v>123</v>
      </c>
      <c r="DA10" s="659"/>
      <c r="DB10" s="659"/>
      <c r="DC10" s="659"/>
      <c r="DD10" s="627" t="s">
        <v>123</v>
      </c>
      <c r="DE10" s="622"/>
      <c r="DF10" s="622"/>
      <c r="DG10" s="622"/>
      <c r="DH10" s="622"/>
      <c r="DI10" s="622"/>
      <c r="DJ10" s="622"/>
      <c r="DK10" s="622"/>
      <c r="DL10" s="622"/>
      <c r="DM10" s="622"/>
      <c r="DN10" s="622"/>
      <c r="DO10" s="622"/>
      <c r="DP10" s="623"/>
      <c r="DQ10" s="627" t="s">
        <v>123</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251844</v>
      </c>
      <c r="S11" s="622"/>
      <c r="T11" s="622"/>
      <c r="U11" s="622"/>
      <c r="V11" s="622"/>
      <c r="W11" s="622"/>
      <c r="X11" s="622"/>
      <c r="Y11" s="623"/>
      <c r="Z11" s="624">
        <v>2.1</v>
      </c>
      <c r="AA11" s="625"/>
      <c r="AB11" s="625"/>
      <c r="AC11" s="626"/>
      <c r="AD11" s="627">
        <v>251844</v>
      </c>
      <c r="AE11" s="622"/>
      <c r="AF11" s="622"/>
      <c r="AG11" s="622"/>
      <c r="AH11" s="622"/>
      <c r="AI11" s="622"/>
      <c r="AJ11" s="622"/>
      <c r="AK11" s="623"/>
      <c r="AL11" s="624">
        <v>3.8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27625</v>
      </c>
      <c r="BH11" s="622"/>
      <c r="BI11" s="622"/>
      <c r="BJ11" s="622"/>
      <c r="BK11" s="622"/>
      <c r="BL11" s="622"/>
      <c r="BM11" s="622"/>
      <c r="BN11" s="623"/>
      <c r="BO11" s="659">
        <v>2.4</v>
      </c>
      <c r="BP11" s="659"/>
      <c r="BQ11" s="659"/>
      <c r="BR11" s="659"/>
      <c r="BS11" s="660" t="s">
        <v>123</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915160</v>
      </c>
      <c r="CS11" s="622"/>
      <c r="CT11" s="622"/>
      <c r="CU11" s="622"/>
      <c r="CV11" s="622"/>
      <c r="CW11" s="622"/>
      <c r="CX11" s="622"/>
      <c r="CY11" s="623"/>
      <c r="CZ11" s="659">
        <v>8</v>
      </c>
      <c r="DA11" s="659"/>
      <c r="DB11" s="659"/>
      <c r="DC11" s="659"/>
      <c r="DD11" s="627">
        <v>221425</v>
      </c>
      <c r="DE11" s="622"/>
      <c r="DF11" s="622"/>
      <c r="DG11" s="622"/>
      <c r="DH11" s="622"/>
      <c r="DI11" s="622"/>
      <c r="DJ11" s="622"/>
      <c r="DK11" s="622"/>
      <c r="DL11" s="622"/>
      <c r="DM11" s="622"/>
      <c r="DN11" s="622"/>
      <c r="DO11" s="622"/>
      <c r="DP11" s="623"/>
      <c r="DQ11" s="627">
        <v>368720</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27649</v>
      </c>
      <c r="S12" s="622"/>
      <c r="T12" s="622"/>
      <c r="U12" s="622"/>
      <c r="V12" s="622"/>
      <c r="W12" s="622"/>
      <c r="X12" s="622"/>
      <c r="Y12" s="623"/>
      <c r="Z12" s="659">
        <v>0.2</v>
      </c>
      <c r="AA12" s="659"/>
      <c r="AB12" s="659"/>
      <c r="AC12" s="659"/>
      <c r="AD12" s="660">
        <v>27649</v>
      </c>
      <c r="AE12" s="660"/>
      <c r="AF12" s="660"/>
      <c r="AG12" s="660"/>
      <c r="AH12" s="660"/>
      <c r="AI12" s="660"/>
      <c r="AJ12" s="660"/>
      <c r="AK12" s="660"/>
      <c r="AL12" s="624">
        <v>0.4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648006</v>
      </c>
      <c r="BH12" s="622"/>
      <c r="BI12" s="622"/>
      <c r="BJ12" s="622"/>
      <c r="BK12" s="622"/>
      <c r="BL12" s="622"/>
      <c r="BM12" s="622"/>
      <c r="BN12" s="623"/>
      <c r="BO12" s="659">
        <v>55.2</v>
      </c>
      <c r="BP12" s="659"/>
      <c r="BQ12" s="659"/>
      <c r="BR12" s="659"/>
      <c r="BS12" s="660" t="s">
        <v>123</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388822</v>
      </c>
      <c r="CS12" s="622"/>
      <c r="CT12" s="622"/>
      <c r="CU12" s="622"/>
      <c r="CV12" s="622"/>
      <c r="CW12" s="622"/>
      <c r="CX12" s="622"/>
      <c r="CY12" s="623"/>
      <c r="CZ12" s="659">
        <v>3.4</v>
      </c>
      <c r="DA12" s="659"/>
      <c r="DB12" s="659"/>
      <c r="DC12" s="659"/>
      <c r="DD12" s="627">
        <v>206782</v>
      </c>
      <c r="DE12" s="622"/>
      <c r="DF12" s="622"/>
      <c r="DG12" s="622"/>
      <c r="DH12" s="622"/>
      <c r="DI12" s="622"/>
      <c r="DJ12" s="622"/>
      <c r="DK12" s="622"/>
      <c r="DL12" s="622"/>
      <c r="DM12" s="622"/>
      <c r="DN12" s="622"/>
      <c r="DO12" s="622"/>
      <c r="DP12" s="623"/>
      <c r="DQ12" s="627">
        <v>129429</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646671</v>
      </c>
      <c r="BH13" s="622"/>
      <c r="BI13" s="622"/>
      <c r="BJ13" s="622"/>
      <c r="BK13" s="622"/>
      <c r="BL13" s="622"/>
      <c r="BM13" s="622"/>
      <c r="BN13" s="623"/>
      <c r="BO13" s="659">
        <v>55.1</v>
      </c>
      <c r="BP13" s="659"/>
      <c r="BQ13" s="659"/>
      <c r="BR13" s="659"/>
      <c r="BS13" s="660" t="s">
        <v>123</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715517</v>
      </c>
      <c r="CS13" s="622"/>
      <c r="CT13" s="622"/>
      <c r="CU13" s="622"/>
      <c r="CV13" s="622"/>
      <c r="CW13" s="622"/>
      <c r="CX13" s="622"/>
      <c r="CY13" s="623"/>
      <c r="CZ13" s="659">
        <v>6.3</v>
      </c>
      <c r="DA13" s="659"/>
      <c r="DB13" s="659"/>
      <c r="DC13" s="659"/>
      <c r="DD13" s="627">
        <v>442040</v>
      </c>
      <c r="DE13" s="622"/>
      <c r="DF13" s="622"/>
      <c r="DG13" s="622"/>
      <c r="DH13" s="622"/>
      <c r="DI13" s="622"/>
      <c r="DJ13" s="622"/>
      <c r="DK13" s="622"/>
      <c r="DL13" s="622"/>
      <c r="DM13" s="622"/>
      <c r="DN13" s="622"/>
      <c r="DO13" s="622"/>
      <c r="DP13" s="623"/>
      <c r="DQ13" s="627">
        <v>270791</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51993</v>
      </c>
      <c r="BH14" s="622"/>
      <c r="BI14" s="622"/>
      <c r="BJ14" s="622"/>
      <c r="BK14" s="622"/>
      <c r="BL14" s="622"/>
      <c r="BM14" s="622"/>
      <c r="BN14" s="623"/>
      <c r="BO14" s="659">
        <v>4.4000000000000004</v>
      </c>
      <c r="BP14" s="659"/>
      <c r="BQ14" s="659"/>
      <c r="BR14" s="659"/>
      <c r="BS14" s="660" t="s">
        <v>123</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314367</v>
      </c>
      <c r="CS14" s="622"/>
      <c r="CT14" s="622"/>
      <c r="CU14" s="622"/>
      <c r="CV14" s="622"/>
      <c r="CW14" s="622"/>
      <c r="CX14" s="622"/>
      <c r="CY14" s="623"/>
      <c r="CZ14" s="659">
        <v>2.8</v>
      </c>
      <c r="DA14" s="659"/>
      <c r="DB14" s="659"/>
      <c r="DC14" s="659"/>
      <c r="DD14" s="627">
        <v>39621</v>
      </c>
      <c r="DE14" s="622"/>
      <c r="DF14" s="622"/>
      <c r="DG14" s="622"/>
      <c r="DH14" s="622"/>
      <c r="DI14" s="622"/>
      <c r="DJ14" s="622"/>
      <c r="DK14" s="622"/>
      <c r="DL14" s="622"/>
      <c r="DM14" s="622"/>
      <c r="DN14" s="622"/>
      <c r="DO14" s="622"/>
      <c r="DP14" s="623"/>
      <c r="DQ14" s="627">
        <v>279226</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12451</v>
      </c>
      <c r="S15" s="622"/>
      <c r="T15" s="622"/>
      <c r="U15" s="622"/>
      <c r="V15" s="622"/>
      <c r="W15" s="622"/>
      <c r="X15" s="622"/>
      <c r="Y15" s="623"/>
      <c r="Z15" s="659">
        <v>0.1</v>
      </c>
      <c r="AA15" s="659"/>
      <c r="AB15" s="659"/>
      <c r="AC15" s="659"/>
      <c r="AD15" s="660">
        <v>12451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62044</v>
      </c>
      <c r="BH15" s="622"/>
      <c r="BI15" s="622"/>
      <c r="BJ15" s="622"/>
      <c r="BK15" s="622"/>
      <c r="BL15" s="622"/>
      <c r="BM15" s="622"/>
      <c r="BN15" s="623"/>
      <c r="BO15" s="659">
        <v>5.3</v>
      </c>
      <c r="BP15" s="659"/>
      <c r="BQ15" s="659"/>
      <c r="BR15" s="659"/>
      <c r="BS15" s="660" t="s">
        <v>123</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752859</v>
      </c>
      <c r="CS15" s="622"/>
      <c r="CT15" s="622"/>
      <c r="CU15" s="622"/>
      <c r="CV15" s="622"/>
      <c r="CW15" s="622"/>
      <c r="CX15" s="622"/>
      <c r="CY15" s="623"/>
      <c r="CZ15" s="659">
        <v>6.6</v>
      </c>
      <c r="DA15" s="659"/>
      <c r="DB15" s="659"/>
      <c r="DC15" s="659"/>
      <c r="DD15" s="627">
        <v>128619</v>
      </c>
      <c r="DE15" s="622"/>
      <c r="DF15" s="622"/>
      <c r="DG15" s="622"/>
      <c r="DH15" s="622"/>
      <c r="DI15" s="622"/>
      <c r="DJ15" s="622"/>
      <c r="DK15" s="622"/>
      <c r="DL15" s="622"/>
      <c r="DM15" s="622"/>
      <c r="DN15" s="622"/>
      <c r="DO15" s="622"/>
      <c r="DP15" s="623"/>
      <c r="DQ15" s="627">
        <v>540114</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17385</v>
      </c>
      <c r="S16" s="622"/>
      <c r="T16" s="622"/>
      <c r="U16" s="622"/>
      <c r="V16" s="622"/>
      <c r="W16" s="622"/>
      <c r="X16" s="622"/>
      <c r="Y16" s="623"/>
      <c r="Z16" s="659">
        <v>0.1</v>
      </c>
      <c r="AA16" s="659"/>
      <c r="AB16" s="659"/>
      <c r="AC16" s="659"/>
      <c r="AD16" s="660">
        <v>17385</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304238</v>
      </c>
      <c r="CS16" s="622"/>
      <c r="CT16" s="622"/>
      <c r="CU16" s="622"/>
      <c r="CV16" s="622"/>
      <c r="CW16" s="622"/>
      <c r="CX16" s="622"/>
      <c r="CY16" s="623"/>
      <c r="CZ16" s="659">
        <v>2.7</v>
      </c>
      <c r="DA16" s="659"/>
      <c r="DB16" s="659"/>
      <c r="DC16" s="659"/>
      <c r="DD16" s="627" t="s">
        <v>123</v>
      </c>
      <c r="DE16" s="622"/>
      <c r="DF16" s="622"/>
      <c r="DG16" s="622"/>
      <c r="DH16" s="622"/>
      <c r="DI16" s="622"/>
      <c r="DJ16" s="622"/>
      <c r="DK16" s="622"/>
      <c r="DL16" s="622"/>
      <c r="DM16" s="622"/>
      <c r="DN16" s="622"/>
      <c r="DO16" s="622"/>
      <c r="DP16" s="623"/>
      <c r="DQ16" s="627">
        <v>20198</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33134</v>
      </c>
      <c r="S17" s="622"/>
      <c r="T17" s="622"/>
      <c r="U17" s="622"/>
      <c r="V17" s="622"/>
      <c r="W17" s="622"/>
      <c r="X17" s="622"/>
      <c r="Y17" s="623"/>
      <c r="Z17" s="659">
        <v>0.3</v>
      </c>
      <c r="AA17" s="659"/>
      <c r="AB17" s="659"/>
      <c r="AC17" s="659"/>
      <c r="AD17" s="660">
        <v>33134</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2489445</v>
      </c>
      <c r="CS17" s="622"/>
      <c r="CT17" s="622"/>
      <c r="CU17" s="622"/>
      <c r="CV17" s="622"/>
      <c r="CW17" s="622"/>
      <c r="CX17" s="622"/>
      <c r="CY17" s="623"/>
      <c r="CZ17" s="659">
        <v>21.8</v>
      </c>
      <c r="DA17" s="659"/>
      <c r="DB17" s="659"/>
      <c r="DC17" s="659"/>
      <c r="DD17" s="627" t="s">
        <v>123</v>
      </c>
      <c r="DE17" s="622"/>
      <c r="DF17" s="622"/>
      <c r="DG17" s="622"/>
      <c r="DH17" s="622"/>
      <c r="DI17" s="622"/>
      <c r="DJ17" s="622"/>
      <c r="DK17" s="622"/>
      <c r="DL17" s="622"/>
      <c r="DM17" s="622"/>
      <c r="DN17" s="622"/>
      <c r="DO17" s="622"/>
      <c r="DP17" s="623"/>
      <c r="DQ17" s="627">
        <v>2439377</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7746</v>
      </c>
      <c r="S18" s="622"/>
      <c r="T18" s="622"/>
      <c r="U18" s="622"/>
      <c r="V18" s="622"/>
      <c r="W18" s="622"/>
      <c r="X18" s="622"/>
      <c r="Y18" s="623"/>
      <c r="Z18" s="659">
        <v>0.1</v>
      </c>
      <c r="AA18" s="659"/>
      <c r="AB18" s="659"/>
      <c r="AC18" s="659"/>
      <c r="AD18" s="660">
        <v>7746</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25222</v>
      </c>
      <c r="S19" s="622"/>
      <c r="T19" s="622"/>
      <c r="U19" s="622"/>
      <c r="V19" s="622"/>
      <c r="W19" s="622"/>
      <c r="X19" s="622"/>
      <c r="Y19" s="623"/>
      <c r="Z19" s="659">
        <v>0.2</v>
      </c>
      <c r="AA19" s="659"/>
      <c r="AB19" s="659"/>
      <c r="AC19" s="659"/>
      <c r="AD19" s="660">
        <v>25222</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39351</v>
      </c>
      <c r="BH19" s="622"/>
      <c r="BI19" s="622"/>
      <c r="BJ19" s="622"/>
      <c r="BK19" s="622"/>
      <c r="BL19" s="622"/>
      <c r="BM19" s="622"/>
      <c r="BN19" s="623"/>
      <c r="BO19" s="659">
        <v>3.4</v>
      </c>
      <c r="BP19" s="659"/>
      <c r="BQ19" s="659"/>
      <c r="BR19" s="659"/>
      <c r="BS19" s="660" t="s">
        <v>123</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166</v>
      </c>
      <c r="S20" s="622"/>
      <c r="T20" s="622"/>
      <c r="U20" s="622"/>
      <c r="V20" s="622"/>
      <c r="W20" s="622"/>
      <c r="X20" s="622"/>
      <c r="Y20" s="623"/>
      <c r="Z20" s="659">
        <v>0</v>
      </c>
      <c r="AA20" s="659"/>
      <c r="AB20" s="659"/>
      <c r="AC20" s="659"/>
      <c r="AD20" s="660">
        <v>166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39351</v>
      </c>
      <c r="BH20" s="622"/>
      <c r="BI20" s="622"/>
      <c r="BJ20" s="622"/>
      <c r="BK20" s="622"/>
      <c r="BL20" s="622"/>
      <c r="BM20" s="622"/>
      <c r="BN20" s="623"/>
      <c r="BO20" s="659">
        <v>3.4</v>
      </c>
      <c r="BP20" s="659"/>
      <c r="BQ20" s="659"/>
      <c r="BR20" s="659"/>
      <c r="BS20" s="660" t="s">
        <v>123</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11414263</v>
      </c>
      <c r="CS20" s="622"/>
      <c r="CT20" s="622"/>
      <c r="CU20" s="622"/>
      <c r="CV20" s="622"/>
      <c r="CW20" s="622"/>
      <c r="CX20" s="622"/>
      <c r="CY20" s="623"/>
      <c r="CZ20" s="659">
        <v>100</v>
      </c>
      <c r="DA20" s="659"/>
      <c r="DB20" s="659"/>
      <c r="DC20" s="659"/>
      <c r="DD20" s="627">
        <v>1497470</v>
      </c>
      <c r="DE20" s="622"/>
      <c r="DF20" s="622"/>
      <c r="DG20" s="622"/>
      <c r="DH20" s="622"/>
      <c r="DI20" s="622"/>
      <c r="DJ20" s="622"/>
      <c r="DK20" s="622"/>
      <c r="DL20" s="622"/>
      <c r="DM20" s="622"/>
      <c r="DN20" s="622"/>
      <c r="DO20" s="622"/>
      <c r="DP20" s="623"/>
      <c r="DQ20" s="627">
        <v>7386420</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5249972</v>
      </c>
      <c r="S21" s="622"/>
      <c r="T21" s="622"/>
      <c r="U21" s="622"/>
      <c r="V21" s="622"/>
      <c r="W21" s="622"/>
      <c r="X21" s="622"/>
      <c r="Y21" s="623"/>
      <c r="Z21" s="659">
        <v>43.5</v>
      </c>
      <c r="AA21" s="659"/>
      <c r="AB21" s="659"/>
      <c r="AC21" s="659"/>
      <c r="AD21" s="660">
        <v>4891921</v>
      </c>
      <c r="AE21" s="660"/>
      <c r="AF21" s="660"/>
      <c r="AG21" s="660"/>
      <c r="AH21" s="660"/>
      <c r="AI21" s="660"/>
      <c r="AJ21" s="660"/>
      <c r="AK21" s="660"/>
      <c r="AL21" s="624">
        <v>74.8</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39351</v>
      </c>
      <c r="BH21" s="622"/>
      <c r="BI21" s="622"/>
      <c r="BJ21" s="622"/>
      <c r="BK21" s="622"/>
      <c r="BL21" s="622"/>
      <c r="BM21" s="622"/>
      <c r="BN21" s="623"/>
      <c r="BO21" s="659">
        <v>3.4</v>
      </c>
      <c r="BP21" s="659"/>
      <c r="BQ21" s="659"/>
      <c r="BR21" s="659"/>
      <c r="BS21" s="660" t="s">
        <v>123</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4891921</v>
      </c>
      <c r="S22" s="622"/>
      <c r="T22" s="622"/>
      <c r="U22" s="622"/>
      <c r="V22" s="622"/>
      <c r="W22" s="622"/>
      <c r="X22" s="622"/>
      <c r="Y22" s="623"/>
      <c r="Z22" s="659">
        <v>40.5</v>
      </c>
      <c r="AA22" s="659"/>
      <c r="AB22" s="659"/>
      <c r="AC22" s="659"/>
      <c r="AD22" s="660">
        <v>4891921</v>
      </c>
      <c r="AE22" s="660"/>
      <c r="AF22" s="660"/>
      <c r="AG22" s="660"/>
      <c r="AH22" s="660"/>
      <c r="AI22" s="660"/>
      <c r="AJ22" s="660"/>
      <c r="AK22" s="660"/>
      <c r="AL22" s="624">
        <v>74.8</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358051</v>
      </c>
      <c r="S23" s="622"/>
      <c r="T23" s="622"/>
      <c r="U23" s="622"/>
      <c r="V23" s="622"/>
      <c r="W23" s="622"/>
      <c r="X23" s="622"/>
      <c r="Y23" s="623"/>
      <c r="Z23" s="659">
        <v>3</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123</v>
      </c>
      <c r="BH23" s="622"/>
      <c r="BI23" s="622"/>
      <c r="BJ23" s="622"/>
      <c r="BK23" s="622"/>
      <c r="BL23" s="622"/>
      <c r="BM23" s="622"/>
      <c r="BN23" s="623"/>
      <c r="BO23" s="659" t="s">
        <v>123</v>
      </c>
      <c r="BP23" s="659"/>
      <c r="BQ23" s="659"/>
      <c r="BR23" s="659"/>
      <c r="BS23" s="660" t="s">
        <v>123</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4978547</v>
      </c>
      <c r="CS24" s="677"/>
      <c r="CT24" s="677"/>
      <c r="CU24" s="677"/>
      <c r="CV24" s="677"/>
      <c r="CW24" s="677"/>
      <c r="CX24" s="677"/>
      <c r="CY24" s="702"/>
      <c r="CZ24" s="703">
        <v>43.6</v>
      </c>
      <c r="DA24" s="685"/>
      <c r="DB24" s="685"/>
      <c r="DC24" s="705"/>
      <c r="DD24" s="701">
        <v>4315367</v>
      </c>
      <c r="DE24" s="677"/>
      <c r="DF24" s="677"/>
      <c r="DG24" s="677"/>
      <c r="DH24" s="677"/>
      <c r="DI24" s="677"/>
      <c r="DJ24" s="677"/>
      <c r="DK24" s="702"/>
      <c r="DL24" s="701">
        <v>4071896</v>
      </c>
      <c r="DM24" s="677"/>
      <c r="DN24" s="677"/>
      <c r="DO24" s="677"/>
      <c r="DP24" s="677"/>
      <c r="DQ24" s="677"/>
      <c r="DR24" s="677"/>
      <c r="DS24" s="677"/>
      <c r="DT24" s="677"/>
      <c r="DU24" s="677"/>
      <c r="DV24" s="702"/>
      <c r="DW24" s="703">
        <v>62.1</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6899917</v>
      </c>
      <c r="S25" s="622"/>
      <c r="T25" s="622"/>
      <c r="U25" s="622"/>
      <c r="V25" s="622"/>
      <c r="W25" s="622"/>
      <c r="X25" s="622"/>
      <c r="Y25" s="623"/>
      <c r="Z25" s="659">
        <v>57.2</v>
      </c>
      <c r="AA25" s="659"/>
      <c r="AB25" s="659"/>
      <c r="AC25" s="659"/>
      <c r="AD25" s="660">
        <v>6541866</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1604162</v>
      </c>
      <c r="CS25" s="634"/>
      <c r="CT25" s="634"/>
      <c r="CU25" s="634"/>
      <c r="CV25" s="634"/>
      <c r="CW25" s="634"/>
      <c r="CX25" s="634"/>
      <c r="CY25" s="635"/>
      <c r="CZ25" s="624">
        <v>14.1</v>
      </c>
      <c r="DA25" s="636"/>
      <c r="DB25" s="636"/>
      <c r="DC25" s="637"/>
      <c r="DD25" s="627">
        <v>1501235</v>
      </c>
      <c r="DE25" s="634"/>
      <c r="DF25" s="634"/>
      <c r="DG25" s="634"/>
      <c r="DH25" s="634"/>
      <c r="DI25" s="634"/>
      <c r="DJ25" s="634"/>
      <c r="DK25" s="635"/>
      <c r="DL25" s="627">
        <v>1425814</v>
      </c>
      <c r="DM25" s="634"/>
      <c r="DN25" s="634"/>
      <c r="DO25" s="634"/>
      <c r="DP25" s="634"/>
      <c r="DQ25" s="634"/>
      <c r="DR25" s="634"/>
      <c r="DS25" s="634"/>
      <c r="DT25" s="634"/>
      <c r="DU25" s="634"/>
      <c r="DV25" s="635"/>
      <c r="DW25" s="624">
        <v>21.7</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1203</v>
      </c>
      <c r="S26" s="622"/>
      <c r="T26" s="622"/>
      <c r="U26" s="622"/>
      <c r="V26" s="622"/>
      <c r="W26" s="622"/>
      <c r="X26" s="622"/>
      <c r="Y26" s="623"/>
      <c r="Z26" s="659">
        <v>0</v>
      </c>
      <c r="AA26" s="659"/>
      <c r="AB26" s="659"/>
      <c r="AC26" s="659"/>
      <c r="AD26" s="660">
        <v>1203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929882</v>
      </c>
      <c r="CS26" s="622"/>
      <c r="CT26" s="622"/>
      <c r="CU26" s="622"/>
      <c r="CV26" s="622"/>
      <c r="CW26" s="622"/>
      <c r="CX26" s="622"/>
      <c r="CY26" s="623"/>
      <c r="CZ26" s="624">
        <v>8.1</v>
      </c>
      <c r="DA26" s="636"/>
      <c r="DB26" s="636"/>
      <c r="DC26" s="637"/>
      <c r="DD26" s="627">
        <v>859841</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22322</v>
      </c>
      <c r="S27" s="622"/>
      <c r="T27" s="622"/>
      <c r="U27" s="622"/>
      <c r="V27" s="622"/>
      <c r="W27" s="622"/>
      <c r="X27" s="622"/>
      <c r="Y27" s="623"/>
      <c r="Z27" s="659">
        <v>0.2</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1174069</v>
      </c>
      <c r="BH27" s="622"/>
      <c r="BI27" s="622"/>
      <c r="BJ27" s="622"/>
      <c r="BK27" s="622"/>
      <c r="BL27" s="622"/>
      <c r="BM27" s="622"/>
      <c r="BN27" s="623"/>
      <c r="BO27" s="659">
        <v>100</v>
      </c>
      <c r="BP27" s="659"/>
      <c r="BQ27" s="659"/>
      <c r="BR27" s="659"/>
      <c r="BS27" s="660" t="s">
        <v>123</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884940</v>
      </c>
      <c r="CS27" s="634"/>
      <c r="CT27" s="634"/>
      <c r="CU27" s="634"/>
      <c r="CV27" s="634"/>
      <c r="CW27" s="634"/>
      <c r="CX27" s="634"/>
      <c r="CY27" s="635"/>
      <c r="CZ27" s="624">
        <v>7.8</v>
      </c>
      <c r="DA27" s="636"/>
      <c r="DB27" s="636"/>
      <c r="DC27" s="637"/>
      <c r="DD27" s="627">
        <v>374755</v>
      </c>
      <c r="DE27" s="634"/>
      <c r="DF27" s="634"/>
      <c r="DG27" s="634"/>
      <c r="DH27" s="634"/>
      <c r="DI27" s="634"/>
      <c r="DJ27" s="634"/>
      <c r="DK27" s="635"/>
      <c r="DL27" s="627">
        <v>206705</v>
      </c>
      <c r="DM27" s="634"/>
      <c r="DN27" s="634"/>
      <c r="DO27" s="634"/>
      <c r="DP27" s="634"/>
      <c r="DQ27" s="634"/>
      <c r="DR27" s="634"/>
      <c r="DS27" s="634"/>
      <c r="DT27" s="634"/>
      <c r="DU27" s="634"/>
      <c r="DV27" s="635"/>
      <c r="DW27" s="624">
        <v>3.2</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82247</v>
      </c>
      <c r="S28" s="622"/>
      <c r="T28" s="622"/>
      <c r="U28" s="622"/>
      <c r="V28" s="622"/>
      <c r="W28" s="622"/>
      <c r="X28" s="622"/>
      <c r="Y28" s="623"/>
      <c r="Z28" s="659">
        <v>0.7</v>
      </c>
      <c r="AA28" s="659"/>
      <c r="AB28" s="659"/>
      <c r="AC28" s="659"/>
      <c r="AD28" s="660" t="s">
        <v>123</v>
      </c>
      <c r="AE28" s="660"/>
      <c r="AF28" s="660"/>
      <c r="AG28" s="660"/>
      <c r="AH28" s="660"/>
      <c r="AI28" s="660"/>
      <c r="AJ28" s="660"/>
      <c r="AK28" s="660"/>
      <c r="AL28" s="624" t="s">
        <v>123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2489445</v>
      </c>
      <c r="CS28" s="622"/>
      <c r="CT28" s="622"/>
      <c r="CU28" s="622"/>
      <c r="CV28" s="622"/>
      <c r="CW28" s="622"/>
      <c r="CX28" s="622"/>
      <c r="CY28" s="623"/>
      <c r="CZ28" s="624">
        <v>21.8</v>
      </c>
      <c r="DA28" s="636"/>
      <c r="DB28" s="636"/>
      <c r="DC28" s="637"/>
      <c r="DD28" s="627">
        <v>2439377</v>
      </c>
      <c r="DE28" s="622"/>
      <c r="DF28" s="622"/>
      <c r="DG28" s="622"/>
      <c r="DH28" s="622"/>
      <c r="DI28" s="622"/>
      <c r="DJ28" s="622"/>
      <c r="DK28" s="623"/>
      <c r="DL28" s="627">
        <v>2439377</v>
      </c>
      <c r="DM28" s="622"/>
      <c r="DN28" s="622"/>
      <c r="DO28" s="622"/>
      <c r="DP28" s="622"/>
      <c r="DQ28" s="622"/>
      <c r="DR28" s="622"/>
      <c r="DS28" s="622"/>
      <c r="DT28" s="622"/>
      <c r="DU28" s="622"/>
      <c r="DV28" s="623"/>
      <c r="DW28" s="624">
        <v>37.200000000000003</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7244</v>
      </c>
      <c r="S29" s="622"/>
      <c r="T29" s="622"/>
      <c r="U29" s="622"/>
      <c r="V29" s="622"/>
      <c r="W29" s="622"/>
      <c r="X29" s="622"/>
      <c r="Y29" s="623"/>
      <c r="Z29" s="659">
        <v>0.1</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67</v>
      </c>
      <c r="CG29" s="619"/>
      <c r="CH29" s="619"/>
      <c r="CI29" s="619"/>
      <c r="CJ29" s="619"/>
      <c r="CK29" s="619"/>
      <c r="CL29" s="619"/>
      <c r="CM29" s="619"/>
      <c r="CN29" s="619"/>
      <c r="CO29" s="619"/>
      <c r="CP29" s="619"/>
      <c r="CQ29" s="620"/>
      <c r="CR29" s="621">
        <v>2489373</v>
      </c>
      <c r="CS29" s="634"/>
      <c r="CT29" s="634"/>
      <c r="CU29" s="634"/>
      <c r="CV29" s="634"/>
      <c r="CW29" s="634"/>
      <c r="CX29" s="634"/>
      <c r="CY29" s="635"/>
      <c r="CZ29" s="624">
        <v>21.8</v>
      </c>
      <c r="DA29" s="636"/>
      <c r="DB29" s="636"/>
      <c r="DC29" s="637"/>
      <c r="DD29" s="627">
        <v>2439305</v>
      </c>
      <c r="DE29" s="634"/>
      <c r="DF29" s="634"/>
      <c r="DG29" s="634"/>
      <c r="DH29" s="634"/>
      <c r="DI29" s="634"/>
      <c r="DJ29" s="634"/>
      <c r="DK29" s="635"/>
      <c r="DL29" s="627">
        <v>2439305</v>
      </c>
      <c r="DM29" s="634"/>
      <c r="DN29" s="634"/>
      <c r="DO29" s="634"/>
      <c r="DP29" s="634"/>
      <c r="DQ29" s="634"/>
      <c r="DR29" s="634"/>
      <c r="DS29" s="634"/>
      <c r="DT29" s="634"/>
      <c r="DU29" s="634"/>
      <c r="DV29" s="635"/>
      <c r="DW29" s="624">
        <v>37.200000000000003</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1151147</v>
      </c>
      <c r="S30" s="622"/>
      <c r="T30" s="622"/>
      <c r="U30" s="622"/>
      <c r="V30" s="622"/>
      <c r="W30" s="622"/>
      <c r="X30" s="622"/>
      <c r="Y30" s="623"/>
      <c r="Z30" s="659">
        <v>9.5</v>
      </c>
      <c r="AA30" s="659"/>
      <c r="AB30" s="659"/>
      <c r="AC30" s="659"/>
      <c r="AD30" s="660" t="s">
        <v>123</v>
      </c>
      <c r="AE30" s="660"/>
      <c r="AF30" s="660"/>
      <c r="AG30" s="660"/>
      <c r="AH30" s="660"/>
      <c r="AI30" s="660"/>
      <c r="AJ30" s="660"/>
      <c r="AK30" s="660"/>
      <c r="AL30" s="624" t="s">
        <v>123</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2433721</v>
      </c>
      <c r="CS30" s="622"/>
      <c r="CT30" s="622"/>
      <c r="CU30" s="622"/>
      <c r="CV30" s="622"/>
      <c r="CW30" s="622"/>
      <c r="CX30" s="622"/>
      <c r="CY30" s="623"/>
      <c r="CZ30" s="624">
        <v>21.3</v>
      </c>
      <c r="DA30" s="636"/>
      <c r="DB30" s="636"/>
      <c r="DC30" s="637"/>
      <c r="DD30" s="627">
        <v>2383653</v>
      </c>
      <c r="DE30" s="622"/>
      <c r="DF30" s="622"/>
      <c r="DG30" s="622"/>
      <c r="DH30" s="622"/>
      <c r="DI30" s="622"/>
      <c r="DJ30" s="622"/>
      <c r="DK30" s="623"/>
      <c r="DL30" s="627">
        <v>2383653</v>
      </c>
      <c r="DM30" s="622"/>
      <c r="DN30" s="622"/>
      <c r="DO30" s="622"/>
      <c r="DP30" s="622"/>
      <c r="DQ30" s="622"/>
      <c r="DR30" s="622"/>
      <c r="DS30" s="622"/>
      <c r="DT30" s="622"/>
      <c r="DU30" s="622"/>
      <c r="DV30" s="623"/>
      <c r="DW30" s="624">
        <v>36.4</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96.6</v>
      </c>
      <c r="BN31" s="684"/>
      <c r="BO31" s="684"/>
      <c r="BP31" s="684"/>
      <c r="BQ31" s="686"/>
      <c r="BR31" s="683">
        <v>99.2</v>
      </c>
      <c r="BS31" s="684"/>
      <c r="BT31" s="684"/>
      <c r="BU31" s="684"/>
      <c r="BV31" s="684"/>
      <c r="BW31" s="684"/>
      <c r="BX31" s="685">
        <v>95.6</v>
      </c>
      <c r="BY31" s="684"/>
      <c r="BZ31" s="684"/>
      <c r="CA31" s="684"/>
      <c r="CB31" s="686"/>
      <c r="CD31" s="642"/>
      <c r="CE31" s="643"/>
      <c r="CF31" s="618" t="s">
        <v>301</v>
      </c>
      <c r="CG31" s="619"/>
      <c r="CH31" s="619"/>
      <c r="CI31" s="619"/>
      <c r="CJ31" s="619"/>
      <c r="CK31" s="619"/>
      <c r="CL31" s="619"/>
      <c r="CM31" s="619"/>
      <c r="CN31" s="619"/>
      <c r="CO31" s="619"/>
      <c r="CP31" s="619"/>
      <c r="CQ31" s="620"/>
      <c r="CR31" s="621">
        <v>55652</v>
      </c>
      <c r="CS31" s="634"/>
      <c r="CT31" s="634"/>
      <c r="CU31" s="634"/>
      <c r="CV31" s="634"/>
      <c r="CW31" s="634"/>
      <c r="CX31" s="634"/>
      <c r="CY31" s="635"/>
      <c r="CZ31" s="624">
        <v>0.5</v>
      </c>
      <c r="DA31" s="636"/>
      <c r="DB31" s="636"/>
      <c r="DC31" s="637"/>
      <c r="DD31" s="627">
        <v>55652</v>
      </c>
      <c r="DE31" s="634"/>
      <c r="DF31" s="634"/>
      <c r="DG31" s="634"/>
      <c r="DH31" s="634"/>
      <c r="DI31" s="634"/>
      <c r="DJ31" s="634"/>
      <c r="DK31" s="635"/>
      <c r="DL31" s="627">
        <v>55652</v>
      </c>
      <c r="DM31" s="634"/>
      <c r="DN31" s="634"/>
      <c r="DO31" s="634"/>
      <c r="DP31" s="634"/>
      <c r="DQ31" s="634"/>
      <c r="DR31" s="634"/>
      <c r="DS31" s="634"/>
      <c r="DT31" s="634"/>
      <c r="DU31" s="634"/>
      <c r="DV31" s="635"/>
      <c r="DW31" s="624">
        <v>0.8</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681895</v>
      </c>
      <c r="S32" s="622"/>
      <c r="T32" s="622"/>
      <c r="U32" s="622"/>
      <c r="V32" s="622"/>
      <c r="W32" s="622"/>
      <c r="X32" s="622"/>
      <c r="Y32" s="623"/>
      <c r="Z32" s="659">
        <v>5.7</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4"/>
      <c r="AU32" s="202" t="s">
        <v>303</v>
      </c>
      <c r="AX32" s="618" t="s">
        <v>304</v>
      </c>
      <c r="AY32" s="619"/>
      <c r="AZ32" s="619"/>
      <c r="BA32" s="619"/>
      <c r="BB32" s="619"/>
      <c r="BC32" s="619"/>
      <c r="BD32" s="619"/>
      <c r="BE32" s="619"/>
      <c r="BF32" s="620"/>
      <c r="BG32" s="687">
        <v>99.7</v>
      </c>
      <c r="BH32" s="634"/>
      <c r="BI32" s="634"/>
      <c r="BJ32" s="634"/>
      <c r="BK32" s="634"/>
      <c r="BL32" s="634"/>
      <c r="BM32" s="625">
        <v>97.3</v>
      </c>
      <c r="BN32" s="634"/>
      <c r="BO32" s="634"/>
      <c r="BP32" s="634"/>
      <c r="BQ32" s="657"/>
      <c r="BR32" s="687">
        <v>99.5</v>
      </c>
      <c r="BS32" s="634"/>
      <c r="BT32" s="634"/>
      <c r="BU32" s="634"/>
      <c r="BV32" s="634"/>
      <c r="BW32" s="634"/>
      <c r="BX32" s="625">
        <v>96.1</v>
      </c>
      <c r="BY32" s="634"/>
      <c r="BZ32" s="634"/>
      <c r="CA32" s="634"/>
      <c r="CB32" s="657"/>
      <c r="CD32" s="644"/>
      <c r="CE32" s="645"/>
      <c r="CF32" s="618" t="s">
        <v>305</v>
      </c>
      <c r="CG32" s="619"/>
      <c r="CH32" s="619"/>
      <c r="CI32" s="619"/>
      <c r="CJ32" s="619"/>
      <c r="CK32" s="619"/>
      <c r="CL32" s="619"/>
      <c r="CM32" s="619"/>
      <c r="CN32" s="619"/>
      <c r="CO32" s="619"/>
      <c r="CP32" s="619"/>
      <c r="CQ32" s="620"/>
      <c r="CR32" s="621">
        <v>72</v>
      </c>
      <c r="CS32" s="622"/>
      <c r="CT32" s="622"/>
      <c r="CU32" s="622"/>
      <c r="CV32" s="622"/>
      <c r="CW32" s="622"/>
      <c r="CX32" s="622"/>
      <c r="CY32" s="623"/>
      <c r="CZ32" s="624">
        <v>0</v>
      </c>
      <c r="DA32" s="636"/>
      <c r="DB32" s="636"/>
      <c r="DC32" s="637"/>
      <c r="DD32" s="627">
        <v>72</v>
      </c>
      <c r="DE32" s="622"/>
      <c r="DF32" s="622"/>
      <c r="DG32" s="622"/>
      <c r="DH32" s="622"/>
      <c r="DI32" s="622"/>
      <c r="DJ32" s="622"/>
      <c r="DK32" s="623"/>
      <c r="DL32" s="627">
        <v>72</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191626</v>
      </c>
      <c r="S33" s="622"/>
      <c r="T33" s="622"/>
      <c r="U33" s="622"/>
      <c r="V33" s="622"/>
      <c r="W33" s="622"/>
      <c r="X33" s="622"/>
      <c r="Y33" s="623"/>
      <c r="Z33" s="659">
        <v>1.6</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99.3</v>
      </c>
      <c r="BH33" s="606"/>
      <c r="BI33" s="606"/>
      <c r="BJ33" s="606"/>
      <c r="BK33" s="606"/>
      <c r="BL33" s="606"/>
      <c r="BM33" s="652">
        <v>95.7</v>
      </c>
      <c r="BN33" s="606"/>
      <c r="BO33" s="606"/>
      <c r="BP33" s="606"/>
      <c r="BQ33" s="669"/>
      <c r="BR33" s="682">
        <v>98.9</v>
      </c>
      <c r="BS33" s="606"/>
      <c r="BT33" s="606"/>
      <c r="BU33" s="606"/>
      <c r="BV33" s="606"/>
      <c r="BW33" s="606"/>
      <c r="BX33" s="652">
        <v>94.6</v>
      </c>
      <c r="BY33" s="606"/>
      <c r="BZ33" s="606"/>
      <c r="CA33" s="606"/>
      <c r="CB33" s="669"/>
      <c r="CD33" s="618" t="s">
        <v>308</v>
      </c>
      <c r="CE33" s="619"/>
      <c r="CF33" s="619"/>
      <c r="CG33" s="619"/>
      <c r="CH33" s="619"/>
      <c r="CI33" s="619"/>
      <c r="CJ33" s="619"/>
      <c r="CK33" s="619"/>
      <c r="CL33" s="619"/>
      <c r="CM33" s="619"/>
      <c r="CN33" s="619"/>
      <c r="CO33" s="619"/>
      <c r="CP33" s="619"/>
      <c r="CQ33" s="620"/>
      <c r="CR33" s="621">
        <v>4634008</v>
      </c>
      <c r="CS33" s="634"/>
      <c r="CT33" s="634"/>
      <c r="CU33" s="634"/>
      <c r="CV33" s="634"/>
      <c r="CW33" s="634"/>
      <c r="CX33" s="634"/>
      <c r="CY33" s="635"/>
      <c r="CZ33" s="624">
        <v>40.6</v>
      </c>
      <c r="DA33" s="636"/>
      <c r="DB33" s="636"/>
      <c r="DC33" s="637"/>
      <c r="DD33" s="627">
        <v>2862888</v>
      </c>
      <c r="DE33" s="634"/>
      <c r="DF33" s="634"/>
      <c r="DG33" s="634"/>
      <c r="DH33" s="634"/>
      <c r="DI33" s="634"/>
      <c r="DJ33" s="634"/>
      <c r="DK33" s="635"/>
      <c r="DL33" s="627">
        <v>2215899</v>
      </c>
      <c r="DM33" s="634"/>
      <c r="DN33" s="634"/>
      <c r="DO33" s="634"/>
      <c r="DP33" s="634"/>
      <c r="DQ33" s="634"/>
      <c r="DR33" s="634"/>
      <c r="DS33" s="634"/>
      <c r="DT33" s="634"/>
      <c r="DU33" s="634"/>
      <c r="DV33" s="635"/>
      <c r="DW33" s="624">
        <v>33.799999999999997</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444022</v>
      </c>
      <c r="S34" s="622"/>
      <c r="T34" s="622"/>
      <c r="U34" s="622"/>
      <c r="V34" s="622"/>
      <c r="W34" s="622"/>
      <c r="X34" s="622"/>
      <c r="Y34" s="623"/>
      <c r="Z34" s="659">
        <v>3.7</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1653001</v>
      </c>
      <c r="CS34" s="622"/>
      <c r="CT34" s="622"/>
      <c r="CU34" s="622"/>
      <c r="CV34" s="622"/>
      <c r="CW34" s="622"/>
      <c r="CX34" s="622"/>
      <c r="CY34" s="623"/>
      <c r="CZ34" s="624">
        <v>14.5</v>
      </c>
      <c r="DA34" s="636"/>
      <c r="DB34" s="636"/>
      <c r="DC34" s="637"/>
      <c r="DD34" s="627">
        <v>1001122</v>
      </c>
      <c r="DE34" s="622"/>
      <c r="DF34" s="622"/>
      <c r="DG34" s="622"/>
      <c r="DH34" s="622"/>
      <c r="DI34" s="622"/>
      <c r="DJ34" s="622"/>
      <c r="DK34" s="623"/>
      <c r="DL34" s="627">
        <v>833701</v>
      </c>
      <c r="DM34" s="622"/>
      <c r="DN34" s="622"/>
      <c r="DO34" s="622"/>
      <c r="DP34" s="622"/>
      <c r="DQ34" s="622"/>
      <c r="DR34" s="622"/>
      <c r="DS34" s="622"/>
      <c r="DT34" s="622"/>
      <c r="DU34" s="622"/>
      <c r="DV34" s="623"/>
      <c r="DW34" s="624">
        <v>12.7</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462910</v>
      </c>
      <c r="S35" s="622"/>
      <c r="T35" s="622"/>
      <c r="U35" s="622"/>
      <c r="V35" s="622"/>
      <c r="W35" s="622"/>
      <c r="X35" s="622"/>
      <c r="Y35" s="623"/>
      <c r="Z35" s="659">
        <v>3.8</v>
      </c>
      <c r="AA35" s="659"/>
      <c r="AB35" s="659"/>
      <c r="AC35" s="659"/>
      <c r="AD35" s="660" t="s">
        <v>123</v>
      </c>
      <c r="AE35" s="660"/>
      <c r="AF35" s="660"/>
      <c r="AG35" s="660"/>
      <c r="AH35" s="660"/>
      <c r="AI35" s="660"/>
      <c r="AJ35" s="660"/>
      <c r="AK35" s="660"/>
      <c r="AL35" s="624" t="s">
        <v>123</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74385</v>
      </c>
      <c r="CS35" s="634"/>
      <c r="CT35" s="634"/>
      <c r="CU35" s="634"/>
      <c r="CV35" s="634"/>
      <c r="CW35" s="634"/>
      <c r="CX35" s="634"/>
      <c r="CY35" s="635"/>
      <c r="CZ35" s="624">
        <v>0.7</v>
      </c>
      <c r="DA35" s="636"/>
      <c r="DB35" s="636"/>
      <c r="DC35" s="637"/>
      <c r="DD35" s="627">
        <v>32446</v>
      </c>
      <c r="DE35" s="634"/>
      <c r="DF35" s="634"/>
      <c r="DG35" s="634"/>
      <c r="DH35" s="634"/>
      <c r="DI35" s="634"/>
      <c r="DJ35" s="634"/>
      <c r="DK35" s="635"/>
      <c r="DL35" s="627">
        <v>29083</v>
      </c>
      <c r="DM35" s="634"/>
      <c r="DN35" s="634"/>
      <c r="DO35" s="634"/>
      <c r="DP35" s="634"/>
      <c r="DQ35" s="634"/>
      <c r="DR35" s="634"/>
      <c r="DS35" s="634"/>
      <c r="DT35" s="634"/>
      <c r="DU35" s="634"/>
      <c r="DV35" s="635"/>
      <c r="DW35" s="624">
        <v>0.4</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339332</v>
      </c>
      <c r="S36" s="622"/>
      <c r="T36" s="622"/>
      <c r="U36" s="622"/>
      <c r="V36" s="622"/>
      <c r="W36" s="622"/>
      <c r="X36" s="622"/>
      <c r="Y36" s="623"/>
      <c r="Z36" s="659">
        <v>2.8</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6">
        <v>1283672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11184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1775969</v>
      </c>
      <c r="CS36" s="622"/>
      <c r="CT36" s="622"/>
      <c r="CU36" s="622"/>
      <c r="CV36" s="622"/>
      <c r="CW36" s="622"/>
      <c r="CX36" s="622"/>
      <c r="CY36" s="623"/>
      <c r="CZ36" s="624">
        <v>15.6</v>
      </c>
      <c r="DA36" s="636"/>
      <c r="DB36" s="636"/>
      <c r="DC36" s="637"/>
      <c r="DD36" s="627">
        <v>1220085</v>
      </c>
      <c r="DE36" s="622"/>
      <c r="DF36" s="622"/>
      <c r="DG36" s="622"/>
      <c r="DH36" s="622"/>
      <c r="DI36" s="622"/>
      <c r="DJ36" s="622"/>
      <c r="DK36" s="623"/>
      <c r="DL36" s="627">
        <v>780650</v>
      </c>
      <c r="DM36" s="622"/>
      <c r="DN36" s="622"/>
      <c r="DO36" s="622"/>
      <c r="DP36" s="622"/>
      <c r="DQ36" s="622"/>
      <c r="DR36" s="622"/>
      <c r="DS36" s="622"/>
      <c r="DT36" s="622"/>
      <c r="DU36" s="622"/>
      <c r="DV36" s="623"/>
      <c r="DW36" s="624">
        <v>11.9</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721152</v>
      </c>
      <c r="S37" s="622"/>
      <c r="T37" s="622"/>
      <c r="U37" s="622"/>
      <c r="V37" s="622"/>
      <c r="W37" s="622"/>
      <c r="X37" s="622"/>
      <c r="Y37" s="623"/>
      <c r="Z37" s="659">
        <v>6</v>
      </c>
      <c r="AA37" s="659"/>
      <c r="AB37" s="659"/>
      <c r="AC37" s="659"/>
      <c r="AD37" s="660">
        <v>861</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436789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11184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511659</v>
      </c>
      <c r="CS37" s="634"/>
      <c r="CT37" s="634"/>
      <c r="CU37" s="634"/>
      <c r="CV37" s="634"/>
      <c r="CW37" s="634"/>
      <c r="CX37" s="634"/>
      <c r="CY37" s="635"/>
      <c r="CZ37" s="624">
        <v>4.5</v>
      </c>
      <c r="DA37" s="636"/>
      <c r="DB37" s="636"/>
      <c r="DC37" s="637"/>
      <c r="DD37" s="627">
        <v>511659</v>
      </c>
      <c r="DE37" s="634"/>
      <c r="DF37" s="634"/>
      <c r="DG37" s="634"/>
      <c r="DH37" s="634"/>
      <c r="DI37" s="634"/>
      <c r="DJ37" s="634"/>
      <c r="DK37" s="635"/>
      <c r="DL37" s="627">
        <v>424473</v>
      </c>
      <c r="DM37" s="634"/>
      <c r="DN37" s="634"/>
      <c r="DO37" s="634"/>
      <c r="DP37" s="634"/>
      <c r="DQ37" s="634"/>
      <c r="DR37" s="634"/>
      <c r="DS37" s="634"/>
      <c r="DT37" s="634"/>
      <c r="DU37" s="634"/>
      <c r="DV37" s="635"/>
      <c r="DW37" s="624">
        <v>6.5</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1062215</v>
      </c>
      <c r="S38" s="622"/>
      <c r="T38" s="622"/>
      <c r="U38" s="622"/>
      <c r="V38" s="622"/>
      <c r="W38" s="622"/>
      <c r="X38" s="622"/>
      <c r="Y38" s="623"/>
      <c r="Z38" s="659">
        <v>8.8000000000000007</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110037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1369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716039</v>
      </c>
      <c r="CS38" s="622"/>
      <c r="CT38" s="622"/>
      <c r="CU38" s="622"/>
      <c r="CV38" s="622"/>
      <c r="CW38" s="622"/>
      <c r="CX38" s="622"/>
      <c r="CY38" s="623"/>
      <c r="CZ38" s="624">
        <v>6.3</v>
      </c>
      <c r="DA38" s="636"/>
      <c r="DB38" s="636"/>
      <c r="DC38" s="637"/>
      <c r="DD38" s="627">
        <v>576464</v>
      </c>
      <c r="DE38" s="622"/>
      <c r="DF38" s="622"/>
      <c r="DG38" s="622"/>
      <c r="DH38" s="622"/>
      <c r="DI38" s="622"/>
      <c r="DJ38" s="622"/>
      <c r="DK38" s="623"/>
      <c r="DL38" s="627">
        <v>572465</v>
      </c>
      <c r="DM38" s="622"/>
      <c r="DN38" s="622"/>
      <c r="DO38" s="622"/>
      <c r="DP38" s="622"/>
      <c r="DQ38" s="622"/>
      <c r="DR38" s="622"/>
      <c r="DS38" s="622"/>
      <c r="DT38" s="622"/>
      <c r="DU38" s="622"/>
      <c r="DV38" s="623"/>
      <c r="DW38" s="624">
        <v>8.6999999999999993</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20807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2792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150259</v>
      </c>
      <c r="CS39" s="634"/>
      <c r="CT39" s="634"/>
      <c r="CU39" s="634"/>
      <c r="CV39" s="634"/>
      <c r="CW39" s="634"/>
      <c r="CX39" s="634"/>
      <c r="CY39" s="635"/>
      <c r="CZ39" s="624">
        <v>1.3</v>
      </c>
      <c r="DA39" s="636"/>
      <c r="DB39" s="636"/>
      <c r="DC39" s="637"/>
      <c r="DD39" s="627">
        <v>32771</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12815</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t="s">
        <v>123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264355</v>
      </c>
      <c r="CS40" s="622"/>
      <c r="CT40" s="622"/>
      <c r="CU40" s="622"/>
      <c r="CV40" s="622"/>
      <c r="CW40" s="622"/>
      <c r="CX40" s="622"/>
      <c r="CY40" s="623"/>
      <c r="CZ40" s="624">
        <v>2.2999999999999998</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12067232</v>
      </c>
      <c r="S41" s="646"/>
      <c r="T41" s="646"/>
      <c r="U41" s="646"/>
      <c r="V41" s="646"/>
      <c r="W41" s="646"/>
      <c r="X41" s="646"/>
      <c r="Y41" s="649"/>
      <c r="Z41" s="650">
        <v>100</v>
      </c>
      <c r="AA41" s="650"/>
      <c r="AB41" s="650"/>
      <c r="AC41" s="650"/>
      <c r="AD41" s="651">
        <v>6543930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138890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577149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424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1801708</v>
      </c>
      <c r="CS42" s="634"/>
      <c r="CT42" s="634"/>
      <c r="CU42" s="634"/>
      <c r="CV42" s="634"/>
      <c r="CW42" s="634"/>
      <c r="CX42" s="634"/>
      <c r="CY42" s="635"/>
      <c r="CZ42" s="624">
        <v>15.8</v>
      </c>
      <c r="DA42" s="636"/>
      <c r="DB42" s="636"/>
      <c r="DC42" s="637"/>
      <c r="DD42" s="627">
        <v>208165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49546</v>
      </c>
      <c r="CS43" s="634"/>
      <c r="CT43" s="634"/>
      <c r="CU43" s="634"/>
      <c r="CV43" s="634"/>
      <c r="CW43" s="634"/>
      <c r="CX43" s="634"/>
      <c r="CY43" s="635"/>
      <c r="CZ43" s="624">
        <v>0.4</v>
      </c>
      <c r="DA43" s="636"/>
      <c r="DB43" s="636"/>
      <c r="DC43" s="637"/>
      <c r="DD43" s="627">
        <v>49546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1497470</v>
      </c>
      <c r="CS44" s="622"/>
      <c r="CT44" s="622"/>
      <c r="CU44" s="622"/>
      <c r="CV44" s="622"/>
      <c r="CW44" s="622"/>
      <c r="CX44" s="622"/>
      <c r="CY44" s="623"/>
      <c r="CZ44" s="624">
        <v>13.1</v>
      </c>
      <c r="DA44" s="625"/>
      <c r="DB44" s="625"/>
      <c r="DC44" s="626"/>
      <c r="DD44" s="627">
        <v>187967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667544</v>
      </c>
      <c r="CS45" s="634"/>
      <c r="CT45" s="634"/>
      <c r="CU45" s="634"/>
      <c r="CV45" s="634"/>
      <c r="CW45" s="634"/>
      <c r="CX45" s="634"/>
      <c r="CY45" s="635"/>
      <c r="CZ45" s="624">
        <v>5.8</v>
      </c>
      <c r="DA45" s="636"/>
      <c r="DB45" s="636"/>
      <c r="DC45" s="637"/>
      <c r="DD45" s="627">
        <v>11707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799500</v>
      </c>
      <c r="CS46" s="622"/>
      <c r="CT46" s="622"/>
      <c r="CU46" s="622"/>
      <c r="CV46" s="622"/>
      <c r="CW46" s="622"/>
      <c r="CX46" s="622"/>
      <c r="CY46" s="623"/>
      <c r="CZ46" s="624">
        <v>7</v>
      </c>
      <c r="DA46" s="625"/>
      <c r="DB46" s="625"/>
      <c r="DC46" s="626"/>
      <c r="DD46" s="627">
        <v>172234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v>304238</v>
      </c>
      <c r="CS47" s="634"/>
      <c r="CT47" s="634"/>
      <c r="CU47" s="634"/>
      <c r="CV47" s="634"/>
      <c r="CW47" s="634"/>
      <c r="CX47" s="634"/>
      <c r="CY47" s="635"/>
      <c r="CZ47" s="624">
        <v>2.7</v>
      </c>
      <c r="DA47" s="636"/>
      <c r="DB47" s="636"/>
      <c r="DC47" s="637"/>
      <c r="DD47" s="627">
        <v>20198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11414263</v>
      </c>
      <c r="CS49" s="606"/>
      <c r="CT49" s="606"/>
      <c r="CU49" s="606"/>
      <c r="CV49" s="606"/>
      <c r="CW49" s="606"/>
      <c r="CX49" s="606"/>
      <c r="CY49" s="607"/>
      <c r="CZ49" s="608">
        <v>100</v>
      </c>
      <c r="DA49" s="609"/>
      <c r="DB49" s="609"/>
      <c r="DC49" s="610"/>
      <c r="DD49" s="611">
        <v>7386420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7Wtq50cGk3lxJyUX9m/nMfLykJW5XTAFOFjrb1QkSm2mx19LKK0NubUUZZH+MKAt4g4WxKm3N/fWbDwBWaBOA==" saltValue="/WgcYDy8ThsgJaKEty0T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2" t="s">
        <v>353</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354</v>
      </c>
      <c r="DK2" s="1094"/>
      <c r="DL2" s="1094"/>
      <c r="DM2" s="1094"/>
      <c r="DN2" s="1094"/>
      <c r="DO2" s="1095"/>
      <c r="DP2" s="216"/>
      <c r="DQ2" s="1093" t="s">
        <v>355</v>
      </c>
      <c r="DR2" s="1094"/>
      <c r="DS2" s="1094"/>
      <c r="DT2" s="1094"/>
      <c r="DU2" s="1094"/>
      <c r="DV2" s="1094"/>
      <c r="DW2" s="1094"/>
      <c r="DX2" s="1094"/>
      <c r="DY2" s="1094"/>
      <c r="DZ2" s="1095"/>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6"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6" t="s">
        <v>372</v>
      </c>
      <c r="DH5" s="1087"/>
      <c r="DI5" s="1087"/>
      <c r="DJ5" s="1087"/>
      <c r="DK5" s="1088"/>
      <c r="DL5" s="1086" t="s">
        <v>373</v>
      </c>
      <c r="DM5" s="1087"/>
      <c r="DN5" s="1087"/>
      <c r="DO5" s="1087"/>
      <c r="DP5" s="1088"/>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4">
        <v>12067</v>
      </c>
      <c r="R7" s="1105"/>
      <c r="S7" s="1105"/>
      <c r="T7" s="1105"/>
      <c r="U7" s="1105"/>
      <c r="V7" s="1105">
        <v>11414</v>
      </c>
      <c r="W7" s="1105"/>
      <c r="X7" s="1105"/>
      <c r="Y7" s="1105"/>
      <c r="Z7" s="1105"/>
      <c r="AA7" s="1105">
        <v>653</v>
      </c>
      <c r="AB7" s="1105"/>
      <c r="AC7" s="1105"/>
      <c r="AD7" s="1105"/>
      <c r="AE7" s="1106"/>
      <c r="AF7" s="1107">
        <v>634</v>
      </c>
      <c r="AG7" s="1108"/>
      <c r="AH7" s="1108"/>
      <c r="AI7" s="1108"/>
      <c r="AJ7" s="1109"/>
      <c r="AK7" s="1110"/>
      <c r="AL7" s="1111"/>
      <c r="AM7" s="1111"/>
      <c r="AN7" s="1111"/>
      <c r="AO7" s="1111"/>
      <c r="AP7" s="1111">
        <v>18628</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557</v>
      </c>
      <c r="BT7" s="1102"/>
      <c r="BU7" s="1102"/>
      <c r="BV7" s="1102"/>
      <c r="BW7" s="1102"/>
      <c r="BX7" s="1102"/>
      <c r="BY7" s="1102"/>
      <c r="BZ7" s="1102"/>
      <c r="CA7" s="1102"/>
      <c r="CB7" s="1102"/>
      <c r="CC7" s="1102"/>
      <c r="CD7" s="1102"/>
      <c r="CE7" s="1102"/>
      <c r="CF7" s="1102"/>
      <c r="CG7" s="1114"/>
      <c r="CH7" s="1098">
        <v>-1</v>
      </c>
      <c r="CI7" s="1099"/>
      <c r="CJ7" s="1099"/>
      <c r="CK7" s="1099"/>
      <c r="CL7" s="1100"/>
      <c r="CM7" s="1098">
        <v>60</v>
      </c>
      <c r="CN7" s="1099"/>
      <c r="CO7" s="1099"/>
      <c r="CP7" s="1099"/>
      <c r="CQ7" s="1100"/>
      <c r="CR7" s="1098">
        <v>120</v>
      </c>
      <c r="CS7" s="1099"/>
      <c r="CT7" s="1099"/>
      <c r="CU7" s="1099"/>
      <c r="CV7" s="1100"/>
      <c r="CW7" s="1098">
        <v>2</v>
      </c>
      <c r="CX7" s="1099"/>
      <c r="CY7" s="1099"/>
      <c r="CZ7" s="1099"/>
      <c r="DA7" s="1100"/>
      <c r="DB7" s="1098"/>
      <c r="DC7" s="1099"/>
      <c r="DD7" s="1099"/>
      <c r="DE7" s="1099"/>
      <c r="DF7" s="1100"/>
      <c r="DG7" s="1098"/>
      <c r="DH7" s="1099"/>
      <c r="DI7" s="1099"/>
      <c r="DJ7" s="1099"/>
      <c r="DK7" s="1100"/>
      <c r="DL7" s="1098"/>
      <c r="DM7" s="1099"/>
      <c r="DN7" s="1099"/>
      <c r="DO7" s="1099"/>
      <c r="DP7" s="1100"/>
      <c r="DQ7" s="1098"/>
      <c r="DR7" s="1099"/>
      <c r="DS7" s="1099"/>
      <c r="DT7" s="1099"/>
      <c r="DU7" s="1100"/>
      <c r="DV7" s="1101"/>
      <c r="DW7" s="1102"/>
      <c r="DX7" s="1102"/>
      <c r="DY7" s="1102"/>
      <c r="DZ7" s="1103"/>
      <c r="EA7" s="222"/>
    </row>
    <row r="8" spans="1:131" s="223" customFormat="1" ht="26.25" customHeight="1">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2</v>
      </c>
      <c r="CI8" s="990"/>
      <c r="CJ8" s="990"/>
      <c r="CK8" s="990"/>
      <c r="CL8" s="991"/>
      <c r="CM8" s="989">
        <v>52</v>
      </c>
      <c r="CN8" s="990"/>
      <c r="CO8" s="990"/>
      <c r="CP8" s="990"/>
      <c r="CQ8" s="991"/>
      <c r="CR8" s="989">
        <v>57</v>
      </c>
      <c r="CS8" s="990"/>
      <c r="CT8" s="990"/>
      <c r="CU8" s="990"/>
      <c r="CV8" s="991"/>
      <c r="CW8" s="989">
        <v>31</v>
      </c>
      <c r="CX8" s="990"/>
      <c r="CY8" s="990"/>
      <c r="CZ8" s="990"/>
      <c r="DA8" s="991"/>
      <c r="DB8" s="989">
        <v>26</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559</v>
      </c>
      <c r="BT9" s="993"/>
      <c r="BU9" s="993"/>
      <c r="BV9" s="993"/>
      <c r="BW9" s="993"/>
      <c r="BX9" s="993"/>
      <c r="BY9" s="993"/>
      <c r="BZ9" s="993"/>
      <c r="CA9" s="993"/>
      <c r="CB9" s="993"/>
      <c r="CC9" s="993"/>
      <c r="CD9" s="993"/>
      <c r="CE9" s="993"/>
      <c r="CF9" s="993"/>
      <c r="CG9" s="1014"/>
      <c r="CH9" s="989">
        <v>-2</v>
      </c>
      <c r="CI9" s="990"/>
      <c r="CJ9" s="990"/>
      <c r="CK9" s="990"/>
      <c r="CL9" s="991"/>
      <c r="CM9" s="989">
        <v>43</v>
      </c>
      <c r="CN9" s="990"/>
      <c r="CO9" s="990"/>
      <c r="CP9" s="990"/>
      <c r="CQ9" s="991"/>
      <c r="CR9" s="989">
        <v>30</v>
      </c>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84"/>
      <c r="R11" s="1036"/>
      <c r="S11" s="1036"/>
      <c r="T11" s="1036"/>
      <c r="U11" s="1085"/>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377</v>
      </c>
      <c r="B23" s="937" t="s">
        <v>378</v>
      </c>
      <c r="C23" s="938"/>
      <c r="D23" s="938"/>
      <c r="E23" s="938"/>
      <c r="F23" s="938"/>
      <c r="G23" s="938"/>
      <c r="H23" s="938"/>
      <c r="I23" s="938"/>
      <c r="J23" s="938"/>
      <c r="K23" s="938"/>
      <c r="L23" s="938"/>
      <c r="M23" s="938"/>
      <c r="N23" s="938"/>
      <c r="O23" s="938"/>
      <c r="P23" s="948"/>
      <c r="Q23" s="1067">
        <v>12067</v>
      </c>
      <c r="R23" s="1061"/>
      <c r="S23" s="1061"/>
      <c r="T23" s="1061"/>
      <c r="U23" s="1061"/>
      <c r="V23" s="1061">
        <v>11414</v>
      </c>
      <c r="W23" s="1061"/>
      <c r="X23" s="1061"/>
      <c r="Y23" s="1061"/>
      <c r="Z23" s="1061"/>
      <c r="AA23" s="1061">
        <v>653</v>
      </c>
      <c r="AB23" s="1061"/>
      <c r="AC23" s="1061"/>
      <c r="AD23" s="1061"/>
      <c r="AE23" s="1068"/>
      <c r="AF23" s="1069">
        <v>634</v>
      </c>
      <c r="AG23" s="1061"/>
      <c r="AH23" s="1061"/>
      <c r="AI23" s="1061"/>
      <c r="AJ23" s="1070"/>
      <c r="AK23" s="1071"/>
      <c r="AL23" s="1072"/>
      <c r="AM23" s="1072"/>
      <c r="AN23" s="1072"/>
      <c r="AO23" s="1072"/>
      <c r="AP23" s="1061">
        <v>18628</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389</v>
      </c>
      <c r="C28" s="1048"/>
      <c r="D28" s="1048"/>
      <c r="E28" s="1048"/>
      <c r="F28" s="1048"/>
      <c r="G28" s="1048"/>
      <c r="H28" s="1048"/>
      <c r="I28" s="1048"/>
      <c r="J28" s="1048"/>
      <c r="K28" s="1048"/>
      <c r="L28" s="1048"/>
      <c r="M28" s="1048"/>
      <c r="N28" s="1048"/>
      <c r="O28" s="1048"/>
      <c r="P28" s="1049"/>
      <c r="Q28" s="1050">
        <v>1682</v>
      </c>
      <c r="R28" s="1051"/>
      <c r="S28" s="1051"/>
      <c r="T28" s="1051"/>
      <c r="U28" s="1051"/>
      <c r="V28" s="1051">
        <v>1670</v>
      </c>
      <c r="W28" s="1051"/>
      <c r="X28" s="1051"/>
      <c r="Y28" s="1051"/>
      <c r="Z28" s="1051"/>
      <c r="AA28" s="1051">
        <v>11</v>
      </c>
      <c r="AB28" s="1051"/>
      <c r="AC28" s="1051"/>
      <c r="AD28" s="1051"/>
      <c r="AE28" s="1052"/>
      <c r="AF28" s="1053">
        <v>11</v>
      </c>
      <c r="AG28" s="1051"/>
      <c r="AH28" s="1051"/>
      <c r="AI28" s="1051"/>
      <c r="AJ28" s="1054"/>
      <c r="AK28" s="1042">
        <v>139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390</v>
      </c>
      <c r="C29" s="1031"/>
      <c r="D29" s="1031"/>
      <c r="E29" s="1031"/>
      <c r="F29" s="1031"/>
      <c r="G29" s="1031"/>
      <c r="H29" s="1031"/>
      <c r="I29" s="1031"/>
      <c r="J29" s="1031"/>
      <c r="K29" s="1031"/>
      <c r="L29" s="1031"/>
      <c r="M29" s="1031"/>
      <c r="N29" s="1031"/>
      <c r="O29" s="1031"/>
      <c r="P29" s="1032"/>
      <c r="Q29" s="1038">
        <v>1792</v>
      </c>
      <c r="R29" s="1039"/>
      <c r="S29" s="1039"/>
      <c r="T29" s="1039"/>
      <c r="U29" s="1039"/>
      <c r="V29" s="1039">
        <v>1744</v>
      </c>
      <c r="W29" s="1039"/>
      <c r="X29" s="1039"/>
      <c r="Y29" s="1039"/>
      <c r="Z29" s="1039"/>
      <c r="AA29" s="1039">
        <v>47</v>
      </c>
      <c r="AB29" s="1039"/>
      <c r="AC29" s="1039"/>
      <c r="AD29" s="1039"/>
      <c r="AE29" s="1040"/>
      <c r="AF29" s="1035">
        <v>47</v>
      </c>
      <c r="AG29" s="1036"/>
      <c r="AH29" s="1036"/>
      <c r="AI29" s="1036"/>
      <c r="AJ29" s="1037"/>
      <c r="AK29" s="980">
        <v>278</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391</v>
      </c>
      <c r="C30" s="1031"/>
      <c r="D30" s="1031"/>
      <c r="E30" s="1031"/>
      <c r="F30" s="1031"/>
      <c r="G30" s="1031"/>
      <c r="H30" s="1031"/>
      <c r="I30" s="1031"/>
      <c r="J30" s="1031"/>
      <c r="K30" s="1031"/>
      <c r="L30" s="1031"/>
      <c r="M30" s="1031"/>
      <c r="N30" s="1031"/>
      <c r="O30" s="1031"/>
      <c r="P30" s="1032"/>
      <c r="Q30" s="1038">
        <v>252</v>
      </c>
      <c r="R30" s="1039"/>
      <c r="S30" s="1039"/>
      <c r="T30" s="1039"/>
      <c r="U30" s="1039"/>
      <c r="V30" s="1039">
        <v>241</v>
      </c>
      <c r="W30" s="1039"/>
      <c r="X30" s="1039"/>
      <c r="Y30" s="1039"/>
      <c r="Z30" s="1039"/>
      <c r="AA30" s="1039">
        <v>11</v>
      </c>
      <c r="AB30" s="1039"/>
      <c r="AC30" s="1039"/>
      <c r="AD30" s="1039"/>
      <c r="AE30" s="1040"/>
      <c r="AF30" s="1035">
        <v>11</v>
      </c>
      <c r="AG30" s="1036"/>
      <c r="AH30" s="1036"/>
      <c r="AI30" s="1036"/>
      <c r="AJ30" s="1037"/>
      <c r="AK30" s="980">
        <v>75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392</v>
      </c>
      <c r="C31" s="1031"/>
      <c r="D31" s="1031"/>
      <c r="E31" s="1031"/>
      <c r="F31" s="1031"/>
      <c r="G31" s="1031"/>
      <c r="H31" s="1031"/>
      <c r="I31" s="1031"/>
      <c r="J31" s="1031"/>
      <c r="K31" s="1031"/>
      <c r="L31" s="1031"/>
      <c r="M31" s="1031"/>
      <c r="N31" s="1031"/>
      <c r="O31" s="1031"/>
      <c r="P31" s="1032"/>
      <c r="Q31" s="1038">
        <v>34</v>
      </c>
      <c r="R31" s="1039"/>
      <c r="S31" s="1039"/>
      <c r="T31" s="1039"/>
      <c r="U31" s="1039"/>
      <c r="V31" s="1039">
        <v>36</v>
      </c>
      <c r="W31" s="1039"/>
      <c r="X31" s="1039"/>
      <c r="Y31" s="1039"/>
      <c r="Z31" s="1039"/>
      <c r="AA31" s="1039">
        <v>-3</v>
      </c>
      <c r="AB31" s="1039"/>
      <c r="AC31" s="1039"/>
      <c r="AD31" s="1039"/>
      <c r="AE31" s="1040"/>
      <c r="AF31" s="1035">
        <v>164</v>
      </c>
      <c r="AG31" s="1036"/>
      <c r="AH31" s="1036"/>
      <c r="AI31" s="1036"/>
      <c r="AJ31" s="1037"/>
      <c r="AK31" s="980">
        <v>21</v>
      </c>
      <c r="AL31" s="971"/>
      <c r="AM31" s="971"/>
      <c r="AN31" s="971"/>
      <c r="AO31" s="971"/>
      <c r="AP31" s="971">
        <v>117</v>
      </c>
      <c r="AQ31" s="971"/>
      <c r="AR31" s="971"/>
      <c r="AS31" s="971"/>
      <c r="AT31" s="971"/>
      <c r="AU31" s="971">
        <v>116</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394</v>
      </c>
      <c r="C32" s="1031"/>
      <c r="D32" s="1031"/>
      <c r="E32" s="1031"/>
      <c r="F32" s="1031"/>
      <c r="G32" s="1031"/>
      <c r="H32" s="1031"/>
      <c r="I32" s="1031"/>
      <c r="J32" s="1031"/>
      <c r="K32" s="1031"/>
      <c r="L32" s="1031"/>
      <c r="M32" s="1031"/>
      <c r="N32" s="1031"/>
      <c r="O32" s="1031"/>
      <c r="P32" s="1032"/>
      <c r="Q32" s="1038">
        <v>298</v>
      </c>
      <c r="R32" s="1039"/>
      <c r="S32" s="1039"/>
      <c r="T32" s="1039"/>
      <c r="U32" s="1039"/>
      <c r="V32" s="1039">
        <v>273</v>
      </c>
      <c r="W32" s="1039"/>
      <c r="X32" s="1039"/>
      <c r="Y32" s="1039"/>
      <c r="Z32" s="1039"/>
      <c r="AA32" s="1039">
        <v>26</v>
      </c>
      <c r="AB32" s="1039"/>
      <c r="AC32" s="1039"/>
      <c r="AD32" s="1039"/>
      <c r="AE32" s="1040"/>
      <c r="AF32" s="1035">
        <v>141</v>
      </c>
      <c r="AG32" s="1036"/>
      <c r="AH32" s="1036"/>
      <c r="AI32" s="1036"/>
      <c r="AJ32" s="1037"/>
      <c r="AK32" s="980">
        <v>217</v>
      </c>
      <c r="AL32" s="971"/>
      <c r="AM32" s="971"/>
      <c r="AN32" s="971"/>
      <c r="AO32" s="971"/>
      <c r="AP32" s="971">
        <v>1165</v>
      </c>
      <c r="AQ32" s="971"/>
      <c r="AR32" s="971"/>
      <c r="AS32" s="971"/>
      <c r="AT32" s="971"/>
      <c r="AU32" s="971">
        <v>898</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395</v>
      </c>
      <c r="C33" s="1031"/>
      <c r="D33" s="1031"/>
      <c r="E33" s="1031"/>
      <c r="F33" s="1031"/>
      <c r="G33" s="1031"/>
      <c r="H33" s="1031"/>
      <c r="I33" s="1031"/>
      <c r="J33" s="1031"/>
      <c r="K33" s="1031"/>
      <c r="L33" s="1031"/>
      <c r="M33" s="1031"/>
      <c r="N33" s="1031"/>
      <c r="O33" s="1031"/>
      <c r="P33" s="1032"/>
      <c r="Q33" s="1038">
        <v>91</v>
      </c>
      <c r="R33" s="1039"/>
      <c r="S33" s="1039"/>
      <c r="T33" s="1039"/>
      <c r="U33" s="1039"/>
      <c r="V33" s="1039">
        <v>95</v>
      </c>
      <c r="W33" s="1039"/>
      <c r="X33" s="1039"/>
      <c r="Y33" s="1039"/>
      <c r="Z33" s="1039"/>
      <c r="AA33" s="1039">
        <v>-5</v>
      </c>
      <c r="AB33" s="1039"/>
      <c r="AC33" s="1039"/>
      <c r="AD33" s="1039"/>
      <c r="AE33" s="1040"/>
      <c r="AF33" s="1035">
        <v>29</v>
      </c>
      <c r="AG33" s="1036"/>
      <c r="AH33" s="1036"/>
      <c r="AI33" s="1036"/>
      <c r="AJ33" s="1037"/>
      <c r="AK33" s="980">
        <v>70</v>
      </c>
      <c r="AL33" s="971"/>
      <c r="AM33" s="971"/>
      <c r="AN33" s="971"/>
      <c r="AO33" s="971"/>
      <c r="AP33" s="971">
        <v>176</v>
      </c>
      <c r="AQ33" s="971"/>
      <c r="AR33" s="971"/>
      <c r="AS33" s="971"/>
      <c r="AT33" s="971"/>
      <c r="AU33" s="971">
        <v>174</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396</v>
      </c>
      <c r="C34" s="1031"/>
      <c r="D34" s="1031"/>
      <c r="E34" s="1031"/>
      <c r="F34" s="1031"/>
      <c r="G34" s="1031"/>
      <c r="H34" s="1031"/>
      <c r="I34" s="1031"/>
      <c r="J34" s="1031"/>
      <c r="K34" s="1031"/>
      <c r="L34" s="1031"/>
      <c r="M34" s="1031"/>
      <c r="N34" s="1031"/>
      <c r="O34" s="1031"/>
      <c r="P34" s="1032"/>
      <c r="Q34" s="1038">
        <v>99</v>
      </c>
      <c r="R34" s="1039"/>
      <c r="S34" s="1039"/>
      <c r="T34" s="1039"/>
      <c r="U34" s="1039"/>
      <c r="V34" s="1039">
        <v>98</v>
      </c>
      <c r="W34" s="1039"/>
      <c r="X34" s="1039"/>
      <c r="Y34" s="1039"/>
      <c r="Z34" s="1039"/>
      <c r="AA34" s="1039">
        <v>2</v>
      </c>
      <c r="AB34" s="1039"/>
      <c r="AC34" s="1039"/>
      <c r="AD34" s="1039"/>
      <c r="AE34" s="1040"/>
      <c r="AF34" s="1035">
        <v>2</v>
      </c>
      <c r="AG34" s="1036"/>
      <c r="AH34" s="1036"/>
      <c r="AI34" s="1036"/>
      <c r="AJ34" s="1037"/>
      <c r="AK34" s="980">
        <v>40</v>
      </c>
      <c r="AL34" s="971"/>
      <c r="AM34" s="971"/>
      <c r="AN34" s="971"/>
      <c r="AO34" s="971"/>
      <c r="AP34" s="971">
        <v>125</v>
      </c>
      <c r="AQ34" s="971"/>
      <c r="AR34" s="971"/>
      <c r="AS34" s="971"/>
      <c r="AT34" s="971"/>
      <c r="AU34" s="971">
        <v>123</v>
      </c>
      <c r="AV34" s="971"/>
      <c r="AW34" s="971"/>
      <c r="AX34" s="971"/>
      <c r="AY34" s="971"/>
      <c r="AZ34" s="1041"/>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406</v>
      </c>
      <c r="AG63" s="959"/>
      <c r="AH63" s="959"/>
      <c r="AI63" s="959"/>
      <c r="AJ63" s="1022"/>
      <c r="AK63" s="1023"/>
      <c r="AL63" s="963"/>
      <c r="AM63" s="963"/>
      <c r="AN63" s="963"/>
      <c r="AO63" s="963"/>
      <c r="AP63" s="959">
        <v>1583</v>
      </c>
      <c r="AQ63" s="959"/>
      <c r="AR63" s="959"/>
      <c r="AS63" s="959"/>
      <c r="AT63" s="959"/>
      <c r="AU63" s="959">
        <v>1311</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551</v>
      </c>
      <c r="C68" s="986"/>
      <c r="D68" s="986"/>
      <c r="E68" s="986"/>
      <c r="F68" s="986"/>
      <c r="G68" s="986"/>
      <c r="H68" s="986"/>
      <c r="I68" s="986"/>
      <c r="J68" s="986"/>
      <c r="K68" s="986"/>
      <c r="L68" s="986"/>
      <c r="M68" s="986"/>
      <c r="N68" s="986"/>
      <c r="O68" s="986"/>
      <c r="P68" s="987"/>
      <c r="Q68" s="988">
        <v>3019</v>
      </c>
      <c r="R68" s="982"/>
      <c r="S68" s="982"/>
      <c r="T68" s="982"/>
      <c r="U68" s="982"/>
      <c r="V68" s="982">
        <v>2907</v>
      </c>
      <c r="W68" s="982"/>
      <c r="X68" s="982"/>
      <c r="Y68" s="982"/>
      <c r="Z68" s="982"/>
      <c r="AA68" s="982">
        <v>112</v>
      </c>
      <c r="AB68" s="982"/>
      <c r="AC68" s="982"/>
      <c r="AD68" s="982"/>
      <c r="AE68" s="982"/>
      <c r="AF68" s="982">
        <v>112</v>
      </c>
      <c r="AG68" s="982"/>
      <c r="AH68" s="982"/>
      <c r="AI68" s="982"/>
      <c r="AJ68" s="982"/>
      <c r="AK68" s="982">
        <v>31</v>
      </c>
      <c r="AL68" s="982"/>
      <c r="AM68" s="982"/>
      <c r="AN68" s="982"/>
      <c r="AO68" s="982"/>
      <c r="AP68" s="982">
        <v>2029</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552</v>
      </c>
      <c r="C69" s="975"/>
      <c r="D69" s="975"/>
      <c r="E69" s="975"/>
      <c r="F69" s="975"/>
      <c r="G69" s="975"/>
      <c r="H69" s="975"/>
      <c r="I69" s="975"/>
      <c r="J69" s="975"/>
      <c r="K69" s="975"/>
      <c r="L69" s="975"/>
      <c r="M69" s="975"/>
      <c r="N69" s="975"/>
      <c r="O69" s="975"/>
      <c r="P69" s="976"/>
      <c r="Q69" s="977">
        <v>182</v>
      </c>
      <c r="R69" s="971"/>
      <c r="S69" s="971"/>
      <c r="T69" s="971"/>
      <c r="U69" s="971"/>
      <c r="V69" s="971">
        <v>174</v>
      </c>
      <c r="W69" s="971"/>
      <c r="X69" s="971"/>
      <c r="Y69" s="971"/>
      <c r="Z69" s="971"/>
      <c r="AA69" s="971">
        <v>8</v>
      </c>
      <c r="AB69" s="971"/>
      <c r="AC69" s="971"/>
      <c r="AD69" s="971"/>
      <c r="AE69" s="971"/>
      <c r="AF69" s="971">
        <v>8</v>
      </c>
      <c r="AG69" s="971"/>
      <c r="AH69" s="971"/>
      <c r="AI69" s="971"/>
      <c r="AJ69" s="971"/>
      <c r="AK69" s="971"/>
      <c r="AL69" s="971"/>
      <c r="AM69" s="971"/>
      <c r="AN69" s="971"/>
      <c r="AO69" s="971"/>
      <c r="AP69" s="971">
        <v>75</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553</v>
      </c>
      <c r="C70" s="975"/>
      <c r="D70" s="975"/>
      <c r="E70" s="975"/>
      <c r="F70" s="975"/>
      <c r="G70" s="975"/>
      <c r="H70" s="975"/>
      <c r="I70" s="975"/>
      <c r="J70" s="975"/>
      <c r="K70" s="975"/>
      <c r="L70" s="975"/>
      <c r="M70" s="975"/>
      <c r="N70" s="975"/>
      <c r="O70" s="975"/>
      <c r="P70" s="976"/>
      <c r="Q70" s="977">
        <v>309</v>
      </c>
      <c r="R70" s="971"/>
      <c r="S70" s="971"/>
      <c r="T70" s="971"/>
      <c r="U70" s="971"/>
      <c r="V70" s="971">
        <v>308</v>
      </c>
      <c r="W70" s="971"/>
      <c r="X70" s="971"/>
      <c r="Y70" s="971"/>
      <c r="Z70" s="971"/>
      <c r="AA70" s="971">
        <v>1</v>
      </c>
      <c r="AB70" s="971"/>
      <c r="AC70" s="971"/>
      <c r="AD70" s="971"/>
      <c r="AE70" s="971"/>
      <c r="AF70" s="971">
        <v>1</v>
      </c>
      <c r="AG70" s="971"/>
      <c r="AH70" s="971"/>
      <c r="AI70" s="971"/>
      <c r="AJ70" s="971"/>
      <c r="AK70" s="971">
        <v>8</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554</v>
      </c>
      <c r="C71" s="975"/>
      <c r="D71" s="975"/>
      <c r="E71" s="975"/>
      <c r="F71" s="975"/>
      <c r="G71" s="975"/>
      <c r="H71" s="975"/>
      <c r="I71" s="975"/>
      <c r="J71" s="975"/>
      <c r="K71" s="975"/>
      <c r="L71" s="975"/>
      <c r="M71" s="975"/>
      <c r="N71" s="975"/>
      <c r="O71" s="975"/>
      <c r="P71" s="976"/>
      <c r="Q71" s="977">
        <v>7064</v>
      </c>
      <c r="R71" s="971"/>
      <c r="S71" s="971"/>
      <c r="T71" s="971"/>
      <c r="U71" s="971"/>
      <c r="V71" s="971">
        <v>5999</v>
      </c>
      <c r="W71" s="971"/>
      <c r="X71" s="971"/>
      <c r="Y71" s="971"/>
      <c r="Z71" s="971"/>
      <c r="AA71" s="971">
        <v>1065</v>
      </c>
      <c r="AB71" s="971"/>
      <c r="AC71" s="971"/>
      <c r="AD71" s="971"/>
      <c r="AE71" s="971"/>
      <c r="AF71" s="971">
        <v>1065</v>
      </c>
      <c r="AG71" s="971"/>
      <c r="AH71" s="971"/>
      <c r="AI71" s="971"/>
      <c r="AJ71" s="971"/>
      <c r="AK71" s="971">
        <v>208</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555</v>
      </c>
      <c r="C72" s="975"/>
      <c r="D72" s="975"/>
      <c r="E72" s="975"/>
      <c r="F72" s="975"/>
      <c r="G72" s="975"/>
      <c r="H72" s="975"/>
      <c r="I72" s="975"/>
      <c r="J72" s="975"/>
      <c r="K72" s="975"/>
      <c r="L72" s="975"/>
      <c r="M72" s="975"/>
      <c r="N72" s="975"/>
      <c r="O72" s="975"/>
      <c r="P72" s="976"/>
      <c r="Q72" s="977">
        <v>312</v>
      </c>
      <c r="R72" s="971"/>
      <c r="S72" s="971"/>
      <c r="T72" s="971"/>
      <c r="U72" s="971"/>
      <c r="V72" s="971">
        <v>290</v>
      </c>
      <c r="W72" s="971"/>
      <c r="X72" s="971"/>
      <c r="Y72" s="971"/>
      <c r="Z72" s="971"/>
      <c r="AA72" s="971">
        <v>22</v>
      </c>
      <c r="AB72" s="971"/>
      <c r="AC72" s="971"/>
      <c r="AD72" s="971"/>
      <c r="AE72" s="971"/>
      <c r="AF72" s="971">
        <v>22</v>
      </c>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556</v>
      </c>
      <c r="C73" s="975"/>
      <c r="D73" s="975"/>
      <c r="E73" s="975"/>
      <c r="F73" s="975"/>
      <c r="G73" s="975"/>
      <c r="H73" s="975"/>
      <c r="I73" s="975"/>
      <c r="J73" s="975"/>
      <c r="K73" s="975"/>
      <c r="L73" s="975"/>
      <c r="M73" s="975"/>
      <c r="N73" s="975"/>
      <c r="O73" s="975"/>
      <c r="P73" s="976"/>
      <c r="Q73" s="977">
        <v>322367</v>
      </c>
      <c r="R73" s="971"/>
      <c r="S73" s="971"/>
      <c r="T73" s="971"/>
      <c r="U73" s="971"/>
      <c r="V73" s="971">
        <v>314740</v>
      </c>
      <c r="W73" s="971"/>
      <c r="X73" s="971"/>
      <c r="Y73" s="971"/>
      <c r="Z73" s="971"/>
      <c r="AA73" s="971">
        <v>7627</v>
      </c>
      <c r="AB73" s="971"/>
      <c r="AC73" s="971"/>
      <c r="AD73" s="971"/>
      <c r="AE73" s="971"/>
      <c r="AF73" s="971">
        <v>5417</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3353306</v>
      </c>
      <c r="AB110" s="889"/>
      <c r="AC110" s="889"/>
      <c r="AD110" s="889"/>
      <c r="AE110" s="890"/>
      <c r="AF110" s="891">
        <v>3524087</v>
      </c>
      <c r="AG110" s="889"/>
      <c r="AH110" s="889"/>
      <c r="AI110" s="889"/>
      <c r="AJ110" s="890"/>
      <c r="AK110" s="891">
        <v>2489373</v>
      </c>
      <c r="AL110" s="889"/>
      <c r="AM110" s="889"/>
      <c r="AN110" s="889"/>
      <c r="AO110" s="890"/>
      <c r="AP110" s="892">
        <v>54.9</v>
      </c>
      <c r="AQ110" s="893"/>
      <c r="AR110" s="893"/>
      <c r="AS110" s="893"/>
      <c r="AT110" s="894"/>
      <c r="AU110" s="930" t="s">
        <v>70</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22089016</v>
      </c>
      <c r="BR110" s="842"/>
      <c r="BS110" s="842"/>
      <c r="BT110" s="842"/>
      <c r="BU110" s="842"/>
      <c r="BV110" s="842">
        <v>19999434</v>
      </c>
      <c r="BW110" s="842"/>
      <c r="BX110" s="842"/>
      <c r="BY110" s="842"/>
      <c r="BZ110" s="842"/>
      <c r="CA110" s="842">
        <v>18627930</v>
      </c>
      <c r="CB110" s="842"/>
      <c r="CC110" s="842"/>
      <c r="CD110" s="842"/>
      <c r="CE110" s="842"/>
      <c r="CF110" s="866">
        <v>411.1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1068591</v>
      </c>
      <c r="BR112" s="817"/>
      <c r="BS112" s="817"/>
      <c r="BT112" s="817"/>
      <c r="BU112" s="817"/>
      <c r="BV112" s="817">
        <v>1124029</v>
      </c>
      <c r="BW112" s="817"/>
      <c r="BX112" s="817"/>
      <c r="BY112" s="817"/>
      <c r="BZ112" s="817"/>
      <c r="CA112" s="817">
        <v>1310754</v>
      </c>
      <c r="CB112" s="817"/>
      <c r="CC112" s="817"/>
      <c r="CD112" s="817"/>
      <c r="CE112" s="817"/>
      <c r="CF112" s="875">
        <v>28.9</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80325</v>
      </c>
      <c r="AB113" s="919"/>
      <c r="AC113" s="919"/>
      <c r="AD113" s="919"/>
      <c r="AE113" s="920"/>
      <c r="AF113" s="921">
        <v>104784</v>
      </c>
      <c r="AG113" s="919"/>
      <c r="AH113" s="919"/>
      <c r="AI113" s="919"/>
      <c r="AJ113" s="920"/>
      <c r="AK113" s="921">
        <v>138588</v>
      </c>
      <c r="AL113" s="919"/>
      <c r="AM113" s="919"/>
      <c r="AN113" s="919"/>
      <c r="AO113" s="920"/>
      <c r="AP113" s="922">
        <v>3.1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455554</v>
      </c>
      <c r="BR113" s="817"/>
      <c r="BS113" s="817"/>
      <c r="BT113" s="817"/>
      <c r="BU113" s="817"/>
      <c r="BV113" s="817">
        <v>384800</v>
      </c>
      <c r="BW113" s="817"/>
      <c r="BX113" s="817"/>
      <c r="BY113" s="817"/>
      <c r="BZ113" s="817"/>
      <c r="CA113" s="817">
        <v>324019</v>
      </c>
      <c r="CB113" s="817"/>
      <c r="CC113" s="817"/>
      <c r="CD113" s="817"/>
      <c r="CE113" s="817"/>
      <c r="CF113" s="875">
        <v>7.2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42220</v>
      </c>
      <c r="AB114" s="780"/>
      <c r="AC114" s="780"/>
      <c r="AD114" s="780"/>
      <c r="AE114" s="781"/>
      <c r="AF114" s="782">
        <v>39754</v>
      </c>
      <c r="AG114" s="780"/>
      <c r="AH114" s="780"/>
      <c r="AI114" s="780"/>
      <c r="AJ114" s="781"/>
      <c r="AK114" s="782">
        <v>46141</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272097</v>
      </c>
      <c r="BR114" s="817"/>
      <c r="BS114" s="817"/>
      <c r="BT114" s="817"/>
      <c r="BU114" s="817"/>
      <c r="BV114" s="817">
        <v>356175</v>
      </c>
      <c r="BW114" s="817"/>
      <c r="BX114" s="817"/>
      <c r="BY114" s="817"/>
      <c r="BZ114" s="817"/>
      <c r="CA114" s="817">
        <v>417132</v>
      </c>
      <c r="CB114" s="817"/>
      <c r="CC114" s="817"/>
      <c r="CD114" s="817"/>
      <c r="CE114" s="817"/>
      <c r="CF114" s="875">
        <v>9.1999999999999993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342</v>
      </c>
      <c r="BR115" s="817"/>
      <c r="BS115" s="817"/>
      <c r="BT115" s="817"/>
      <c r="BU115" s="817"/>
      <c r="BV115" s="817">
        <v>319</v>
      </c>
      <c r="BW115" s="817"/>
      <c r="BX115" s="817"/>
      <c r="BY115" s="817"/>
      <c r="BZ115" s="817"/>
      <c r="CA115" s="817">
        <v>319</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3475851</v>
      </c>
      <c r="AB117" s="903"/>
      <c r="AC117" s="903"/>
      <c r="AD117" s="903"/>
      <c r="AE117" s="904"/>
      <c r="AF117" s="905">
        <v>3668625</v>
      </c>
      <c r="AG117" s="903"/>
      <c r="AH117" s="903"/>
      <c r="AI117" s="903"/>
      <c r="AJ117" s="904"/>
      <c r="AK117" s="905">
        <v>2674102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23885600</v>
      </c>
      <c r="BR119" s="845"/>
      <c r="BS119" s="845"/>
      <c r="BT119" s="845"/>
      <c r="BU119" s="845"/>
      <c r="BV119" s="845">
        <v>21864757</v>
      </c>
      <c r="BW119" s="845"/>
      <c r="BX119" s="845"/>
      <c r="BY119" s="845"/>
      <c r="BZ119" s="845"/>
      <c r="CA119" s="845">
        <v>20680154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3476173</v>
      </c>
      <c r="BR120" s="842"/>
      <c r="BS120" s="842"/>
      <c r="BT120" s="842"/>
      <c r="BU120" s="842"/>
      <c r="BV120" s="842">
        <v>4035402</v>
      </c>
      <c r="BW120" s="842"/>
      <c r="BX120" s="842"/>
      <c r="BY120" s="842"/>
      <c r="BZ120" s="842"/>
      <c r="CA120" s="842">
        <v>3929833</v>
      </c>
      <c r="CB120" s="842"/>
      <c r="CC120" s="842"/>
      <c r="CD120" s="842"/>
      <c r="CE120" s="842"/>
      <c r="CF120" s="866">
        <v>86.7</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898113</v>
      </c>
      <c r="DR120" s="842"/>
      <c r="DS120" s="842"/>
      <c r="DT120" s="842"/>
      <c r="DU120" s="842"/>
      <c r="DV120" s="843">
        <v>19.8</v>
      </c>
      <c r="DW120" s="843"/>
      <c r="DX120" s="843"/>
      <c r="DY120" s="843"/>
      <c r="DZ120" s="844"/>
    </row>
    <row r="121" spans="1:130" s="218"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1445511</v>
      </c>
      <c r="BR121" s="817"/>
      <c r="BS121" s="817"/>
      <c r="BT121" s="817"/>
      <c r="BU121" s="817"/>
      <c r="BV121" s="817">
        <v>369043</v>
      </c>
      <c r="BW121" s="817"/>
      <c r="BX121" s="817"/>
      <c r="BY121" s="817"/>
      <c r="BZ121" s="817"/>
      <c r="CA121" s="817">
        <v>321622</v>
      </c>
      <c r="CB121" s="817"/>
      <c r="CC121" s="817"/>
      <c r="CD121" s="817"/>
      <c r="CE121" s="817"/>
      <c r="CF121" s="875">
        <v>7.1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123</v>
      </c>
      <c r="DH121" s="817"/>
      <c r="DI121" s="817"/>
      <c r="DJ121" s="817"/>
      <c r="DK121" s="817"/>
      <c r="DL121" s="817" t="s">
        <v>123</v>
      </c>
      <c r="DM121" s="817"/>
      <c r="DN121" s="817"/>
      <c r="DO121" s="817"/>
      <c r="DP121" s="817"/>
      <c r="DQ121" s="817">
        <v>173808</v>
      </c>
      <c r="DR121" s="817"/>
      <c r="DS121" s="817"/>
      <c r="DT121" s="817"/>
      <c r="DU121" s="817"/>
      <c r="DV121" s="794">
        <v>3.8</v>
      </c>
      <c r="DW121" s="794"/>
      <c r="DX121" s="794"/>
      <c r="DY121" s="794"/>
      <c r="DZ121" s="795"/>
    </row>
    <row r="122" spans="1:130" s="218"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17206124</v>
      </c>
      <c r="BR122" s="845"/>
      <c r="BS122" s="845"/>
      <c r="BT122" s="845"/>
      <c r="BU122" s="845"/>
      <c r="BV122" s="845">
        <v>16474695</v>
      </c>
      <c r="BW122" s="845"/>
      <c r="BX122" s="845"/>
      <c r="BY122" s="845"/>
      <c r="BZ122" s="845"/>
      <c r="CA122" s="845">
        <v>15360942</v>
      </c>
      <c r="CB122" s="845"/>
      <c r="CC122" s="845"/>
      <c r="CD122" s="845"/>
      <c r="CE122" s="845"/>
      <c r="CF122" s="846">
        <v>339</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123</v>
      </c>
      <c r="DH122" s="817"/>
      <c r="DI122" s="817"/>
      <c r="DJ122" s="817"/>
      <c r="DK122" s="817"/>
      <c r="DL122" s="817" t="s">
        <v>123</v>
      </c>
      <c r="DM122" s="817"/>
      <c r="DN122" s="817"/>
      <c r="DO122" s="817"/>
      <c r="DP122" s="817"/>
      <c r="DQ122" s="817">
        <v>122569</v>
      </c>
      <c r="DR122" s="817"/>
      <c r="DS122" s="817"/>
      <c r="DT122" s="817"/>
      <c r="DU122" s="817"/>
      <c r="DV122" s="794">
        <v>2.7</v>
      </c>
      <c r="DW122" s="794"/>
      <c r="DX122" s="794"/>
      <c r="DY122" s="794"/>
      <c r="DZ122" s="795"/>
    </row>
    <row r="123" spans="1:130" s="218"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451</v>
      </c>
      <c r="BP123" s="878"/>
      <c r="BQ123" s="832">
        <v>22127808</v>
      </c>
      <c r="BR123" s="833"/>
      <c r="BS123" s="833"/>
      <c r="BT123" s="833"/>
      <c r="BU123" s="833"/>
      <c r="BV123" s="833">
        <v>20879140</v>
      </c>
      <c r="BW123" s="833"/>
      <c r="BX123" s="833"/>
      <c r="BY123" s="833"/>
      <c r="BZ123" s="833"/>
      <c r="CA123" s="833">
        <v>19612397</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122454</v>
      </c>
      <c r="DH123" s="780"/>
      <c r="DI123" s="780"/>
      <c r="DJ123" s="780"/>
      <c r="DK123" s="781"/>
      <c r="DL123" s="782">
        <v>116401</v>
      </c>
      <c r="DM123" s="780"/>
      <c r="DN123" s="780"/>
      <c r="DO123" s="780"/>
      <c r="DP123" s="781"/>
      <c r="DQ123" s="782">
        <v>116264</v>
      </c>
      <c r="DR123" s="780"/>
      <c r="DS123" s="780"/>
      <c r="DT123" s="780"/>
      <c r="DU123" s="781"/>
      <c r="DV123" s="824">
        <v>2.6</v>
      </c>
      <c r="DW123" s="825"/>
      <c r="DX123" s="825"/>
      <c r="DY123" s="825"/>
      <c r="DZ123" s="826"/>
    </row>
    <row r="124" spans="1:130" s="218"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40.1</v>
      </c>
      <c r="BR124" s="831"/>
      <c r="BS124" s="831"/>
      <c r="BT124" s="831"/>
      <c r="BU124" s="831"/>
      <c r="BV124" s="831">
        <v>22.3</v>
      </c>
      <c r="BW124" s="831"/>
      <c r="BX124" s="831"/>
      <c r="BY124" s="831"/>
      <c r="BZ124" s="831"/>
      <c r="CA124" s="831">
        <v>23.5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946137</v>
      </c>
      <c r="DH124" s="764"/>
      <c r="DI124" s="764"/>
      <c r="DJ124" s="764"/>
      <c r="DK124" s="765"/>
      <c r="DL124" s="766">
        <v>1007628</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1086081</v>
      </c>
      <c r="AB128" s="801"/>
      <c r="AC128" s="801"/>
      <c r="AD128" s="801"/>
      <c r="AE128" s="802"/>
      <c r="AF128" s="803">
        <v>1084866</v>
      </c>
      <c r="AG128" s="801"/>
      <c r="AH128" s="801"/>
      <c r="AI128" s="801"/>
      <c r="AJ128" s="802"/>
      <c r="AK128" s="803">
        <v>59509</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123</v>
      </c>
      <c r="BG128" s="787"/>
      <c r="BH128" s="787"/>
      <c r="BI128" s="787"/>
      <c r="BJ128" s="787"/>
      <c r="BK128" s="787"/>
      <c r="BL128" s="810"/>
      <c r="BM128" s="786">
        <v>14.24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342</v>
      </c>
      <c r="DH128" s="791"/>
      <c r="DI128" s="791"/>
      <c r="DJ128" s="791"/>
      <c r="DK128" s="791"/>
      <c r="DL128" s="791">
        <v>319</v>
      </c>
      <c r="DM128" s="791"/>
      <c r="DN128" s="791"/>
      <c r="DO128" s="791"/>
      <c r="DP128" s="791"/>
      <c r="DQ128" s="791">
        <v>319</v>
      </c>
      <c r="DR128" s="791"/>
      <c r="DS128" s="791"/>
      <c r="DT128" s="791"/>
      <c r="DU128" s="791"/>
      <c r="DV128" s="792">
        <v>0</v>
      </c>
      <c r="DW128" s="792"/>
      <c r="DX128" s="792"/>
      <c r="DY128" s="792"/>
      <c r="DZ128" s="793"/>
    </row>
    <row r="129" spans="1:131" s="218" customFormat="1" ht="26.25" customHeight="1">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6185048</v>
      </c>
      <c r="AB129" s="780"/>
      <c r="AC129" s="780"/>
      <c r="AD129" s="780"/>
      <c r="AE129" s="781"/>
      <c r="AF129" s="782">
        <v>6359824</v>
      </c>
      <c r="AG129" s="780"/>
      <c r="AH129" s="780"/>
      <c r="AI129" s="780"/>
      <c r="AJ129" s="781"/>
      <c r="AK129" s="782">
        <v>6481746</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123</v>
      </c>
      <c r="BG129" s="771"/>
      <c r="BH129" s="771"/>
      <c r="BI129" s="771"/>
      <c r="BJ129" s="771"/>
      <c r="BK129" s="771"/>
      <c r="BL129" s="772"/>
      <c r="BM129" s="770">
        <v>19.239999999999998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1810147</v>
      </c>
      <c r="AB130" s="780"/>
      <c r="AC130" s="780"/>
      <c r="AD130" s="780"/>
      <c r="AE130" s="781"/>
      <c r="AF130" s="782">
        <v>1949937</v>
      </c>
      <c r="AG130" s="780"/>
      <c r="AH130" s="780"/>
      <c r="AI130" s="780"/>
      <c r="AJ130" s="781"/>
      <c r="AK130" s="782">
        <v>1950096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4374901</v>
      </c>
      <c r="AB131" s="764"/>
      <c r="AC131" s="764"/>
      <c r="AD131" s="764"/>
      <c r="AE131" s="765"/>
      <c r="AF131" s="766">
        <v>4409887</v>
      </c>
      <c r="AG131" s="764"/>
      <c r="AH131" s="764"/>
      <c r="AI131" s="764"/>
      <c r="AJ131" s="765"/>
      <c r="AK131" s="766">
        <v>4531650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23.5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13.24882552</v>
      </c>
      <c r="AB132" s="745"/>
      <c r="AC132" s="745"/>
      <c r="AD132" s="745"/>
      <c r="AE132" s="746"/>
      <c r="AF132" s="747">
        <v>14.37274923</v>
      </c>
      <c r="AG132" s="745"/>
      <c r="AH132" s="745"/>
      <c r="AI132" s="745"/>
      <c r="AJ132" s="746"/>
      <c r="AK132" s="747">
        <v>14.66346695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11.5</v>
      </c>
      <c r="AB133" s="724"/>
      <c r="AC133" s="724"/>
      <c r="AD133" s="724"/>
      <c r="AE133" s="725"/>
      <c r="AF133" s="723">
        <v>12.7</v>
      </c>
      <c r="AG133" s="724"/>
      <c r="AH133" s="724"/>
      <c r="AI133" s="724"/>
      <c r="AJ133" s="725"/>
      <c r="AK133" s="723">
        <v>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6IgOi/L1RswjhmAEkPtRWfcOD1Roei0L8Znj7qYq2cLc/eEi11ilKLdxJXnxLXsoMDxY4Qj8Y8W7L/AeWp7w==" saltValue="Ce4Zg40k0AQasIkSNEca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477</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d+Qk/qY6HZfqPupGM023lnr0fdk2Rs1de/WJNRoeR30C5gUH6CSKL1w1kQDcQM4rg2BiqZ3+5n931KYN95oEwQ==" saltValue="o2v3bFSDjJZ0B5I/eyLtG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ZXmFtSKAzlB/Gq/g23wZAkMuBn5NdtfYtohrT9BOvwe25i07NuerkiwuPMsXKL+5pttPs/JreKWA5GY3N4yCQ==" saltValue="yz3tbl2nu0LkmjN2IxVZ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480</v>
      </c>
      <c r="AP7" s="260"/>
      <c r="AQ7" s="261" t="s">
        <v>481</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482</v>
      </c>
      <c r="AQ8" s="267" t="s">
        <v>483</v>
      </c>
      <c r="AR8" s="268" t="s">
        <v>484</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485</v>
      </c>
      <c r="AL9" s="1133"/>
      <c r="AM9" s="1133"/>
      <c r="AN9" s="1134"/>
      <c r="AO9" s="269">
        <v>1604162</v>
      </c>
      <c r="AP9" s="269">
        <v>160000</v>
      </c>
      <c r="AQ9" s="270">
        <v>186275</v>
      </c>
      <c r="AR9" s="271">
        <v>-14.1</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486</v>
      </c>
      <c r="AL10" s="1133"/>
      <c r="AM10" s="1133"/>
      <c r="AN10" s="1134"/>
      <c r="AO10" s="272">
        <v>199826</v>
      </c>
      <c r="AP10" s="272">
        <v>19931</v>
      </c>
      <c r="AQ10" s="273">
        <v>28060</v>
      </c>
      <c r="AR10" s="274">
        <v>-29</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487</v>
      </c>
      <c r="AL11" s="1133"/>
      <c r="AM11" s="1133"/>
      <c r="AN11" s="1134"/>
      <c r="AO11" s="272" t="s">
        <v>488</v>
      </c>
      <c r="AP11" s="272" t="s">
        <v>488</v>
      </c>
      <c r="AQ11" s="273">
        <v>7123</v>
      </c>
      <c r="AR11" s="274" t="s">
        <v>488</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489</v>
      </c>
      <c r="AL12" s="1133"/>
      <c r="AM12" s="1133"/>
      <c r="AN12" s="1134"/>
      <c r="AO12" s="272" t="s">
        <v>488</v>
      </c>
      <c r="AP12" s="272" t="s">
        <v>488</v>
      </c>
      <c r="AQ12" s="273">
        <v>57</v>
      </c>
      <c r="AR12" s="274" t="s">
        <v>488</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490</v>
      </c>
      <c r="AL13" s="1133"/>
      <c r="AM13" s="1133"/>
      <c r="AN13" s="1134"/>
      <c r="AO13" s="272">
        <v>15480</v>
      </c>
      <c r="AP13" s="272">
        <v>1544</v>
      </c>
      <c r="AQ13" s="273">
        <v>6435</v>
      </c>
      <c r="AR13" s="274">
        <v>-76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491</v>
      </c>
      <c r="AL14" s="1133"/>
      <c r="AM14" s="1133"/>
      <c r="AN14" s="1134"/>
      <c r="AO14" s="272">
        <v>49546</v>
      </c>
      <c r="AP14" s="272">
        <v>4942</v>
      </c>
      <c r="AQ14" s="273">
        <v>3786</v>
      </c>
      <c r="AR14" s="274">
        <v>30.5</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492</v>
      </c>
      <c r="AL15" s="1136"/>
      <c r="AM15" s="1136"/>
      <c r="AN15" s="1137"/>
      <c r="AO15" s="272">
        <v>-95462</v>
      </c>
      <c r="AP15" s="272">
        <v>-9521</v>
      </c>
      <c r="AQ15" s="273">
        <v>-9323</v>
      </c>
      <c r="AR15" s="274">
        <v>2.1</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178</v>
      </c>
      <c r="AL16" s="1136"/>
      <c r="AM16" s="1136"/>
      <c r="AN16" s="1137"/>
      <c r="AO16" s="272">
        <v>1773552</v>
      </c>
      <c r="AP16" s="272">
        <v>176895</v>
      </c>
      <c r="AQ16" s="273">
        <v>222412</v>
      </c>
      <c r="AR16" s="274">
        <v>-20.5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497</v>
      </c>
      <c r="AL21" s="1139"/>
      <c r="AM21" s="1139"/>
      <c r="AN21" s="1140"/>
      <c r="AO21" s="285">
        <v>14.46</v>
      </c>
      <c r="AP21" s="286">
        <v>17.59</v>
      </c>
      <c r="AQ21" s="287">
        <v>-3.13</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498</v>
      </c>
      <c r="AL22" s="1139"/>
      <c r="AM22" s="1139"/>
      <c r="AN22" s="1140"/>
      <c r="AO22" s="290">
        <v>94.9</v>
      </c>
      <c r="AP22" s="291">
        <v>95.9</v>
      </c>
      <c r="AQ22" s="292">
        <v>-1</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31" t="s">
        <v>499</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c r="A27" s="297"/>
      <c r="AO27" s="250"/>
      <c r="AP27" s="250"/>
      <c r="AQ27" s="250"/>
      <c r="AR27" s="250"/>
      <c r="AS27" s="250"/>
      <c r="AT27" s="250"/>
    </row>
    <row r="28" spans="1:46" ht="17.2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480</v>
      </c>
      <c r="AP30" s="260"/>
      <c r="AQ30" s="261" t="s">
        <v>481</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502</v>
      </c>
      <c r="AL32" s="1123"/>
      <c r="AM32" s="1123"/>
      <c r="AN32" s="1124"/>
      <c r="AO32" s="300">
        <v>2489373</v>
      </c>
      <c r="AP32" s="300">
        <v>248292</v>
      </c>
      <c r="AQ32" s="301">
        <v>124581</v>
      </c>
      <c r="AR32" s="302">
        <v>99.3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503</v>
      </c>
      <c r="AL33" s="1123"/>
      <c r="AM33" s="1123"/>
      <c r="AN33" s="1124"/>
      <c r="AO33" s="300" t="s">
        <v>488</v>
      </c>
      <c r="AP33" s="300" t="s">
        <v>488</v>
      </c>
      <c r="AQ33" s="301">
        <v>76</v>
      </c>
      <c r="AR33" s="302" t="s">
        <v>488</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504</v>
      </c>
      <c r="AL34" s="1123"/>
      <c r="AM34" s="1123"/>
      <c r="AN34" s="1124"/>
      <c r="AO34" s="300" t="s">
        <v>488</v>
      </c>
      <c r="AP34" s="300" t="s">
        <v>488</v>
      </c>
      <c r="AQ34" s="301">
        <v>163</v>
      </c>
      <c r="AR34" s="302" t="s">
        <v>488</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505</v>
      </c>
      <c r="AL35" s="1123"/>
      <c r="AM35" s="1123"/>
      <c r="AN35" s="1124"/>
      <c r="AO35" s="300">
        <v>138588</v>
      </c>
      <c r="AP35" s="300">
        <v>13823</v>
      </c>
      <c r="AQ35" s="301">
        <v>24428</v>
      </c>
      <c r="AR35" s="302">
        <v>-43.4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506</v>
      </c>
      <c r="AL36" s="1123"/>
      <c r="AM36" s="1123"/>
      <c r="AN36" s="1124"/>
      <c r="AO36" s="300">
        <v>46141</v>
      </c>
      <c r="AP36" s="300">
        <v>4602</v>
      </c>
      <c r="AQ36" s="301">
        <v>4294</v>
      </c>
      <c r="AR36" s="302">
        <v>7.2</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507</v>
      </c>
      <c r="AL37" s="1123"/>
      <c r="AM37" s="1123"/>
      <c r="AN37" s="1124"/>
      <c r="AO37" s="300" t="s">
        <v>488</v>
      </c>
      <c r="AP37" s="300" t="s">
        <v>488</v>
      </c>
      <c r="AQ37" s="301">
        <v>880</v>
      </c>
      <c r="AR37" s="302" t="s">
        <v>488</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508</v>
      </c>
      <c r="AL38" s="1126"/>
      <c r="AM38" s="1126"/>
      <c r="AN38" s="1127"/>
      <c r="AO38" s="303" t="s">
        <v>488</v>
      </c>
      <c r="AP38" s="303" t="s">
        <v>488</v>
      </c>
      <c r="AQ38" s="304">
        <v>22</v>
      </c>
      <c r="AR38" s="292" t="s">
        <v>488</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509</v>
      </c>
      <c r="AL39" s="1126"/>
      <c r="AM39" s="1126"/>
      <c r="AN39" s="1127"/>
      <c r="AO39" s="300">
        <v>-59509</v>
      </c>
      <c r="AP39" s="300">
        <v>-5935</v>
      </c>
      <c r="AQ39" s="301">
        <v>-5293</v>
      </c>
      <c r="AR39" s="302">
        <v>12.1</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510</v>
      </c>
      <c r="AL40" s="1123"/>
      <c r="AM40" s="1123"/>
      <c r="AN40" s="1124"/>
      <c r="AO40" s="300">
        <v>-1950096</v>
      </c>
      <c r="AP40" s="300">
        <v>-194504</v>
      </c>
      <c r="AQ40" s="301">
        <v>-99375</v>
      </c>
      <c r="AR40" s="302">
        <v>95.7</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288</v>
      </c>
      <c r="AL41" s="1129"/>
      <c r="AM41" s="1129"/>
      <c r="AN41" s="1130"/>
      <c r="AO41" s="300">
        <v>664497</v>
      </c>
      <c r="AP41" s="300">
        <v>66277</v>
      </c>
      <c r="AQ41" s="301">
        <v>49775</v>
      </c>
      <c r="AR41" s="302">
        <v>33.200000000000003</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480</v>
      </c>
      <c r="AN49" s="1117" t="s">
        <v>513</v>
      </c>
      <c r="AO49" s="1118"/>
      <c r="AP49" s="1118"/>
      <c r="AQ49" s="1118"/>
      <c r="AR49" s="1119"/>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514</v>
      </c>
      <c r="AO50" s="317" t="s">
        <v>515</v>
      </c>
      <c r="AP50" s="318" t="s">
        <v>516</v>
      </c>
      <c r="AQ50" s="319" t="s">
        <v>517</v>
      </c>
      <c r="AR50" s="320" t="s">
        <v>518</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4572370</v>
      </c>
      <c r="AN51" s="322">
        <v>440795</v>
      </c>
      <c r="AO51" s="323">
        <v>2</v>
      </c>
      <c r="AP51" s="324">
        <v>200194</v>
      </c>
      <c r="AQ51" s="325">
        <v>69.3</v>
      </c>
      <c r="AR51" s="326">
        <v>-67.3</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1923228</v>
      </c>
      <c r="AN52" s="330">
        <v>185407</v>
      </c>
      <c r="AO52" s="331">
        <v>40.700000000000003</v>
      </c>
      <c r="AP52" s="332">
        <v>106422</v>
      </c>
      <c r="AQ52" s="333">
        <v>112.9</v>
      </c>
      <c r="AR52" s="334">
        <v>-72.2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2287561</v>
      </c>
      <c r="AN53" s="322">
        <v>222417</v>
      </c>
      <c r="AO53" s="323">
        <v>-49.5</v>
      </c>
      <c r="AP53" s="324">
        <v>196914</v>
      </c>
      <c r="AQ53" s="325">
        <v>-1.6</v>
      </c>
      <c r="AR53" s="326">
        <v>-47.9</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1095537</v>
      </c>
      <c r="AN54" s="330">
        <v>106518</v>
      </c>
      <c r="AO54" s="331">
        <v>-42.5</v>
      </c>
      <c r="AP54" s="332">
        <v>98966</v>
      </c>
      <c r="AQ54" s="333">
        <v>-7</v>
      </c>
      <c r="AR54" s="334">
        <v>-35.5</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2140473</v>
      </c>
      <c r="AN55" s="322">
        <v>210780</v>
      </c>
      <c r="AO55" s="323">
        <v>-5.2</v>
      </c>
      <c r="AP55" s="324">
        <v>204757</v>
      </c>
      <c r="AQ55" s="325">
        <v>4</v>
      </c>
      <c r="AR55" s="326">
        <v>-9.1999999999999993</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1356804</v>
      </c>
      <c r="AN56" s="330">
        <v>133609</v>
      </c>
      <c r="AO56" s="331">
        <v>25.4</v>
      </c>
      <c r="AP56" s="332">
        <v>106071</v>
      </c>
      <c r="AQ56" s="333">
        <v>7.2</v>
      </c>
      <c r="AR56" s="334">
        <v>18.2</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1579237</v>
      </c>
      <c r="AN57" s="322">
        <v>156128</v>
      </c>
      <c r="AO57" s="323">
        <v>-25.9</v>
      </c>
      <c r="AP57" s="324">
        <v>194971</v>
      </c>
      <c r="AQ57" s="325">
        <v>-4.8</v>
      </c>
      <c r="AR57" s="326">
        <v>-21.1</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1146719</v>
      </c>
      <c r="AN58" s="330">
        <v>113368</v>
      </c>
      <c r="AO58" s="331">
        <v>-15.1</v>
      </c>
      <c r="AP58" s="332">
        <v>105966</v>
      </c>
      <c r="AQ58" s="333">
        <v>-0.1</v>
      </c>
      <c r="AR58" s="334">
        <v>-15</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1497470</v>
      </c>
      <c r="AN59" s="322">
        <v>149359</v>
      </c>
      <c r="AO59" s="323">
        <v>-4.3</v>
      </c>
      <c r="AP59" s="324">
        <v>224172</v>
      </c>
      <c r="AQ59" s="325">
        <v>15</v>
      </c>
      <c r="AR59" s="326">
        <v>-19.3</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799500</v>
      </c>
      <c r="AN60" s="330">
        <v>79743</v>
      </c>
      <c r="AO60" s="331">
        <v>-29.7</v>
      </c>
      <c r="AP60" s="332">
        <v>117611</v>
      </c>
      <c r="AQ60" s="333">
        <v>11</v>
      </c>
      <c r="AR60" s="334">
        <v>-40.700000000000003</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2415422</v>
      </c>
      <c r="AN61" s="337">
        <v>235896</v>
      </c>
      <c r="AO61" s="338">
        <v>-16.600000000000001</v>
      </c>
      <c r="AP61" s="339">
        <v>204202</v>
      </c>
      <c r="AQ61" s="340">
        <v>16.399999999999999</v>
      </c>
      <c r="AR61" s="326">
        <v>-33</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1264358</v>
      </c>
      <c r="AN62" s="330">
        <v>123729</v>
      </c>
      <c r="AO62" s="331">
        <v>-4.2</v>
      </c>
      <c r="AP62" s="332">
        <v>107007</v>
      </c>
      <c r="AQ62" s="333">
        <v>24.8</v>
      </c>
      <c r="AR62" s="334">
        <v>-29</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iGWfIu+8/7jkp+UkSb3+Ip9bbv6MFEx0ki164Kmk0nm5H7UG+FW96/V1tkK/ndzWvHZn9YBfTZlWlsTdFc0XEg==" saltValue="vHbStRN0+Z8zlTeWsRok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1" spans="125:125" ht="13.5" hidden="1" customHeight="1">
      <c r="DU121" s="247"/>
    </row>
  </sheetData>
  <sheetProtection algorithmName="SHA-512" hashValue="t16Qp6YqpgWSzGsPcv92Rhx9JwuqvrYugExC4mIOG6dEXjhSLFyQPSrTgcwdA+hREYgA0fuXImGY2/kYx9KlNw==" saltValue="8WB0i6Gx6CiCGCPt9/sd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2z5dakx0WxtZAb9MRun0v3UcntS04drBEVmCSayyDhbrMJ0yBdg5LqqaWer9YpNjGfebpNgNYwZjuG4HOVlZpA==" saltValue="AIAMEE4HJo0TMzCMJ6fx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41" t="s">
        <v>3</v>
      </c>
      <c r="D47" s="1141"/>
      <c r="E47" s="1142"/>
      <c r="F47" s="11">
        <v>25.41</v>
      </c>
      <c r="G47" s="12">
        <v>22.54</v>
      </c>
      <c r="H47" s="12">
        <v>22.58</v>
      </c>
      <c r="I47" s="12">
        <v>21.99</v>
      </c>
      <c r="J47" s="13">
        <v>21.61</v>
      </c>
    </row>
    <row r="48" spans="2:10" ht="57.75" customHeight="1">
      <c r="B48" s="14"/>
      <c r="C48" s="1143" t="s">
        <v>4</v>
      </c>
      <c r="D48" s="1143"/>
      <c r="E48" s="1144"/>
      <c r="F48" s="15">
        <v>9.0500000000000007</v>
      </c>
      <c r="G48" s="16">
        <v>11.38</v>
      </c>
      <c r="H48" s="16">
        <v>13.64</v>
      </c>
      <c r="I48" s="16">
        <v>8.58</v>
      </c>
      <c r="J48" s="17">
        <v>9.7799999999999994</v>
      </c>
    </row>
    <row r="49" spans="2:10" ht="57.75" customHeight="1" thickBot="1">
      <c r="B49" s="18"/>
      <c r="C49" s="1145" t="s">
        <v>5</v>
      </c>
      <c r="D49" s="1145"/>
      <c r="E49" s="1146"/>
      <c r="F49" s="19" t="s">
        <v>532</v>
      </c>
      <c r="G49" s="20">
        <v>1.35</v>
      </c>
      <c r="H49" s="20" t="s">
        <v>533</v>
      </c>
      <c r="I49" s="20" t="s">
        <v>534</v>
      </c>
      <c r="J49" s="21" t="s">
        <v>535</v>
      </c>
    </row>
    <row r="50" spans="2:10"/>
  </sheetData>
  <sheetProtection algorithmName="SHA-512" hashValue="AIkG4EG6+S4J02hpNRUUPKxTY4V/t3mzRbkhG7q0DtBlJYF+6kCYTingImALXd3u7g+I/iJbls4yHIBRzFvFaQ==" saltValue="VNluScoHLZ4CBJaTXNm7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後藤　大介</cp:lastModifiedBy>
  <dcterms:created xsi:type="dcterms:W3CDTF">2026-02-23T09:35:28Z</dcterms:created>
  <dcterms:modified xsi:type="dcterms:W3CDTF">2026-03-12T09:21:18Z</dcterms:modified>
  <cp:category/>
</cp:coreProperties>
</file>