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5\総務課\R7年度\財政係\㉓財政状況資料集\R6年度分（R7作成）\260304_令和６年度財政状況資料集の作成について\提出\"/>
    </mc:Choice>
  </mc:AlternateContent>
  <xr:revisionPtr revIDLastSave="0" documentId="13_ncr:1_{0F5D91AA-0CCF-4FF3-AC41-20A03F3C4ABF}" xr6:coauthVersionLast="47" xr6:coauthVersionMax="47" xr10:uidLastSave="{00000000-0000-0000-0000-000000000000}"/>
  <bookViews>
    <workbookView xWindow="0" yWindow="0" windowWidth="15690" windowHeight="15480" tabRatio="8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O35" i="10"/>
  <c r="BE35" i="10"/>
  <c r="AM35" i="10"/>
  <c r="CO34" i="10"/>
  <c r="BW34" i="10"/>
  <c r="BW35" i="10" s="1"/>
  <c r="BW36" i="10" s="1"/>
  <c r="AM34" i="10"/>
  <c r="C34" i="10"/>
  <c r="C35" i="10" s="1"/>
  <c r="C36" i="10" l="1"/>
  <c r="BE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<sst xmlns="http://schemas.openxmlformats.org/spreadsheetml/2006/main" count="1119" uniqueCount="556">
  <si>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</si>
  <si>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</si>
  <si>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</si>
  <si>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</si>
  <si>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</si>
  <si>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</si>
  <si>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</si>
  <si>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</si>
  <si>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</si>
  <si>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</si>
  <si>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</si>
  <si>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</si>
  <si>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</si>
  <si>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</si>
  <si>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</si>
  <si>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</si>
  <si>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</si>
  <si>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</si>
  <si>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</si>
  <si>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</si>
  <si>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</si>
  <si>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</si>
  <si>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</si>
  <si>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</si>
  <si>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</si>
  <si>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</si>
  <si>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</si>
  <si>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</si>
  <si>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</si>
  <si>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</si>
  <si>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</si>
  <si>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</si>
  <si>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</si>
  <si>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</si>
  <si>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</si>
  <si>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</si>
  <si>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</si>
  <si>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</si>
  <si>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</si>
  <si>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</si>
  <si>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</si>
  <si>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</si>
  <si>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</si>
  <si>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</si>
  <si>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</si>
  <si>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</si>
  <si>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</si>
  <si>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</si>
  <si>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</si>
  <si>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</si>
  <si>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</si>
  <si>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</si>
  <si>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</si>
  <si>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</si>
  <si>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</si>
  <si>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</si>
  <si>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</si>
  <si>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</si>
  <si>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</si>
  <si>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</si>
  <si>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</si>
  <si>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</si>
  <si>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</si>
  <si>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</si>
  <si>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</si>
  <si>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</si>
  <si>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</si>
  <si>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</si>
  <si>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</si>
  <si>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</si>
  <si>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</si>
  <si>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</si>
  <si>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</si>
  <si>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</si>
  <si>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</si>
  <si>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</si>
  <si>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</si>
  <si>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</si>
  <si>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</si>
  <si>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</si>
  <si>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</si>
  <si>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</si>
  <si>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</si>
  <si>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</si>
  <si>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</si>
  <si>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</si>
  <si>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</si>
  <si>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</si>
  <si>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</si>
  <si>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</si>
  <si>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</si>
  <si>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</si>
  <si>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</si>
  <si>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</si>
  <si>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</si>
  <si>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</si>
  <si>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</si>
  <si>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</si>
  <si>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</si>
  <si>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</si>
  <si>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</si>
  <si>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</si>
  <si>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</si>
  <si>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</si>
  <si>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</si>
  <si>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</si>
  <si>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</si>
  <si>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</si>
  <si>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</si>
  <si>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</si>
  <si>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</si>
  <si>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</si>
  <si>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</si>
  <si>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</si>
  <si>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</si>
  <si>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</si>
  <si>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</si>
  <si>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</si>
  <si>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</si>
  <si>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</si>
  <si>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</si>
  <si>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</si>
  <si>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</si>
  <si>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</si>
  <si>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</si>
  <si>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</si>
  <si>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</si>
  <si>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</si>
  <si>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</si>
  <si>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</si>
  <si>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</si>
  <si>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</si>
  <si>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</si>
  <si>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</si>
  <si>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</si>
  <si>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</si>
  <si>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</si>
  <si>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</si>
  <si>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</si>
  <si>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</si>
  <si>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</si>
  <si>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</si>
  <si>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</si>
  <si>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</si>
  <si>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</si>
  <si>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</si>
  <si>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</si>
  <si>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</si>
  <si>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</si>
  <si>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</si>
  <si>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</si>
  <si>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</si>
  <si>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</si>
  <si>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</si>
  <si>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</si>
  <si>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</si>
  <si>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</si>
  <si>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</si>
  <si>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</si>
  <si>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</si>
  <si>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</si>
  <si>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</si>
  <si>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</si>
  <si>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</si>
  <si>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</si>
  <si>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</si>
  <si>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</si>
  <si>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</si>
  <si>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</si>
  <si>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</si>
  <si>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</si>
  <si>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</si>
  <si>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</si>
  <si>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</si>
  <si>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</si>
  <si>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</si>
  <si>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</si>
  <si>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</si>
  <si>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</si>
  <si>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</si>
  <si>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</si>
  <si>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</si>
  <si>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</si>
  <si>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</si>
  <si>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</si>
  <si>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</si>
  <si>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</si>
  <si>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</si>
  <si>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</si>
  <si>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</si>
  <si>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</si>
  <si>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</si>
  <si>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</si>
  <si>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</si>
  <si>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</si>
  <si>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</si>
  <si>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</si>
  <si>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</si>
  <si>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</si>
  <si>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</si>
  <si>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</si>
  <si>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</si>
  <si>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</si>
  <si>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熊本県高森町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</si>
  <si>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</si>
  <si>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</si>
  <si>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</si>
  <si>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</si>
  <si>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</si>
  <si>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</si>
  <si>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</si>
  <si>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</si>
  <si>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</si>
  <si>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</si>
  <si>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</si>
  <si>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</si>
  <si>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</si>
  <si>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</si>
  <si>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</si>
  <si>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</si>
  <si>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</si>
  <si>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</si>
  <si>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</si>
  <si>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</si>
  <si>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</si>
  <si>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</si>
  <si>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</si>
  <si>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</si>
  <si>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</si>
  <si>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</si>
  <si>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</si>
  <si>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</si>
  <si>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</si>
  <si>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</si>
  <si>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</si>
  <si>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</si>
  <si>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</si>
  <si>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</si>
  <si>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</si>
  <si>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</si>
  <si>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</si>
  <si>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</si>
  <si>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</si>
  <si>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</si>
  <si>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</si>
  <si>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</si>
  <si>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</si>
  <si>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</si>
  <si>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</si>
  <si>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</si>
  <si>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</si>
  <si>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</si>
  <si>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</si>
  <si>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</si>
  <si>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</si>
  <si>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</si>
  <si>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</si>
  <si>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</si>
  <si>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</si>
  <si>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</si>
  <si>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</si>
  <si>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</si>
  <si>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</si>
  <si>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</si>
  <si>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</si>
  <si>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</si>
  <si>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</si>
  <si>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</si>
  <si>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</si>
  <si>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</si>
  <si>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</si>
  <si>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</si>
  <si>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</si>
  <si>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</si>
  <si>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</si>
  <si>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</si>
  <si>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</si>
  <si>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</si>
  <si>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</si>
  <si>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</si>
  <si>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</si>
  <si>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</si>
  <si>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</si>
  <si>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</si>
  <si>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</si>
  <si>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</si>
  <si>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</si>
  <si>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</si>
  <si>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</si>
  <si>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</si>
  <si>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</si>
  <si>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</si>
  <si>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</si>
  <si>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</si>
  <si>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</si>
  <si>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</si>
  <si>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</si>
  <si>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</si>
  <si>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</si>
  <si>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</si>
  <si>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</si>
  <si>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</si>
  <si>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</si>
  <si>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</si>
  <si>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</si>
  <si>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</si>
  <si>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</si>
  <si>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</si>
  <si>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</si>
  <si>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</si>
  <si>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</si>
  <si>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</si>
  <si>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</si>
  <si>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</si>
  <si>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</si>
  <si>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</si>
  <si>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</si>
  <si>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</si>
  <si>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</si>
  <si>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</si>
  <si>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</si>
  <si>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</si>
  <si>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</si>
  <si>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</si>
  <si>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</si>
  <si>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</si>
  <si>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</si>
  <si>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</si>
  <si>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</si>
  <si>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</si>
  <si>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</si>
  <si>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</si>
  <si>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</si>
  <si>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</si>
  <si>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</si>
  <si>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</si>
  <si>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</si>
  <si>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</si>
  <si>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</si>
  <si>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</si>
  <si>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</si>
  <si>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</si>
  <si>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</si>
  <si>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</si>
  <si>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</si>
  <si>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</si>
  <si>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</si>
  <si>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</si>
  <si>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</si>
  <si>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</si>
  <si>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</si>
  <si>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</si>
  <si>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</si>
  <si>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</si>
  <si>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熊本県高森町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</si>
  <si>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</si>
  <si>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</si>
  <si>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</si>
  <si>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</si>
  <si>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</si>
  <si>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</si>
  <si>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</si>
  <si>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</si>
  <si>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</si>
  <si>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</si>
  <si>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</si>
  <si>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</si>
  <si>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</si>
  <si>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</si>
  <si>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</si>
  <si>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</si>
  <si>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</si>
  <si>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</si>
  <si>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</si>
  <si>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</si>
  <si>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</si>
  <si>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</si>
  <si>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</si>
  <si>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</si>
  <si>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</si>
  <si>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</si>
  <si>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</si>
  <si>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</si>
  <si>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</si>
  <si>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</si>
  <si>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</si>
  <si>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</si>
  <si>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</si>
  <si>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</si>
  <si>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</si>
  <si>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</si>
  <si>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</si>
  <si>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</si>
  <si>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</si>
  <si>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</si>
  <si>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</si>
  <si>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</si>
  <si>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</si>
  <si>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</si>
  <si>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</si>
  <si>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</si>
  <si>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</si>
  <si>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</si>
  <si>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</si>
  <si>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</si>
  <si>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</si>
  <si>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</si>
  <si>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</si>
  <si>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</si>
  <si>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</si>
  <si>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</si>
  <si>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</si>
  <si>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</si>
  <si>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</si>
  <si>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</si>
  <si>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</si>
  <si>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</si>
  <si>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</si>
  <si>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</si>
  <si>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</si>
  <si>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</si>
  <si>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</si>
  <si>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</si>
  <si>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</si>
  <si>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</si>
  <si>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</si>
  <si>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</si>
  <si>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</si>
  <si>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</si>
  <si>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</si>
  <si>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</si>
  <si>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</si>
  <si>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</si>
  <si>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</si>
  <si>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</si>
  <si>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</si>
  <si>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</si>
  <si>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</si>
  <si>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</si>
  <si>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</si>
  <si>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</si>
  <si>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</si>
  <si>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</si>
  <si>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</si>
  <si>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</si>
  <si>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</si>
  <si>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</si>
  <si>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</si>
  <si>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</si>
  <si>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</si>
  <si>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</si>
  <si>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</si>
  <si>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</si>
  <si>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</si>
  <si>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</si>
  <si>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</si>
  <si>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</si>
  <si>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</si>
  <si>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</si>
  <si>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</si>
  <si>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</si>
  <si>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</si>
  <si>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</si>
  <si>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</si>
  <si>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</si>
  <si>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</si>
  <si>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</si>
  <si>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</si>
  <si>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</si>
  <si>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</si>
  <si>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</si>
  <si>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</si>
  <si>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</si>
  <si>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</si>
  <si>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</si>
  <si>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</si>
  <si>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</si>
  <si>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</si>
  <si>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</si>
  <si>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</si>
  <si>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</si>
  <si>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</si>
  <si>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</si>
  <si>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</si>
  <si>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</si>
  <si>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</si>
  <si>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</si>
  <si>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</si>
  <si>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</si>
  <si>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</si>
  <si>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</si>
  <si>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</si>
  <si>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</si>
  <si>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</si>
  <si>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</si>
  <si>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</si>
  <si>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</si>
  <si>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</si>
  <si>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</si>
  <si>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</si>
  <si>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</si>
  <si>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</si>
  <si>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</si>
  <si>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</si>
  <si>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</si>
  <si>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</si>
  <si>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</si>
  <si>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</si>
  <si>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</si>
  <si>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</si>
  <si>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</si>
  <si>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</si>
  <si>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</si>
  <si>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</si>
  <si>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</si>
  <si>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</si>
  <si>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</si>
  <si>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</si>
  <si>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</si>
  <si>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</si>
  <si>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</si>
  <si>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</si>
  <si>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</si>
  <si>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</si>
  <si>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</si>
  <si>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</si>
  <si>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</si>
  <si>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</si>
  <si>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</si>
  <si>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</si>
  <si>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</si>
  <si>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</si>
  <si>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簡易水道事業特別会計</t>
  </si>
  <si>
    <t>後期高齢者医療特別会計</t>
  </si>
  <si>
    <t>農業用水供給事業特別会計</t>
  </si>
  <si>
    <t>国民健康保険事業特別会計</t>
  </si>
  <si>
    <t>鉄道経営対策事業基金特別会計</t>
  </si>
  <si>
    <t>▲ 0.00</t>
  </si>
  <si>
    <t>その他会計（赤字）</t>
  </si>
  <si>
    <t>その他会計（黒字）</t>
  </si>
  <si>
    <t>R02</t>
    <phoneticPr fontId="5"/>
  </si>
  <si>
    <t>R03</t>
    <phoneticPr fontId="5"/>
  </si>
  <si>
    <t>R04</t>
    <phoneticPr fontId="5"/>
  </si>
  <si>
    <t>R05</t>
    <phoneticPr fontId="5"/>
  </si>
  <si>
    <t>R06</t>
    <phoneticPr fontId="5"/>
  </si>
  <si>
    <t>ふるさと応援基金</t>
    <phoneticPr fontId="5"/>
  </si>
  <si>
    <t>ふるさと応援償還基金</t>
    <rPh sb="6" eb="8">
      <t>ショウカン</t>
    </rPh>
    <rPh sb="8" eb="10">
      <t>キキン</t>
    </rPh>
    <phoneticPr fontId="5"/>
  </si>
  <si>
    <t>未来のまちづくり事業継承基金</t>
    <phoneticPr fontId="2"/>
  </si>
  <si>
    <t>企業版ふるさと納税地方創生基金</t>
    <phoneticPr fontId="2"/>
  </si>
  <si>
    <t>森林環境譲与税基金</t>
    <rPh sb="0" eb="4">
      <t>シンリンカンキョウ</t>
    </rPh>
    <rPh sb="4" eb="7">
      <t>ジョウヨゼイ</t>
    </rPh>
    <rPh sb="7" eb="9">
      <t>キキン</t>
    </rPh>
    <phoneticPr fontId="2"/>
  </si>
  <si>
    <t>-</t>
    <phoneticPr fontId="2"/>
  </si>
  <si>
    <t>-</t>
    <phoneticPr fontId="2"/>
  </si>
  <si>
    <t>阿蘇広域行政事務組合(一般会計)</t>
    <phoneticPr fontId="2"/>
  </si>
  <si>
    <t>阿蘇広域行政事務組合
（養護老人ホーム湯の里荘特別会計）</t>
    <phoneticPr fontId="2"/>
  </si>
  <si>
    <t>阿蘇広域行政事務組合
（特別養護老人ホーム阿蘇みやま荘特別会計）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</si>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</sst>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44B5-473D-9A6B-A2D8F7FE1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157045</c:v>
                </c:pt>
                <c:pt idx="1">
                  <c:v>94752</c:v>
                </c:pt>
                <c:pt idx="2">
                  <c:v>233345</c:v>
                </c:pt>
                <c:pt idx="3">
                  <c:v>165375</c:v>
                </c:pt>
                <c:pt idx="4">
                  <c:v>127105</c:v>
                </c:pt>
              </c:numCache>
            </c:numRef>
          </c:val>
          <c:smooth val="0"/>
          <c:extLst>
            <c:ext xmlns:c16="http://schemas.microsoft.com/office/drawing/2014/chart" uri="{C3380CC4-5D6E-409C-BE32-E72D297353CC}">
              <c16:uniqueId val="{00000001-44B5-473D-9A6B-A2D8F7FE1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5.17</c:v>
                </c:pt>
                <c:pt idx="1">
                  <c:v>5.37</c:v>
                </c:pt>
                <c:pt idx="2">
                  <c:v>2.52</c:v>
                </c:pt>
                <c:pt idx="3">
                  <c:v>3.95</c:v>
                </c:pt>
                <c:pt idx="4">
                  <c:v>2.0299999999999998</c:v>
                </c:pt>
              </c:numCache>
            </c:numRef>
          </c:val>
          <c:extLst>
            <c:ext xmlns:c16="http://schemas.microsoft.com/office/drawing/2014/chart" uri="{C3380CC4-5D6E-409C-BE32-E72D297353CC}">
              <c16:uniqueId val="{00000000-A9E7-4365-8C69-320D30074A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56.28</c:v>
                </c:pt>
                <c:pt idx="1">
                  <c:v>63.68</c:v>
                </c:pt>
                <c:pt idx="2">
                  <c:v>69.56</c:v>
                </c:pt>
                <c:pt idx="3">
                  <c:v>73.5</c:v>
                </c:pt>
                <c:pt idx="4">
                  <c:v>77.03</c:v>
                </c:pt>
              </c:numCache>
            </c:numRef>
          </c:val>
          <c:extLst>
            <c:ext xmlns:c16="http://schemas.microsoft.com/office/drawing/2014/chart" uri="{C3380CC4-5D6E-409C-BE32-E72D297353CC}">
              <c16:uniqueId val="{00000001-A9E7-4365-8C69-320D30074A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c:v>
                </c:pt>
                <c:pt idx="1">
                  <c:v>12.4</c:v>
                </c:pt>
                <c:pt idx="2">
                  <c:v>2.1</c:v>
                </c:pt>
                <c:pt idx="3">
                  <c:v>7.7</c:v>
                </c:pt>
                <c:pt idx="4">
                  <c:v>3.59</c:v>
                </c:pt>
              </c:numCache>
            </c:numRef>
          </c:val>
          <c:smooth val="0"/>
          <c:extLst>
            <c:ext xmlns:c16="http://schemas.microsoft.com/office/drawing/2014/chart" uri="{C3380CC4-5D6E-409C-BE32-E72D297353CC}">
              <c16:uniqueId val="{00000002-A9E7-4365-8C69-320D30074A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E13-4848-9FD3-919646EF03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13-4848-9FD3-919646EF03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E13-4848-9FD3-919646EF033C}"/>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E13-4848-9FD3-919646EF033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0.77</c:v>
                </c:pt>
                <c:pt idx="2">
                  <c:v>#N/A</c:v>
                </c:pt>
                <c:pt idx="3">
                  <c:v>0.8</c:v>
                </c:pt>
                <c:pt idx="4">
                  <c:v>#N/A</c:v>
                </c:pt>
                <c:pt idx="5">
                  <c:v>0.59</c:v>
                </c:pt>
                <c:pt idx="6">
                  <c:v>#N/A</c:v>
                </c:pt>
                <c:pt idx="7">
                  <c:v>0.6</c:v>
                </c:pt>
                <c:pt idx="8">
                  <c:v>#N/A</c:v>
                </c:pt>
                <c:pt idx="9">
                  <c:v>0.02</c:v>
                </c:pt>
              </c:numCache>
            </c:numRef>
          </c:val>
          <c:extLst>
            <c:ext xmlns:c16="http://schemas.microsoft.com/office/drawing/2014/chart" uri="{C3380CC4-5D6E-409C-BE32-E72D297353CC}">
              <c16:uniqueId val="{00000004-2E13-4848-9FD3-919646EF033C}"/>
            </c:ext>
          </c:extLst>
        </c:ser>
        <c:ser>
          <c:idx val="5"/>
          <c:order val="5"/>
          <c:tx>
            <c:strRef>
              <c:f>データシート!$A$32</c:f>
              <c:strCache>
                <c:ptCount val="1"/>
                <c:pt idx="0">
                  <c:v>農業用水供給事業特別会計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0.06</c:v>
                </c:pt>
                <c:pt idx="4">
                  <c:v>#N/A</c:v>
                </c:pt>
                <c:pt idx="5">
                  <c:v>0.04</c:v>
                </c:pt>
                <c:pt idx="6">
                  <c:v>#N/A</c:v>
                </c:pt>
                <c:pt idx="7">
                  <c:v>0.12</c:v>
                </c:pt>
                <c:pt idx="8">
                  <c:v>#N/A</c:v>
                </c:pt>
                <c:pt idx="9">
                  <c:v>0.06</c:v>
                </c:pt>
              </c:numCache>
            </c:numRef>
          </c:val>
          <c:extLst>
            <c:ext xmlns:c16="http://schemas.microsoft.com/office/drawing/2014/chart" uri="{C3380CC4-5D6E-409C-BE32-E72D297353CC}">
              <c16:uniqueId val="{00000005-2E13-4848-9FD3-919646EF033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0.36</c:v>
                </c:pt>
                <c:pt idx="4">
                  <c:v>#N/A</c:v>
                </c:pt>
                <c:pt idx="5">
                  <c:v>0.36</c:v>
                </c:pt>
                <c:pt idx="6">
                  <c:v>#N/A</c:v>
                </c:pt>
                <c:pt idx="7">
                  <c:v>0.38</c:v>
                </c:pt>
                <c:pt idx="8">
                  <c:v>#N/A</c:v>
                </c:pt>
                <c:pt idx="9">
                  <c:v>0.23</c:v>
                </c:pt>
              </c:numCache>
            </c:numRef>
          </c:val>
          <c:extLst>
            <c:ext xmlns:c16="http://schemas.microsoft.com/office/drawing/2014/chart" uri="{C3380CC4-5D6E-409C-BE32-E72D297353CC}">
              <c16:uniqueId val="{00000006-2E13-4848-9FD3-919646EF033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0.14000000000000001</c:v>
                </c:pt>
                <c:pt idx="2">
                  <c:v>#N/A</c:v>
                </c:pt>
                <c:pt idx="3">
                  <c:v>0.52</c:v>
                </c:pt>
                <c:pt idx="4">
                  <c:v>#N/A</c:v>
                </c:pt>
                <c:pt idx="5">
                  <c:v>0.19</c:v>
                </c:pt>
                <c:pt idx="6">
                  <c:v>#N/A</c:v>
                </c:pt>
                <c:pt idx="7">
                  <c:v>0.3</c:v>
                </c:pt>
                <c:pt idx="8">
                  <c:v>#N/A</c:v>
                </c:pt>
                <c:pt idx="9">
                  <c:v>0.71</c:v>
                </c:pt>
              </c:numCache>
            </c:numRef>
          </c:val>
          <c:extLst>
            <c:ext xmlns:c16="http://schemas.microsoft.com/office/drawing/2014/chart" uri="{C3380CC4-5D6E-409C-BE32-E72D297353CC}">
              <c16:uniqueId val="{00000007-2E13-4848-9FD3-919646EF033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2.64</c:v>
                </c:pt>
                <c:pt idx="2">
                  <c:v>#N/A</c:v>
                </c:pt>
                <c:pt idx="3">
                  <c:v>2.88</c:v>
                </c:pt>
                <c:pt idx="4">
                  <c:v>#N/A</c:v>
                </c:pt>
                <c:pt idx="5">
                  <c:v>3.44</c:v>
                </c:pt>
                <c:pt idx="6">
                  <c:v>#N/A</c:v>
                </c:pt>
                <c:pt idx="7">
                  <c:v>1.61</c:v>
                </c:pt>
                <c:pt idx="8">
                  <c:v>#N/A</c:v>
                </c:pt>
                <c:pt idx="9">
                  <c:v>1.44</c:v>
                </c:pt>
              </c:numCache>
            </c:numRef>
          </c:val>
          <c:extLst>
            <c:ext xmlns:c16="http://schemas.microsoft.com/office/drawing/2014/chart" uri="{C3380CC4-5D6E-409C-BE32-E72D297353CC}">
              <c16:uniqueId val="{00000008-2E13-4848-9FD3-919646EF03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c:v>
                </c:pt>
                <c:pt idx="2">
                  <c:v>#N/A</c:v>
                </c:pt>
                <c:pt idx="3">
                  <c:v>5.29</c:v>
                </c:pt>
                <c:pt idx="4">
                  <c:v>#N/A</c:v>
                </c:pt>
                <c:pt idx="5">
                  <c:v>2.4700000000000002</c:v>
                </c:pt>
                <c:pt idx="6">
                  <c:v>#N/A</c:v>
                </c:pt>
                <c:pt idx="7">
                  <c:v>3.82</c:v>
                </c:pt>
                <c:pt idx="8">
                  <c:v>#N/A</c:v>
                </c:pt>
                <c:pt idx="9">
                  <c:v>1.96</c:v>
                </c:pt>
              </c:numCache>
            </c:numRef>
          </c:val>
          <c:extLst>
            <c:ext xmlns:c16="http://schemas.microsoft.com/office/drawing/2014/chart" uri="{C3380CC4-5D6E-409C-BE32-E72D297353CC}">
              <c16:uniqueId val="{00000009-2E13-4848-9FD3-919646EF03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416</c:v>
                </c:pt>
                <c:pt idx="5">
                  <c:v>410</c:v>
                </c:pt>
                <c:pt idx="8">
                  <c:v>432</c:v>
                </c:pt>
                <c:pt idx="11">
                  <c:v>449</c:v>
                </c:pt>
                <c:pt idx="14">
                  <c:v>457</c:v>
                </c:pt>
              </c:numCache>
            </c:numRef>
          </c:val>
          <c:extLst>
            <c:ext xmlns:c16="http://schemas.microsoft.com/office/drawing/2014/chart" uri="{C3380CC4-5D6E-409C-BE32-E72D297353CC}">
              <c16:uniqueId val="{00000000-FB2B-406B-8ED3-0E3C98801E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2B-406B-8ED3-0E3C98801E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B2B-406B-8ED3-0E3C98801E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33</c:v>
                </c:pt>
                <c:pt idx="6">
                  <c:v>28</c:v>
                </c:pt>
                <c:pt idx="9">
                  <c:v>26</c:v>
                </c:pt>
                <c:pt idx="12">
                  <c:v>30</c:v>
                </c:pt>
              </c:numCache>
            </c:numRef>
          </c:val>
          <c:extLst>
            <c:ext xmlns:c16="http://schemas.microsoft.com/office/drawing/2014/chart" uri="{C3380CC4-5D6E-409C-BE32-E72D297353CC}">
              <c16:uniqueId val="{00000003-FB2B-406B-8ED3-0E3C98801E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c:v>
                </c:pt>
                <c:pt idx="3">
                  <c:v>27</c:v>
                </c:pt>
                <c:pt idx="6">
                  <c:v>27</c:v>
                </c:pt>
                <c:pt idx="9">
                  <c:v>26</c:v>
                </c:pt>
                <c:pt idx="12">
                  <c:v>27</c:v>
                </c:pt>
              </c:numCache>
            </c:numRef>
          </c:val>
          <c:extLst>
            <c:ext xmlns:c16="http://schemas.microsoft.com/office/drawing/2014/chart" uri="{C3380CC4-5D6E-409C-BE32-E72D297353CC}">
              <c16:uniqueId val="{00000004-FB2B-406B-8ED3-0E3C98801E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2B-406B-8ED3-0E3C98801E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2B-406B-8ED3-0E3C98801E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486</c:v>
                </c:pt>
                <c:pt idx="3">
                  <c:v>492</c:v>
                </c:pt>
                <c:pt idx="6">
                  <c:v>518</c:v>
                </c:pt>
                <c:pt idx="9">
                  <c:v>538</c:v>
                </c:pt>
                <c:pt idx="12">
                  <c:v>538</c:v>
                </c:pt>
              </c:numCache>
            </c:numRef>
          </c:val>
          <c:extLst>
            <c:ext xmlns:c16="http://schemas.microsoft.com/office/drawing/2014/chart" uri="{C3380CC4-5D6E-409C-BE32-E72D297353CC}">
              <c16:uniqueId val="{00000007-FB2B-406B-8ED3-0E3C98801E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155</c:v>
                </c:pt>
                <c:pt idx="2">
                  <c:v>#N/A</c:v>
                </c:pt>
                <c:pt idx="3">
                  <c:v>#N/A</c:v>
                </c:pt>
                <c:pt idx="4">
                  <c:v>142</c:v>
                </c:pt>
                <c:pt idx="5">
                  <c:v>#N/A</c:v>
                </c:pt>
                <c:pt idx="6">
                  <c:v>#N/A</c:v>
                </c:pt>
                <c:pt idx="7">
                  <c:v>141</c:v>
                </c:pt>
                <c:pt idx="8">
                  <c:v>#N/A</c:v>
                </c:pt>
                <c:pt idx="9">
                  <c:v>#N/A</c:v>
                </c:pt>
                <c:pt idx="10">
                  <c:v>141</c:v>
                </c:pt>
                <c:pt idx="11">
                  <c:v>#N/A</c:v>
                </c:pt>
                <c:pt idx="12">
                  <c:v>#N/A</c:v>
                </c:pt>
                <c:pt idx="13">
                  <c:v>138</c:v>
                </c:pt>
                <c:pt idx="14">
                  <c:v>#N/A</c:v>
                </c:pt>
              </c:numCache>
            </c:numRef>
          </c:val>
          <c:smooth val="0"/>
          <c:extLst>
            <c:ext xmlns:c16="http://schemas.microsoft.com/office/drawing/2014/chart" uri="{C3380CC4-5D6E-409C-BE32-E72D297353CC}">
              <c16:uniqueId val="{00000008-FB2B-406B-8ED3-0E3C98801E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4383</c:v>
                </c:pt>
                <c:pt idx="5">
                  <c:v>4283</c:v>
                </c:pt>
                <c:pt idx="8">
                  <c:v>4268</c:v>
                </c:pt>
                <c:pt idx="11">
                  <c:v>4618</c:v>
                </c:pt>
                <c:pt idx="14">
                  <c:v>4189</c:v>
                </c:pt>
              </c:numCache>
            </c:numRef>
          </c:val>
          <c:extLst>
            <c:ext xmlns:c16="http://schemas.microsoft.com/office/drawing/2014/chart" uri="{C3380CC4-5D6E-409C-BE32-E72D297353CC}">
              <c16:uniqueId val="{00000000-7600-48FB-982E-00DFB4D756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21</c:v>
                </c:pt>
                <c:pt idx="8">
                  <c:v>8</c:v>
                </c:pt>
                <c:pt idx="11">
                  <c:v>2</c:v>
                </c:pt>
                <c:pt idx="14">
                  <c:v>0</c:v>
                </c:pt>
              </c:numCache>
            </c:numRef>
          </c:val>
          <c:extLst>
            <c:ext xmlns:c16="http://schemas.microsoft.com/office/drawing/2014/chart" uri="{C3380CC4-5D6E-409C-BE32-E72D297353CC}">
              <c16:uniqueId val="{00000001-7600-48FB-982E-00DFB4D756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3173</c:v>
                </c:pt>
                <c:pt idx="5">
                  <c:v>4753</c:v>
                </c:pt>
                <c:pt idx="8">
                  <c:v>4269</c:v>
                </c:pt>
                <c:pt idx="11">
                  <c:v>4858</c:v>
                </c:pt>
                <c:pt idx="14">
                  <c:v>5688</c:v>
                </c:pt>
              </c:numCache>
            </c:numRef>
          </c:val>
          <c:extLst>
            <c:ext xmlns:c16="http://schemas.microsoft.com/office/drawing/2014/chart" uri="{C3380CC4-5D6E-409C-BE32-E72D297353CC}">
              <c16:uniqueId val="{00000002-7600-48FB-982E-00DFB4D756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00-48FB-982E-00DFB4D756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00-48FB-982E-00DFB4D756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00-48FB-982E-00DFB4D756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528</c:v>
                </c:pt>
                <c:pt idx="3">
                  <c:v>451</c:v>
                </c:pt>
                <c:pt idx="6">
                  <c:v>333</c:v>
                </c:pt>
                <c:pt idx="9">
                  <c:v>360</c:v>
                </c:pt>
                <c:pt idx="12">
                  <c:v>338</c:v>
                </c:pt>
              </c:numCache>
            </c:numRef>
          </c:val>
          <c:extLst>
            <c:ext xmlns:c16="http://schemas.microsoft.com/office/drawing/2014/chart" uri="{C3380CC4-5D6E-409C-BE32-E72D297353CC}">
              <c16:uniqueId val="{00000006-7600-48FB-982E-00DFB4D756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198</c:v>
                </c:pt>
                <c:pt idx="3">
                  <c:v>213</c:v>
                </c:pt>
                <c:pt idx="6">
                  <c:v>276</c:v>
                </c:pt>
                <c:pt idx="9">
                  <c:v>243</c:v>
                </c:pt>
                <c:pt idx="12">
                  <c:v>213</c:v>
                </c:pt>
              </c:numCache>
            </c:numRef>
          </c:val>
          <c:extLst>
            <c:ext xmlns:c16="http://schemas.microsoft.com/office/drawing/2014/chart" uri="{C3380CC4-5D6E-409C-BE32-E72D297353CC}">
              <c16:uniqueId val="{00000007-7600-48FB-982E-00DFB4D756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580</c:v>
                </c:pt>
                <c:pt idx="3">
                  <c:v>553</c:v>
                </c:pt>
                <c:pt idx="6">
                  <c:v>520</c:v>
                </c:pt>
                <c:pt idx="9">
                  <c:v>488</c:v>
                </c:pt>
                <c:pt idx="12">
                  <c:v>475</c:v>
                </c:pt>
              </c:numCache>
            </c:numRef>
          </c:val>
          <c:extLst>
            <c:ext xmlns:c16="http://schemas.microsoft.com/office/drawing/2014/chart" uri="{C3380CC4-5D6E-409C-BE32-E72D297353CC}">
              <c16:uniqueId val="{00000008-7600-48FB-982E-00DFB4D756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00-48FB-982E-00DFB4D756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5404</c:v>
                </c:pt>
                <c:pt idx="3">
                  <c:v>5258</c:v>
                </c:pt>
                <c:pt idx="6">
                  <c:v>5278</c:v>
                </c:pt>
                <c:pt idx="9">
                  <c:v>5139</c:v>
                </c:pt>
                <c:pt idx="12">
                  <c:v>5145</c:v>
                </c:pt>
              </c:numCache>
            </c:numRef>
          </c:val>
          <c:extLst>
            <c:ext xmlns:c16="http://schemas.microsoft.com/office/drawing/2014/chart" uri="{C3380CC4-5D6E-409C-BE32-E72D297353CC}">
              <c16:uniqueId val="{0000000A-7600-48FB-982E-00DFB4D756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00-48FB-982E-00DFB4D756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2192</c:v>
                </c:pt>
                <c:pt idx="1">
                  <c:v>2394</c:v>
                </c:pt>
                <c:pt idx="2">
                  <c:v>2575</c:v>
                </c:pt>
              </c:numCache>
            </c:numRef>
          </c:val>
          <c:extLst>
            <c:ext xmlns:c16="http://schemas.microsoft.com/office/drawing/2014/chart" uri="{C3380CC4-5D6E-409C-BE32-E72D297353CC}">
              <c16:uniqueId val="{00000000-FBAE-40CD-81B4-6D2F5FE2D0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FBAE-40CD-81B4-6D2F5FE2D0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2051</c:v>
                </c:pt>
                <c:pt idx="1">
                  <c:v>2445</c:v>
                </c:pt>
                <c:pt idx="2">
                  <c:v>3110</c:v>
                </c:pt>
              </c:numCache>
            </c:numRef>
          </c:val>
          <c:extLst>
            <c:ext xmlns:c16="http://schemas.microsoft.com/office/drawing/2014/chart" uri="{C3380CC4-5D6E-409C-BE32-E72D297353CC}">
              <c16:uniqueId val="{00000002-FBAE-40CD-81B4-6D2F5FE2D0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年度までは減少傾向にあった公債費は、近年増加傾向を示し、令和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億円を超えている。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これまで事業実施の際に可能な限り国・県補助事業を活用し、補助裏にも交付税措置の高い有利な地方債を活用してきたが、今後も確実に増加することが見込まれている。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公共事業として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効果</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の大きいと考えられる事業を選別し実施しており、地方を取り巻く厳しい財政状況の中、必要な投資的事業を継続実施している。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今後も同様の方針の下、必要な事業の精査と優先順位をつけての事業実施など実質公債費比率の動向を注視していく必要がある。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地方債の交付税措置分を控除した実質的な町負担分について、後年の財政負担軽減のため特定目的基金を創設し償還金に充当する予定としており、さらなる将来の公債費負担減につなげたい。</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地方債現在高は昨年度と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同水準で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、令和元年度から増加に転じている。これは、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当時行った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防災無線デジタル化が大きく影響している。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その後は微増・微減を繰り返しているが、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熊本地震からの創造的復興や町内橋梁の長寿命化事業、無電柱化事業などに伴い、地方債残高は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微増する可能性がある。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充当可能財源等は、昨年度から増加し、将来負担比率の分子もマイナスを維持している。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さらに地方債の交付税措置分を控除した実質的な町負担分について、後年の財政負担軽減のため特定目的基金を創設し、償還金に充当する予定としており、さらなる将来の公債費負担減につなげたい。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前述のとおり、地方債残高は微増することが想定されるものの、交付税措置の高い地方債を積極的に活用しており、将来負担比率の分子は今後もマイナスを維持する見込みである。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ふるさと応援寄附金が大きく増えたことにより、計画的かつ適正に管理・運用するため当該基金へ積み増しを行ったことが主な要因である。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また、国・県補助金等の積極的な活用により、財政調整基金が増額となり、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あわせて特定目的金の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活用事業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の事業費が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減少したことから、基金全体も増となった。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それぞれの基金は目的をもって積み立てた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ものであるため、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必要な取崩しを行いつつ併せて基金運用についても確実かつ効果的に行う必要がある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ことから、引き続き事業の精査及び基金の運用について実施していく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だし、近年の金融状況をみると金利上昇が見込まれることから、特に長期の国債等において運用した場合に額面割れ等のリスクが想定される。本町においては、金利上昇局面においての新規の国債の購入は見送り、緊急時に取り崩す場合でも元本割れのリスクを減少させる取組を実施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も積立金の大きい「ふるさと応援基金」は、ふるさと納税による寄附金を財源として積み立てており、通常では手当できなかった部分を補てんするものとしてまちづくり施策に活用している。次いで「未来のまちづくり事業継承基金」は、こちらもふるさと応援基金を原資としており、これまで「ふるさと応援基金」を活用してきた事業で、今後１０年間に係る経費をふるさと応援基金から棲み分けて基金化するものであり、主に子育て支援体制事業等に活用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ふるさと応援償還基金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」は、ふるさと応援基金を原資としており、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町づくり事業等において地方債を財源として実施したもののうち、交付税措置分を控除した町負担分について後年の財政負担軽減のため積み立てる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「企業版ふるさと納税地方創生基金」は、地域再生法に規定する地域再生計画に定める事業に活用するため、当該事業の実施のために受けた法人からの寄付金を積み立てたものである。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は、毎年交付される森林環境譲与税の当該年度の譲与額について後年に積み立てるものであり、国からの指針に基づいて今後基金残高は減少させる見込み。</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主な減額理由は、それぞれの基金の目的に沿った事業の財源として取り崩した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分と後年の事業費の財源確保のため積立を行ったことによる。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各基金の積立方針や事業費については、引き続き精査を行うとともに、住民サービスの著しい減少とならないよう注意しながら、継続的な事業運営を図りたい。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各種事業の実施に際し、国・県補助事業の積極的な活用や有利な地方債の活用により、一般財源を充当する経費が減り、財政調整基金は増額となった。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災害などの有事の際の突発的な事項に対する瞬時の判断や行政サービスのスピード感を維持するため、一定程度の基金残高を確保する必要があ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ると考える。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財政調整基金は、九州北部豪雨や熊本地震により被災した経験から、被災時に取り崩す分として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程度の確保が必要と考えている。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新型コロナウイルス感染症や物価高騰への対応も財政調整基金に比較的余裕があることから迅速な対応が可能となった。しかし、今後は熊本地震からの創造的復興、町内橋梁の長寿命化事業や無電柱化事業、高森総合センター等改修事業など規模の大きな事業により基金残高にも影響が出てくることが想定され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また、本町の公共施設の老朽化等に対応するため、必要に応じ特定目的基金の創設についても選択肢として検討していく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基金運用収入のみを積み増ししており、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例年と大きな増減はない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今後、公債費は増加していくが、財政調整基金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及び他の償還基金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で賄う予定であり、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現時点での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減債基金の積み増し等は予定していない。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5,823
5,675
175.06
9,664,641
9,556,547
67,821
3,342,351
5,144,592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全国・熊本県の平均を下回っているが、人口減少や町の基幹産業である農林業における後継者不足等の厳しい情勢により、自主財源である町税収が乏しく、財政基盤が強くないことが要因と言える。令和６年度は地方交付税やふるさと応援寄附金の増加に伴い、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ポイント増加となった。</a:t>
          </a:r>
        </a:p>
        <a:p>
          <a:r>
            <a:rPr kumimoji="1" lang="ja-JP" altLang="en-US" sz="1300">
              <a:latin typeface="ＭＳ Ｐゴシック" panose="020B0600070205080204" pitchFamily="50" charset="-128"/>
              <a:ea typeface="ＭＳ Ｐゴシック" panose="020B0600070205080204" pitchFamily="50" charset="-128"/>
            </a:rPr>
            <a:t>　しかしながら依然として低い水準で推移しているため、今後も本町の基幹産業強化に向け、農業者の所得向上対策や収納率の向上に継続して取組み、税収増等による自主財源の確保を図る必要がある。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365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令和元年度からゆるやかな下降傾向となっていたが、令和６年度は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の増加となった。その要因としては、地方交付税及び地方特例交付金は増加したものの、人件費及び物件費が物価高騰の影響によりそれを上回り大きく増加したことによる。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物価高は続いている状態ではあるが、今後も粘り強く経常的経費の精査・削減を図っていく必要がある。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61</xdr:row>
      <xdr:rowOff>51816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35184"/>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351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35052</xdr:rowOff>
    </xdr:from>
    <xdr:to>
      <xdr:col>15</xdr:col>
      <xdr:colOff>82550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32205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3305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68834</xdr:rowOff>
    </xdr:from>
    <xdr:to>
      <xdr:col>19</xdr:col>
      <xdr:colOff>184150</xdr:colOff>
      <xdr:row>59</xdr:row>
      <xdr:rowOff>170434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5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年度までは類似団体を大きく下回っていたが、平成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類似団体とほぼ同水準となり、更に令和３年度からふるさと応援寄附金の返礼品等のための物件費が大きく増え、それ以降は高い水準での推移を続けている。町職員の社会人枠の採用及び人勧による人件費の増加、また、物価高騰及び埋蔵文化財発掘事業等の大型事業の実施により物件費も増加し、前年度と比べると決算額全体で増加となった。</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74068</xdr:rowOff>
    </xdr:from>
    <xdr:to>
      <xdr:col>23</xdr:col>
      <xdr:colOff>133350</xdr:colOff>
      <xdr:row>88</xdr:row>
      <xdr:rowOff>27725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990218"/>
          <a:ext cx="838200" cy="1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74068</xdr:rowOff>
    </xdr:from>
    <xdr:to>
      <xdr:col>19</xdr:col>
      <xdr:colOff>133350</xdr:colOff>
      <xdr:row>87</xdr:row>
      <xdr:rowOff>169707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990218"/>
          <a:ext cx="889000" cy="9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86237</xdr:rowOff>
    </xdr:from>
    <xdr:to>
      <xdr:col>15</xdr:col>
      <xdr:colOff>82550</xdr:colOff>
      <xdr:row>87</xdr:row>
      <xdr:rowOff>169707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5002387"/>
          <a:ext cx="8890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122224</xdr:rowOff>
    </xdr:from>
    <xdr:to>
      <xdr:col>11</xdr:col>
      <xdr:colOff>31750</xdr:colOff>
      <xdr:row>87</xdr:row>
      <xdr:rowOff>86237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52574"/>
          <a:ext cx="889000" cy="6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148375</xdr:rowOff>
    </xdr:from>
    <xdr:to>
      <xdr:col>23</xdr:col>
      <xdr:colOff>184150</xdr:colOff>
      <xdr:row>88</xdr:row>
      <xdr:rowOff>78525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506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44252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96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23268</xdr:rowOff>
    </xdr:from>
    <xdr:to>
      <xdr:col>19</xdr:col>
      <xdr:colOff>184150</xdr:colOff>
      <xdr:row>87</xdr:row>
      <xdr:rowOff>124868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93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109645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5025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118907</xdr:rowOff>
    </xdr:from>
    <xdr:to>
      <xdr:col>15</xdr:col>
      <xdr:colOff>133350</xdr:colOff>
      <xdr:row>88</xdr:row>
      <xdr:rowOff>49057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50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33834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51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35437</xdr:rowOff>
    </xdr:from>
    <xdr:to>
      <xdr:col>11</xdr:col>
      <xdr:colOff>82550</xdr:colOff>
      <xdr:row>87</xdr:row>
      <xdr:rowOff>137037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9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121814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50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71424</xdr:rowOff>
    </xdr:from>
    <xdr:to>
      <xdr:col>7</xdr:col>
      <xdr:colOff>31750</xdr:colOff>
      <xdr:row>84</xdr:row>
      <xdr:rowOff>1574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38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熊本県との比較では若干下回っている。社会人枠の採用や人勧による増額を行ったものの、管理職昇給前の職員の離職などにより職員の若年化が進み、類似団体内では高い順位となった。今後も職員の若年化は進む見込みであり、ラスパイレス指数の減少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149211"/>
          <a:ext cx="8382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69145</xdr:rowOff>
    </xdr:from>
    <xdr:to>
      <xdr:col>77</xdr:col>
      <xdr:colOff>44450</xdr:colOff>
      <xdr:row>84</xdr:row>
      <xdr:rowOff>136172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4039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26105</xdr:rowOff>
    </xdr:from>
    <xdr:to>
      <xdr:col>68</xdr:col>
      <xdr:colOff>152400</xdr:colOff>
      <xdr:row>84</xdr:row>
      <xdr:rowOff>2116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2564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56038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94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146755</xdr:rowOff>
    </xdr:from>
    <xdr:to>
      <xdr:col>64</xdr:col>
      <xdr:colOff>152400</xdr:colOff>
      <xdr:row>83</xdr:row>
      <xdr:rowOff>76905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87082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微増傾向が続いていた。令和６年度歪な年齢構成の改善を図るとともにノウハウを持った人材の採用を進め社会人枠での採用を強化し前年より多く採用したことにより職員数は増加した。</a:t>
          </a:r>
        </a:p>
        <a:p>
          <a:r>
            <a:rPr kumimoji="1" lang="ja-JP" altLang="en-US" sz="1300">
              <a:latin typeface="ＭＳ Ｐゴシック" panose="020B0600070205080204" pitchFamily="50" charset="-128"/>
              <a:ea typeface="ＭＳ Ｐゴシック" panose="020B0600070205080204" pitchFamily="50" charset="-128"/>
            </a:rPr>
            <a:t>　全国平均や熊本県平均は上回っているものの、類似団体比較では下回っており、今後も維持していく必要がある。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58344</xdr:rowOff>
    </xdr:from>
    <xdr:to>
      <xdr:col>81</xdr:col>
      <xdr:colOff>44450</xdr:colOff>
      <xdr:row>60</xdr:row>
      <xdr:rowOff>22504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73894"/>
          <a:ext cx="8382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54483</xdr:rowOff>
    </xdr:from>
    <xdr:to>
      <xdr:col>77</xdr:col>
      <xdr:colOff>44450</xdr:colOff>
      <xdr:row>59</xdr:row>
      <xdr:rowOff>58344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7003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54483</xdr:rowOff>
    </xdr:from>
    <xdr:to>
      <xdr:col>72</xdr:col>
      <xdr:colOff>203200</xdr:colOff>
      <xdr:row>59</xdr:row>
      <xdr:rowOff>72339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7003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59309</xdr:rowOff>
    </xdr:from>
    <xdr:to>
      <xdr:col>68</xdr:col>
      <xdr:colOff>152400</xdr:colOff>
      <xdr:row>59</xdr:row>
      <xdr:rowOff>72339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7485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143154</xdr:rowOff>
    </xdr:from>
    <xdr:to>
      <xdr:col>81</xdr:col>
      <xdr:colOff>95250</xdr:colOff>
      <xdr:row>60</xdr:row>
      <xdr:rowOff>73304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159681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0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7544</xdr:rowOff>
    </xdr:from>
    <xdr:to>
      <xdr:col>77</xdr:col>
      <xdr:colOff>95250</xdr:colOff>
      <xdr:row>59</xdr:row>
      <xdr:rowOff>109144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119321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91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3683</xdr:rowOff>
    </xdr:from>
    <xdr:to>
      <xdr:col>73</xdr:col>
      <xdr:colOff>44450</xdr:colOff>
      <xdr:row>59</xdr:row>
      <xdr:rowOff>105283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115460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21539</xdr:rowOff>
    </xdr:from>
    <xdr:to>
      <xdr:col>68</xdr:col>
      <xdr:colOff>203200</xdr:colOff>
      <xdr:row>59</xdr:row>
      <xdr:rowOff>123139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133316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0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8509</xdr:rowOff>
    </xdr:from>
    <xdr:to>
      <xdr:col>64</xdr:col>
      <xdr:colOff>152400</xdr:colOff>
      <xdr:row>59</xdr:row>
      <xdr:rowOff>110109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120286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9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類似団体内・全国・熊本県の平均と比較しても低い値で推移している。</a:t>
          </a:r>
        </a:p>
        <a:p>
          <a:r>
            <a:rPr kumimoji="1" lang="ja-JP" altLang="en-US" sz="1300">
              <a:latin typeface="ＭＳ Ｐゴシック" panose="020B0600070205080204" pitchFamily="50" charset="-128"/>
              <a:ea typeface="ＭＳ Ｐゴシック" panose="020B0600070205080204" pitchFamily="50" charset="-128"/>
            </a:rPr>
            <a:t>前年度に引き続き事業の精査や補助金等の活用、財政調整基金の増額等により交付税措置率の低い新規地方債の抑制を行ってきたため、若干ずつではあるものの実質公債費比率が減少してきている。</a:t>
          </a:r>
        </a:p>
        <a:p>
          <a:r>
            <a:rPr kumimoji="1" lang="ja-JP" altLang="en-US" sz="1300">
              <a:latin typeface="ＭＳ Ｐゴシック" panose="020B0600070205080204" pitchFamily="50" charset="-128"/>
              <a:ea typeface="ＭＳ Ｐゴシック" panose="020B0600070205080204" pitchFamily="50" charset="-128"/>
            </a:rPr>
            <a:t>　今後は、防災のための駐車場の整備や無電柱化事業など大型の工事等を予定しているため、実質公債費率や留保財源等を考慮しつつ、事業を精査していく必要がある。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57679</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7277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107950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5828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128058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230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128058</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6879</xdr:rowOff>
    </xdr:from>
    <xdr:to>
      <xdr:col>81</xdr:col>
      <xdr:colOff>95250</xdr:colOff>
      <xdr:row>38</xdr:row>
      <xdr:rowOff>108479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23406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77258</xdr:rowOff>
    </xdr:from>
    <xdr:to>
      <xdr:col>68</xdr:col>
      <xdr:colOff>203200</xdr:colOff>
      <xdr:row>39</xdr:row>
      <xdr:rowOff>7408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17585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これまで「比率なし」を維持しており、全国平均や熊本県平均を下回っている。今後も健全な財政運営に努めていく。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5,823
5,675
175.06
9,664,641
9,556,547
67,821
3,342,351
5,144,592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これまで全国・熊本県平均は下回っており、令和２年度からは類似団体平均も下回っている。しかしながら昨年度からは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ポイントの増となっている。これは社会人枠での採用による職員平均年齢の上昇や人勧による増額が要因である。</a:t>
          </a:r>
        </a:p>
        <a:p>
          <a:r>
            <a:rPr kumimoji="1" lang="ja-JP" altLang="en-US" sz="1300">
              <a:latin typeface="ＭＳ Ｐゴシック" panose="020B0600070205080204" pitchFamily="50" charset="-128"/>
              <a:ea typeface="ＭＳ Ｐゴシック" panose="020B0600070205080204" pitchFamily="50" charset="-128"/>
            </a:rPr>
            <a:t>　令和５年度より、一時的に増加していた定年退職は落ち着いたものの、人員増により人件費は今後も増加していくことが見込まれる。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128633</xdr:rowOff>
    </xdr:from>
    <xdr:to>
      <xdr:col>24</xdr:col>
      <xdr:colOff>25400</xdr:colOff>
      <xdr:row>34</xdr:row>
      <xdr:rowOff>166189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86483"/>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128633</xdr:rowOff>
    </xdr:from>
    <xdr:to>
      <xdr:col>19</xdr:col>
      <xdr:colOff>187325</xdr:colOff>
      <xdr:row>34</xdr:row>
      <xdr:rowOff>81280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8648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133531</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1058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133531</xdr:rowOff>
    </xdr:from>
    <xdr:to>
      <xdr:col>11</xdr:col>
      <xdr:colOff>9525</xdr:colOff>
      <xdr:row>35</xdr:row>
      <xdr:rowOff>118836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6283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115389</xdr:rowOff>
    </xdr:from>
    <xdr:to>
      <xdr:col>24</xdr:col>
      <xdr:colOff>76200</xdr:colOff>
      <xdr:row>35</xdr:row>
      <xdr:rowOff>45539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131916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77833</xdr:rowOff>
    </xdr:from>
    <xdr:to>
      <xdr:col>20</xdr:col>
      <xdr:colOff>38100</xdr:colOff>
      <xdr:row>34</xdr:row>
      <xdr:rowOff>7983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18160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04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82731</xdr:rowOff>
    </xdr:from>
    <xdr:to>
      <xdr:col>11</xdr:col>
      <xdr:colOff>60325</xdr:colOff>
      <xdr:row>35</xdr:row>
      <xdr:rowOff>12881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23058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8363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昨年度に引き続き、全国・熊本県・類似団体の平均は下回ったが、</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加となった。増加の要因としては、主に物価高騰により各種手数料等の増加、物品の価格改定によるところが大きい。物価の高騰が続いている中ではあるが、引き続き物件費の更なる精査・削減に努め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16</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584450"/>
          <a:ext cx="8382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65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165100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08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98425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0825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123825</xdr:rowOff>
    </xdr:from>
    <xdr:to>
      <xdr:col>82</xdr:col>
      <xdr:colOff>158750</xdr:colOff>
      <xdr:row>16</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140352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全国平均、熊本県平均は下回っているものの、類似団体内平均あたりとなった。前年度から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ポイントの減少となっている。令和６年度は経常一般扶助費は臨時交付金や特目基金からの繰入等により減少となった。</a:t>
          </a:r>
        </a:p>
        <a:p>
          <a:r>
            <a:rPr kumimoji="1" lang="ja-JP" altLang="en-US" sz="1300">
              <a:latin typeface="ＭＳ Ｐゴシック" panose="020B0600070205080204" pitchFamily="50" charset="-128"/>
              <a:ea typeface="ＭＳ Ｐゴシック" panose="020B0600070205080204" pitchFamily="50" charset="-128"/>
            </a:rPr>
            <a:t>　しかしながら、少子高齢化等による社会保障費の増加は喫緊の課題であり、今後も上昇の可能性が高いため、引き続き扶助費の精査等に取り組んでいく必要がある。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5758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37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57</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5377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57</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令和４年度より全国・熊本県・類似団体の平均を下回っていたが、令和６年度は前年比で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となった。令和６年度より水道事業の公営企業会計移行に伴う準備資金のために一時的に繰出しを行ったことから経常一般繰出金が増加したためである。今後も特別会計への繰出基準を遵守し、普通会計への負担を減らすよう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9880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87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58</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87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94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66057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ものの、昨年度に引き続き、類似団体平均を下回った。要因としては、教育関連施設の補助事業の増加によることである。しかしながら、総務費では減少するなど、国・県に対する負担金等の減額や町単独事業の未実施や事業の見直しを継続している。今後も引き続き補助金等の抜本的な見直しも視野に入れながら、精査・削減に努めていく必要があ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161290</xdr:rowOff>
    </xdr:from>
    <xdr:to>
      <xdr:col>82</xdr:col>
      <xdr:colOff>107950</xdr:colOff>
      <xdr:row>35</xdr:row>
      <xdr:rowOff>98425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9059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161290</xdr:rowOff>
    </xdr:from>
    <xdr:to>
      <xdr:col>78</xdr:col>
      <xdr:colOff>69850</xdr:colOff>
      <xdr:row>35</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905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155575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16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47625</xdr:rowOff>
    </xdr:from>
    <xdr:to>
      <xdr:col>82</xdr:col>
      <xdr:colOff>158750</xdr:colOff>
      <xdr:row>35</xdr:row>
      <xdr:rowOff>149225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64152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110490</xdr:rowOff>
    </xdr:from>
    <xdr:to>
      <xdr:col>78</xdr:col>
      <xdr:colOff>120650</xdr:colOff>
      <xdr:row>35</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50817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0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104775</xdr:rowOff>
    </xdr:from>
    <xdr:to>
      <xdr:col>65</xdr:col>
      <xdr:colOff>53975</xdr:colOff>
      <xdr:row>36</xdr:row>
      <xdr:rowOff>34925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19702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これまで事業の精査や補助金等の活用により新規地方債の抑制を図ってきたため、順調に実質公債費比率及び公債費は減少し、経常収支比率抑制に貢献してきた。</a:t>
          </a:r>
        </a:p>
        <a:p>
          <a:r>
            <a:rPr kumimoji="1" lang="ja-JP" altLang="en-US" sz="1300">
              <a:latin typeface="ＭＳ Ｐゴシック" panose="020B0600070205080204" pitchFamily="50" charset="-128"/>
              <a:ea typeface="ＭＳ Ｐゴシック" panose="020B0600070205080204" pitchFamily="50" charset="-128"/>
            </a:rPr>
            <a:t>　しかし、防災のための駐車場の整備や無電柱化事業の工事など事業費が大きい事業への地方債の発行も続き、公債費・経常収支比率にも影響してくるため、今後も更なる事業の精査等を図っていく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54611</xdr:rowOff>
    </xdr:from>
    <xdr:to>
      <xdr:col>24</xdr:col>
      <xdr:colOff>25400</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84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03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81280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73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3811</xdr:rowOff>
    </xdr:from>
    <xdr:to>
      <xdr:col>24</xdr:col>
      <xdr:colOff>76200</xdr:colOff>
      <xdr:row>76</xdr:row>
      <xdr:rowOff>105411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20337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全国・熊本県・類似団体平均を下回ったが、令和６年度は前年比で</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の増加となった。人件費、物件費、補助費等の増加によるものである。今後増加が見込まれる扶助費は少子高齢化を背景とした社会保障費の増により削減が難しいため、資格審査等の適正化を検討する等、増大の抑制を図るとともに、その他の経費について精査・削減に努める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76</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914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16510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791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75</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7526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9337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77487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102870</xdr:rowOff>
    </xdr:from>
    <xdr:to>
      <xdr:col>65</xdr:col>
      <xdr:colOff>53975</xdr:colOff>
      <xdr:row>77</xdr:row>
      <xdr:rowOff>33020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43197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45717</xdr:rowOff>
    </xdr:from>
    <xdr:to>
      <xdr:col>29</xdr:col>
      <xdr:colOff>127000</xdr:colOff>
      <xdr:row>17</xdr:row>
      <xdr:rowOff>151925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07992"/>
          <a:ext cx="647700" cy="10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151925</xdr:rowOff>
    </xdr:from>
    <xdr:to>
      <xdr:col>26</xdr:col>
      <xdr:colOff>50800</xdr:colOff>
      <xdr:row>17</xdr:row>
      <xdr:rowOff>166638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14200"/>
          <a:ext cx="698500" cy="14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161494</xdr:rowOff>
    </xdr:from>
    <xdr:to>
      <xdr:col>22</xdr:col>
      <xdr:colOff>114300</xdr:colOff>
      <xdr:row>17</xdr:row>
      <xdr:rowOff>166638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23769"/>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161494</xdr:rowOff>
    </xdr:from>
    <xdr:to>
      <xdr:col>18</xdr:col>
      <xdr:colOff>177800</xdr:colOff>
      <xdr:row>18</xdr:row>
      <xdr:rowOff>56608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23769"/>
          <a:ext cx="698500" cy="66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166367</xdr:rowOff>
    </xdr:from>
    <xdr:to>
      <xdr:col>29</xdr:col>
      <xdr:colOff>177800</xdr:colOff>
      <xdr:row>17</xdr:row>
      <xdr:rowOff>96517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57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138444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2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101125</xdr:rowOff>
    </xdr:from>
    <xdr:to>
      <xdr:col>26</xdr:col>
      <xdr:colOff>101600</xdr:colOff>
      <xdr:row>18</xdr:row>
      <xdr:rowOff>31275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16052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115838</xdr:rowOff>
    </xdr:from>
    <xdr:to>
      <xdr:col>22</xdr:col>
      <xdr:colOff>165100</xdr:colOff>
      <xdr:row>18</xdr:row>
      <xdr:rowOff>45988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30765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6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110694</xdr:rowOff>
    </xdr:from>
    <xdr:to>
      <xdr:col>19</xdr:col>
      <xdr:colOff>38100</xdr:colOff>
      <xdr:row>18</xdr:row>
      <xdr:rowOff>40844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72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25621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5808</xdr:rowOff>
    </xdr:from>
    <xdr:to>
      <xdr:col>15</xdr:col>
      <xdr:colOff>101600</xdr:colOff>
      <xdr:row>18</xdr:row>
      <xdr:rowOff>107408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3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92185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14548</xdr:rowOff>
    </xdr:from>
    <xdr:to>
      <xdr:col>29</xdr:col>
      <xdr:colOff>127000</xdr:colOff>
      <xdr:row>38</xdr:row>
      <xdr:rowOff>20091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482148"/>
          <a:ext cx="647700" cy="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14548</xdr:rowOff>
    </xdr:from>
    <xdr:to>
      <xdr:col>26</xdr:col>
      <xdr:colOff>50800</xdr:colOff>
      <xdr:row>38</xdr:row>
      <xdr:rowOff>24282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82148"/>
          <a:ext cx="698500" cy="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24282</xdr:rowOff>
    </xdr:from>
    <xdr:to>
      <xdr:col>22</xdr:col>
      <xdr:colOff>114300</xdr:colOff>
      <xdr:row>38</xdr:row>
      <xdr:rowOff>29369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91882"/>
          <a:ext cx="698500" cy="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339960</xdr:rowOff>
    </xdr:from>
    <xdr:to>
      <xdr:col>18</xdr:col>
      <xdr:colOff>177800</xdr:colOff>
      <xdr:row>38</xdr:row>
      <xdr:rowOff>29369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64660"/>
          <a:ext cx="698500" cy="3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312191</xdr:rowOff>
    </xdr:from>
    <xdr:to>
      <xdr:col>29</xdr:col>
      <xdr:colOff>177800</xdr:colOff>
      <xdr:row>38</xdr:row>
      <xdr:rowOff>70891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36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284268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40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306648</xdr:rowOff>
    </xdr:from>
    <xdr:to>
      <xdr:col>26</xdr:col>
      <xdr:colOff>101600</xdr:colOff>
      <xdr:row>38</xdr:row>
      <xdr:rowOff>65348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3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50125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17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316382</xdr:rowOff>
    </xdr:from>
    <xdr:to>
      <xdr:col>22</xdr:col>
      <xdr:colOff>165100</xdr:colOff>
      <xdr:row>38</xdr:row>
      <xdr:rowOff>75082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4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59859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2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321469</xdr:rowOff>
    </xdr:from>
    <xdr:to>
      <xdr:col>19</xdr:col>
      <xdr:colOff>38100</xdr:colOff>
      <xdr:row>38</xdr:row>
      <xdr:rowOff>80169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4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64946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3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289160</xdr:rowOff>
    </xdr:from>
    <xdr:to>
      <xdr:col>15</xdr:col>
      <xdr:colOff>101600</xdr:colOff>
      <xdr:row>38</xdr:row>
      <xdr:rowOff>47860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41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32637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0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5,823
5,675
175.06
9,664,641
9,556,547
67,821
3,342,351
5,144,592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85751</xdr:rowOff>
    </xdr:from>
    <xdr:to>
      <xdr:col>24</xdr:col>
      <xdr:colOff>63500</xdr:colOff>
      <xdr:row>37</xdr:row>
      <xdr:rowOff>51557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57951"/>
          <a:ext cx="838200" cy="13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51557</xdr:rowOff>
    </xdr:from>
    <xdr:to>
      <xdr:col>19</xdr:col>
      <xdr:colOff>177800</xdr:colOff>
      <xdr:row>37</xdr:row>
      <xdr:rowOff>51799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95207"/>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35472</xdr:rowOff>
    </xdr:from>
    <xdr:to>
      <xdr:col>15</xdr:col>
      <xdr:colOff>50800</xdr:colOff>
      <xdr:row>37</xdr:row>
      <xdr:rowOff>51799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7912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35472</xdr:rowOff>
    </xdr:from>
    <xdr:to>
      <xdr:col>10</xdr:col>
      <xdr:colOff>114300</xdr:colOff>
      <xdr:row>37</xdr:row>
      <xdr:rowOff>110279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79122"/>
          <a:ext cx="889000" cy="7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34951</xdr:rowOff>
    </xdr:from>
    <xdr:to>
      <xdr:col>24</xdr:col>
      <xdr:colOff>114300</xdr:colOff>
      <xdr:row>36</xdr:row>
      <xdr:rowOff>136551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57828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757</xdr:rowOff>
    </xdr:from>
    <xdr:to>
      <xdr:col>20</xdr:col>
      <xdr:colOff>38100</xdr:colOff>
      <xdr:row>37</xdr:row>
      <xdr:rowOff>102357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93484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999</xdr:rowOff>
    </xdr:from>
    <xdr:to>
      <xdr:col>15</xdr:col>
      <xdr:colOff>101600</xdr:colOff>
      <xdr:row>37</xdr:row>
      <xdr:rowOff>102599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93726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3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156122</xdr:rowOff>
    </xdr:from>
    <xdr:to>
      <xdr:col>10</xdr:col>
      <xdr:colOff>165100</xdr:colOff>
      <xdr:row>37</xdr:row>
      <xdr:rowOff>86272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77399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2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59479</xdr:rowOff>
    </xdr:from>
    <xdr:to>
      <xdr:col>6</xdr:col>
      <xdr:colOff>38100</xdr:colOff>
      <xdr:row>37</xdr:row>
      <xdr:rowOff>161079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152206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9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105309</xdr:rowOff>
    </xdr:from>
    <xdr:to>
      <xdr:col>24</xdr:col>
      <xdr:colOff>62865</xdr:colOff>
      <xdr:row>59</xdr:row>
      <xdr:rowOff>103065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259"/>
          <a:ext cx="1270" cy="1369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106892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103065</xdr:rowOff>
    </xdr:from>
    <xdr:to>
      <xdr:col>24</xdr:col>
      <xdr:colOff>152400</xdr:colOff>
      <xdr:row>59</xdr:row>
      <xdr:rowOff>103065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1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51986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105309</xdr:rowOff>
    </xdr:from>
    <xdr:to>
      <xdr:col>24</xdr:col>
      <xdr:colOff>152400</xdr:colOff>
      <xdr:row>51</xdr:row>
      <xdr:rowOff>105309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105309</xdr:rowOff>
    </xdr:from>
    <xdr:to>
      <xdr:col>24</xdr:col>
      <xdr:colOff>63500</xdr:colOff>
      <xdr:row>52</xdr:row>
      <xdr:rowOff>42888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49259"/>
          <a:ext cx="838200" cy="1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86944</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95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108517</xdr:rowOff>
    </xdr:from>
    <xdr:to>
      <xdr:col>24</xdr:col>
      <xdr:colOff>114300</xdr:colOff>
      <xdr:row>58</xdr:row>
      <xdr:rowOff>38667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37705</xdr:rowOff>
    </xdr:from>
    <xdr:to>
      <xdr:col>19</xdr:col>
      <xdr:colOff>177800</xdr:colOff>
      <xdr:row>52</xdr:row>
      <xdr:rowOff>42888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781655"/>
          <a:ext cx="889000" cy="17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143280</xdr:rowOff>
    </xdr:from>
    <xdr:to>
      <xdr:col>20</xdr:col>
      <xdr:colOff>38100</xdr:colOff>
      <xdr:row>58</xdr:row>
      <xdr:rowOff>73430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64557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37705</xdr:rowOff>
    </xdr:from>
    <xdr:to>
      <xdr:col>15</xdr:col>
      <xdr:colOff>50800</xdr:colOff>
      <xdr:row>51</xdr:row>
      <xdr:rowOff>149647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781655"/>
          <a:ext cx="889000" cy="1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154485</xdr:rowOff>
    </xdr:from>
    <xdr:to>
      <xdr:col>15</xdr:col>
      <xdr:colOff>101600</xdr:colOff>
      <xdr:row>58</xdr:row>
      <xdr:rowOff>84635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75762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149647</xdr:rowOff>
    </xdr:from>
    <xdr:to>
      <xdr:col>10</xdr:col>
      <xdr:colOff>114300</xdr:colOff>
      <xdr:row>56</xdr:row>
      <xdr:rowOff>132251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893597"/>
          <a:ext cx="889000" cy="8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2679</xdr:rowOff>
    </xdr:from>
    <xdr:to>
      <xdr:col>10</xdr:col>
      <xdr:colOff>165100</xdr:colOff>
      <xdr:row>58</xdr:row>
      <xdr:rowOff>104279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95406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39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46272</xdr:rowOff>
    </xdr:from>
    <xdr:to>
      <xdr:col>6</xdr:col>
      <xdr:colOff>38100</xdr:colOff>
      <xdr:row>58</xdr:row>
      <xdr:rowOff>147872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138999</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54509</xdr:rowOff>
    </xdr:from>
    <xdr:to>
      <xdr:col>24</xdr:col>
      <xdr:colOff>114300</xdr:colOff>
      <xdr:row>51</xdr:row>
      <xdr:rowOff>156109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79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7536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5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163538</xdr:rowOff>
    </xdr:from>
    <xdr:to>
      <xdr:col>20</xdr:col>
      <xdr:colOff>38100</xdr:colOff>
      <xdr:row>52</xdr:row>
      <xdr:rowOff>93688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0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110215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6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158355</xdr:rowOff>
    </xdr:from>
    <xdr:to>
      <xdr:col>15</xdr:col>
      <xdr:colOff>101600</xdr:colOff>
      <xdr:row>51</xdr:row>
      <xdr:rowOff>88505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7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105032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50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98847</xdr:rowOff>
    </xdr:from>
    <xdr:to>
      <xdr:col>10</xdr:col>
      <xdr:colOff>165100</xdr:colOff>
      <xdr:row>52</xdr:row>
      <xdr:rowOff>28997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84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45524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61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81451</xdr:rowOff>
    </xdr:from>
    <xdr:to>
      <xdr:col>6</xdr:col>
      <xdr:colOff>38100</xdr:colOff>
      <xdr:row>57</xdr:row>
      <xdr:rowOff>11601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28128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100462</xdr:rowOff>
    </xdr:from>
    <xdr:to>
      <xdr:col>24</xdr:col>
      <xdr:colOff>63500</xdr:colOff>
      <xdr:row>77</xdr:row>
      <xdr:rowOff>155539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02112"/>
          <a:ext cx="8382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100462</xdr:rowOff>
    </xdr:from>
    <xdr:to>
      <xdr:col>19</xdr:col>
      <xdr:colOff>177800</xdr:colOff>
      <xdr:row>78</xdr:row>
      <xdr:rowOff>51395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02112"/>
          <a:ext cx="889000" cy="12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51395</xdr:rowOff>
    </xdr:from>
    <xdr:to>
      <xdr:col>15</xdr:col>
      <xdr:colOff>50800</xdr:colOff>
      <xdr:row>78</xdr:row>
      <xdr:rowOff>71382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24495"/>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30674</xdr:rowOff>
    </xdr:from>
    <xdr:to>
      <xdr:col>10</xdr:col>
      <xdr:colOff>114300</xdr:colOff>
      <xdr:row>78</xdr:row>
      <xdr:rowOff>71382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3774"/>
          <a:ext cx="889000" cy="4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104739</xdr:rowOff>
    </xdr:from>
    <xdr:to>
      <xdr:col>24</xdr:col>
      <xdr:colOff>114300</xdr:colOff>
      <xdr:row>78</xdr:row>
      <xdr:rowOff>34889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83166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49662</xdr:rowOff>
    </xdr:from>
    <xdr:to>
      <xdr:col>20</xdr:col>
      <xdr:colOff>38100</xdr:colOff>
      <xdr:row>77</xdr:row>
      <xdr:rowOff>151262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142389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334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595</xdr:rowOff>
    </xdr:from>
    <xdr:to>
      <xdr:col>15</xdr:col>
      <xdr:colOff>101600</xdr:colOff>
      <xdr:row>78</xdr:row>
      <xdr:rowOff>102195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93322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346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20582</xdr:rowOff>
    </xdr:from>
    <xdr:to>
      <xdr:col>10</xdr:col>
      <xdr:colOff>165100</xdr:colOff>
      <xdr:row>78</xdr:row>
      <xdr:rowOff>122182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113309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348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151324</xdr:rowOff>
    </xdr:from>
    <xdr:to>
      <xdr:col>6</xdr:col>
      <xdr:colOff>38100</xdr:colOff>
      <xdr:row>78</xdr:row>
      <xdr:rowOff>81474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72601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34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129339</xdr:rowOff>
    </xdr:from>
    <xdr:to>
      <xdr:col>24</xdr:col>
      <xdr:colOff>63500</xdr:colOff>
      <xdr:row>96</xdr:row>
      <xdr:rowOff>4132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45639"/>
          <a:ext cx="838200" cy="2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105519</xdr:rowOff>
    </xdr:from>
    <xdr:to>
      <xdr:col>19</xdr:col>
      <xdr:colOff>177800</xdr:colOff>
      <xdr:row>96</xdr:row>
      <xdr:rowOff>4132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93269"/>
          <a:ext cx="889000" cy="7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136756</xdr:rowOff>
    </xdr:from>
    <xdr:to>
      <xdr:col>15</xdr:col>
      <xdr:colOff>50800</xdr:colOff>
      <xdr:row>95</xdr:row>
      <xdr:rowOff>105519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53056"/>
          <a:ext cx="889000" cy="1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136756</xdr:rowOff>
    </xdr:from>
    <xdr:to>
      <xdr:col>10</xdr:col>
      <xdr:colOff>114300</xdr:colOff>
      <xdr:row>96</xdr:row>
      <xdr:rowOff>99493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53056"/>
          <a:ext cx="889000" cy="30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78539</xdr:rowOff>
    </xdr:from>
    <xdr:to>
      <xdr:col>24</xdr:col>
      <xdr:colOff>114300</xdr:colOff>
      <xdr:row>95</xdr:row>
      <xdr:rowOff>8689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101416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124782</xdr:rowOff>
    </xdr:from>
    <xdr:to>
      <xdr:col>20</xdr:col>
      <xdr:colOff>38100</xdr:colOff>
      <xdr:row>96</xdr:row>
      <xdr:rowOff>54932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46059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0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54719</xdr:rowOff>
    </xdr:from>
    <xdr:to>
      <xdr:col>15</xdr:col>
      <xdr:colOff>101600</xdr:colOff>
      <xdr:row>95</xdr:row>
      <xdr:rowOff>156319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1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85956</xdr:rowOff>
    </xdr:from>
    <xdr:to>
      <xdr:col>10</xdr:col>
      <xdr:colOff>165100</xdr:colOff>
      <xdr:row>95</xdr:row>
      <xdr:rowOff>16106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32633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7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48693</xdr:rowOff>
    </xdr:from>
    <xdr:to>
      <xdr:col>6</xdr:col>
      <xdr:colOff>38100</xdr:colOff>
      <xdr:row>96</xdr:row>
      <xdr:rowOff>150293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166820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53301</xdr:rowOff>
    </xdr:from>
    <xdr:to>
      <xdr:col>55</xdr:col>
      <xdr:colOff>0</xdr:colOff>
      <xdr:row>37</xdr:row>
      <xdr:rowOff>77067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96951"/>
          <a:ext cx="838200" cy="2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103385</xdr:rowOff>
    </xdr:from>
    <xdr:to>
      <xdr:col>50</xdr:col>
      <xdr:colOff>114300</xdr:colOff>
      <xdr:row>37</xdr:row>
      <xdr:rowOff>77067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75585"/>
          <a:ext cx="889000" cy="1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103385</xdr:rowOff>
    </xdr:from>
    <xdr:to>
      <xdr:col>45</xdr:col>
      <xdr:colOff>177800</xdr:colOff>
      <xdr:row>37</xdr:row>
      <xdr:rowOff>95832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75585"/>
          <a:ext cx="889000" cy="16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8067</xdr:rowOff>
    </xdr:from>
    <xdr:to>
      <xdr:col>41</xdr:col>
      <xdr:colOff>50800</xdr:colOff>
      <xdr:row>37</xdr:row>
      <xdr:rowOff>95832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80267"/>
          <a:ext cx="889000" cy="2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2501</xdr:rowOff>
    </xdr:from>
    <xdr:to>
      <xdr:col>55</xdr:col>
      <xdr:colOff>50800</xdr:colOff>
      <xdr:row>37</xdr:row>
      <xdr:rowOff>104101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152378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2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26267</xdr:rowOff>
    </xdr:from>
    <xdr:to>
      <xdr:col>50</xdr:col>
      <xdr:colOff>165100</xdr:colOff>
      <xdr:row>37</xdr:row>
      <xdr:rowOff>127867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118994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6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52585</xdr:rowOff>
    </xdr:from>
    <xdr:to>
      <xdr:col>46</xdr:col>
      <xdr:colOff>38100</xdr:colOff>
      <xdr:row>36</xdr:row>
      <xdr:rowOff>154185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2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170712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0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45032</xdr:rowOff>
    </xdr:from>
    <xdr:to>
      <xdr:col>41</xdr:col>
      <xdr:colOff>101600</xdr:colOff>
      <xdr:row>37</xdr:row>
      <xdr:rowOff>146632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8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137758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48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128717</xdr:rowOff>
    </xdr:from>
    <xdr:to>
      <xdr:col>36</xdr:col>
      <xdr:colOff>165100</xdr:colOff>
      <xdr:row>36</xdr:row>
      <xdr:rowOff>58867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75394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90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295</xdr:rowOff>
    </xdr:from>
    <xdr:to>
      <xdr:col>55</xdr:col>
      <xdr:colOff>0</xdr:colOff>
      <xdr:row>58</xdr:row>
      <xdr:rowOff>62785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44395"/>
          <a:ext cx="838200" cy="6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60760</xdr:rowOff>
    </xdr:from>
    <xdr:to>
      <xdr:col>50</xdr:col>
      <xdr:colOff>114300</xdr:colOff>
      <xdr:row>58</xdr:row>
      <xdr:rowOff>295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33410"/>
          <a:ext cx="889000" cy="11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60760</xdr:rowOff>
    </xdr:from>
    <xdr:to>
      <xdr:col>45</xdr:col>
      <xdr:colOff>177800</xdr:colOff>
      <xdr:row>58</xdr:row>
      <xdr:rowOff>115612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33410"/>
          <a:ext cx="889000" cy="2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13897</xdr:rowOff>
    </xdr:from>
    <xdr:to>
      <xdr:col>41</xdr:col>
      <xdr:colOff>50800</xdr:colOff>
      <xdr:row>58</xdr:row>
      <xdr:rowOff>115612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57997"/>
          <a:ext cx="889000" cy="10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11985</xdr:rowOff>
    </xdr:from>
    <xdr:to>
      <xdr:col>55</xdr:col>
      <xdr:colOff>50800</xdr:colOff>
      <xdr:row>58</xdr:row>
      <xdr:rowOff>113585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161862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3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120945</xdr:rowOff>
    </xdr:from>
    <xdr:to>
      <xdr:col>50</xdr:col>
      <xdr:colOff>165100</xdr:colOff>
      <xdr:row>58</xdr:row>
      <xdr:rowOff>51095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42222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9960</xdr:rowOff>
    </xdr:from>
    <xdr:to>
      <xdr:col>46</xdr:col>
      <xdr:colOff>38100</xdr:colOff>
      <xdr:row>57</xdr:row>
      <xdr:rowOff>111560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128087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55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64812</xdr:rowOff>
    </xdr:from>
    <xdr:to>
      <xdr:col>41</xdr:col>
      <xdr:colOff>101600</xdr:colOff>
      <xdr:row>58</xdr:row>
      <xdr:rowOff>166412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10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157539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10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134547</xdr:rowOff>
    </xdr:from>
    <xdr:to>
      <xdr:col>36</xdr:col>
      <xdr:colOff>165100</xdr:colOff>
      <xdr:row>58</xdr:row>
      <xdr:rowOff>64697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55824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99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42866</xdr:rowOff>
    </xdr:from>
    <xdr:to>
      <xdr:col>55</xdr:col>
      <xdr:colOff>0</xdr:colOff>
      <xdr:row>78</xdr:row>
      <xdr:rowOff>57843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73066"/>
          <a:ext cx="838200" cy="35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144825</xdr:rowOff>
    </xdr:from>
    <xdr:to>
      <xdr:col>50</xdr:col>
      <xdr:colOff>114300</xdr:colOff>
      <xdr:row>76</xdr:row>
      <xdr:rowOff>42866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832125"/>
          <a:ext cx="889000" cy="24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144825</xdr:rowOff>
    </xdr:from>
    <xdr:to>
      <xdr:col>45</xdr:col>
      <xdr:colOff>177800</xdr:colOff>
      <xdr:row>78</xdr:row>
      <xdr:rowOff>74727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832125"/>
          <a:ext cx="889000" cy="6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53138</xdr:rowOff>
    </xdr:from>
    <xdr:to>
      <xdr:col>41</xdr:col>
      <xdr:colOff>50800</xdr:colOff>
      <xdr:row>78</xdr:row>
      <xdr:rowOff>74727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3338"/>
          <a:ext cx="889000" cy="36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7043</xdr:rowOff>
    </xdr:from>
    <xdr:to>
      <xdr:col>55</xdr:col>
      <xdr:colOff>50800</xdr:colOff>
      <xdr:row>78</xdr:row>
      <xdr:rowOff>108643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93420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163516</xdr:rowOff>
    </xdr:from>
    <xdr:to>
      <xdr:col>50</xdr:col>
      <xdr:colOff>165100</xdr:colOff>
      <xdr:row>76</xdr:row>
      <xdr:rowOff>93666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110192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9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94025</xdr:rowOff>
    </xdr:from>
    <xdr:to>
      <xdr:col>46</xdr:col>
      <xdr:colOff>38100</xdr:colOff>
      <xdr:row>75</xdr:row>
      <xdr:rowOff>24175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7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40702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55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23927</xdr:rowOff>
    </xdr:from>
    <xdr:to>
      <xdr:col>41</xdr:col>
      <xdr:colOff>101600</xdr:colOff>
      <xdr:row>78</xdr:row>
      <xdr:rowOff>125527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116654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8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2338</xdr:rowOff>
    </xdr:from>
    <xdr:to>
      <xdr:col>36</xdr:col>
      <xdr:colOff>165100</xdr:colOff>
      <xdr:row>76</xdr:row>
      <xdr:rowOff>103938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120466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9523</xdr:rowOff>
    </xdr:from>
    <xdr:to>
      <xdr:col>55</xdr:col>
      <xdr:colOff>0</xdr:colOff>
      <xdr:row>98</xdr:row>
      <xdr:rowOff>101808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11623"/>
          <a:ext cx="838200" cy="9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62368</xdr:rowOff>
    </xdr:from>
    <xdr:to>
      <xdr:col>50</xdr:col>
      <xdr:colOff>114300</xdr:colOff>
      <xdr:row>98</xdr:row>
      <xdr:rowOff>101808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64468"/>
          <a:ext cx="889000" cy="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62368</xdr:rowOff>
    </xdr:from>
    <xdr:to>
      <xdr:col>45</xdr:col>
      <xdr:colOff>177800</xdr:colOff>
      <xdr:row>98</xdr:row>
      <xdr:rowOff>103043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64468"/>
          <a:ext cx="889000" cy="4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103043</xdr:rowOff>
    </xdr:from>
    <xdr:to>
      <xdr:col>41</xdr:col>
      <xdr:colOff>50800</xdr:colOff>
      <xdr:row>98</xdr:row>
      <xdr:rowOff>112002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05143"/>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130173</xdr:rowOff>
    </xdr:from>
    <xdr:to>
      <xdr:col>55</xdr:col>
      <xdr:colOff>50800</xdr:colOff>
      <xdr:row>98</xdr:row>
      <xdr:rowOff>60323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6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108600</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51008</xdr:rowOff>
    </xdr:from>
    <xdr:to>
      <xdr:col>50</xdr:col>
      <xdr:colOff>165100</xdr:colOff>
      <xdr:row>98</xdr:row>
      <xdr:rowOff>152608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143735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4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11568</xdr:rowOff>
    </xdr:from>
    <xdr:to>
      <xdr:col>46</xdr:col>
      <xdr:colOff>38100</xdr:colOff>
      <xdr:row>98</xdr:row>
      <xdr:rowOff>113168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104295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52243</xdr:rowOff>
    </xdr:from>
    <xdr:to>
      <xdr:col>41</xdr:col>
      <xdr:colOff>101600</xdr:colOff>
      <xdr:row>98</xdr:row>
      <xdr:rowOff>153843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144970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61202</xdr:rowOff>
    </xdr:from>
    <xdr:to>
      <xdr:col>36</xdr:col>
      <xdr:colOff>165100</xdr:colOff>
      <xdr:row>98</xdr:row>
      <xdr:rowOff>162802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153929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71838</xdr:rowOff>
    </xdr:from>
    <xdr:to>
      <xdr:col>85</xdr:col>
      <xdr:colOff>127000</xdr:colOff>
      <xdr:row>39</xdr:row>
      <xdr:rowOff>90899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58388"/>
          <a:ext cx="8382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44515</xdr:rowOff>
    </xdr:from>
    <xdr:to>
      <xdr:col>81</xdr:col>
      <xdr:colOff>50800</xdr:colOff>
      <xdr:row>39</xdr:row>
      <xdr:rowOff>71838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65"/>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160688</xdr:rowOff>
    </xdr:from>
    <xdr:to>
      <xdr:col>76</xdr:col>
      <xdr:colOff>114300</xdr:colOff>
      <xdr:row>39</xdr:row>
      <xdr:rowOff>44515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75788"/>
          <a:ext cx="889000" cy="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160688</xdr:rowOff>
    </xdr:from>
    <xdr:to>
      <xdr:col>71</xdr:col>
      <xdr:colOff>177800</xdr:colOff>
      <xdr:row>38</xdr:row>
      <xdr:rowOff>170104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75788"/>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40099</xdr:rowOff>
    </xdr:from>
    <xdr:to>
      <xdr:col>85</xdr:col>
      <xdr:colOff>177800</xdr:colOff>
      <xdr:row>39</xdr:row>
      <xdr:rowOff>141699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126476</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21038</xdr:rowOff>
    </xdr:from>
    <xdr:to>
      <xdr:col>81</xdr:col>
      <xdr:colOff>101600</xdr:colOff>
      <xdr:row>39</xdr:row>
      <xdr:rowOff>122638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113765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80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165165</xdr:rowOff>
    </xdr:from>
    <xdr:to>
      <xdr:col>76</xdr:col>
      <xdr:colOff>165100</xdr:colOff>
      <xdr:row>39</xdr:row>
      <xdr:rowOff>95315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86442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7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109888</xdr:rowOff>
    </xdr:from>
    <xdr:to>
      <xdr:col>72</xdr:col>
      <xdr:colOff>38100</xdr:colOff>
      <xdr:row>39</xdr:row>
      <xdr:rowOff>40038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31165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7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119304</xdr:rowOff>
    </xdr:from>
    <xdr:to>
      <xdr:col>67</xdr:col>
      <xdr:colOff>101600</xdr:colOff>
      <xdr:row>39</xdr:row>
      <xdr:rowOff>49454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40581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2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60531</xdr:rowOff>
    </xdr:from>
    <xdr:to>
      <xdr:col>85</xdr:col>
      <xdr:colOff>127000</xdr:colOff>
      <xdr:row>76</xdr:row>
      <xdr:rowOff>68038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90731"/>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68038</xdr:rowOff>
    </xdr:from>
    <xdr:to>
      <xdr:col>81</xdr:col>
      <xdr:colOff>50800</xdr:colOff>
      <xdr:row>76</xdr:row>
      <xdr:rowOff>91653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98238"/>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91653</xdr:rowOff>
    </xdr:from>
    <xdr:to>
      <xdr:col>76</xdr:col>
      <xdr:colOff>114300</xdr:colOff>
      <xdr:row>76</xdr:row>
      <xdr:rowOff>115303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21853"/>
          <a:ext cx="889000" cy="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115303</xdr:rowOff>
    </xdr:from>
    <xdr:to>
      <xdr:col>71</xdr:col>
      <xdr:colOff>177800</xdr:colOff>
      <xdr:row>76</xdr:row>
      <xdr:rowOff>127437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4550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9731</xdr:rowOff>
    </xdr:from>
    <xdr:to>
      <xdr:col>85</xdr:col>
      <xdr:colOff>177800</xdr:colOff>
      <xdr:row>76</xdr:row>
      <xdr:rowOff>111331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3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159608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1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17238</xdr:rowOff>
    </xdr:from>
    <xdr:to>
      <xdr:col>81</xdr:col>
      <xdr:colOff>101600</xdr:colOff>
      <xdr:row>76</xdr:row>
      <xdr:rowOff>118838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4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40853</xdr:rowOff>
    </xdr:from>
    <xdr:to>
      <xdr:col>76</xdr:col>
      <xdr:colOff>165100</xdr:colOff>
      <xdr:row>76</xdr:row>
      <xdr:rowOff>142453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133580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6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64503</xdr:rowOff>
    </xdr:from>
    <xdr:to>
      <xdr:col>72</xdr:col>
      <xdr:colOff>38100</xdr:colOff>
      <xdr:row>76</xdr:row>
      <xdr:rowOff>166103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157230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8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76637</xdr:rowOff>
    </xdr:from>
    <xdr:to>
      <xdr:col>67</xdr:col>
      <xdr:colOff>101600</xdr:colOff>
      <xdr:row>77</xdr:row>
      <xdr:rowOff>6787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169364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51270</xdr:rowOff>
    </xdr:from>
    <xdr:to>
      <xdr:col>85</xdr:col>
      <xdr:colOff>127000</xdr:colOff>
      <xdr:row>94</xdr:row>
      <xdr:rowOff>139799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5824670"/>
          <a:ext cx="838200" cy="4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136119</xdr:rowOff>
    </xdr:from>
    <xdr:to>
      <xdr:col>81</xdr:col>
      <xdr:colOff>50800</xdr:colOff>
      <xdr:row>94</xdr:row>
      <xdr:rowOff>139799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252419"/>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49354</xdr:rowOff>
    </xdr:from>
    <xdr:to>
      <xdr:col>76</xdr:col>
      <xdr:colOff>114300</xdr:colOff>
      <xdr:row>94</xdr:row>
      <xdr:rowOff>136119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5822754"/>
          <a:ext cx="889000" cy="4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49354</xdr:rowOff>
    </xdr:from>
    <xdr:to>
      <xdr:col>71</xdr:col>
      <xdr:colOff>177800</xdr:colOff>
      <xdr:row>97</xdr:row>
      <xdr:rowOff>41528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5822754"/>
          <a:ext cx="889000" cy="8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470</xdr:rowOff>
    </xdr:from>
    <xdr:to>
      <xdr:col>85</xdr:col>
      <xdr:colOff>177800</xdr:colOff>
      <xdr:row>92</xdr:row>
      <xdr:rowOff>102070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57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23347</xdr:rowOff>
    </xdr:from>
    <xdr:ext cx="599010"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562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88999</xdr:rowOff>
    </xdr:from>
    <xdr:to>
      <xdr:col>81</xdr:col>
      <xdr:colOff>101600</xdr:colOff>
      <xdr:row>95</xdr:row>
      <xdr:rowOff>19149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0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35676</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181795" y="1598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85319</xdr:rowOff>
    </xdr:from>
    <xdr:to>
      <xdr:col>76</xdr:col>
      <xdr:colOff>165100</xdr:colOff>
      <xdr:row>95</xdr:row>
      <xdr:rowOff>15469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2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31996</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292795" y="1597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170004</xdr:rowOff>
    </xdr:from>
    <xdr:to>
      <xdr:col>72</xdr:col>
      <xdr:colOff>38100</xdr:colOff>
      <xdr:row>92</xdr:row>
      <xdr:rowOff>100154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57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116681</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03795" y="1554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162178</xdr:rowOff>
    </xdr:from>
    <xdr:to>
      <xdr:col>67</xdr:col>
      <xdr:colOff>101600</xdr:colOff>
      <xdr:row>97</xdr:row>
      <xdr:rowOff>92328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2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108855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3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58972</xdr:rowOff>
    </xdr:from>
    <xdr:to>
      <xdr:col>116</xdr:col>
      <xdr:colOff>63500</xdr:colOff>
      <xdr:row>58</xdr:row>
      <xdr:rowOff>40096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145822"/>
          <a:ext cx="838200" cy="8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58972</xdr:rowOff>
    </xdr:from>
    <xdr:to>
      <xdr:col>111</xdr:col>
      <xdr:colOff>177800</xdr:colOff>
      <xdr:row>59</xdr:row>
      <xdr:rowOff>93392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145822"/>
          <a:ext cx="889000" cy="106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81309</xdr:rowOff>
    </xdr:from>
    <xdr:to>
      <xdr:col>107</xdr:col>
      <xdr:colOff>50800</xdr:colOff>
      <xdr:row>59</xdr:row>
      <xdr:rowOff>93392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9685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78174</xdr:rowOff>
    </xdr:from>
    <xdr:to>
      <xdr:col>102</xdr:col>
      <xdr:colOff>114300</xdr:colOff>
      <xdr:row>59</xdr:row>
      <xdr:rowOff>81309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93724"/>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160746</xdr:rowOff>
    </xdr:from>
    <xdr:to>
      <xdr:col>116</xdr:col>
      <xdr:colOff>114300</xdr:colOff>
      <xdr:row>58</xdr:row>
      <xdr:rowOff>90896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12173</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8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8172</xdr:rowOff>
    </xdr:from>
    <xdr:to>
      <xdr:col>112</xdr:col>
      <xdr:colOff>38100</xdr:colOff>
      <xdr:row>53</xdr:row>
      <xdr:rowOff>109772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0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126299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87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42592</xdr:rowOff>
    </xdr:from>
    <xdr:to>
      <xdr:col>107</xdr:col>
      <xdr:colOff>101600</xdr:colOff>
      <xdr:row>59</xdr:row>
      <xdr:rowOff>144192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5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135319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25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30509</xdr:rowOff>
    </xdr:from>
    <xdr:to>
      <xdr:col>102</xdr:col>
      <xdr:colOff>165100</xdr:colOff>
      <xdr:row>59</xdr:row>
      <xdr:rowOff>132109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123236</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238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27374</xdr:rowOff>
    </xdr:from>
    <xdr:to>
      <xdr:col>98</xdr:col>
      <xdr:colOff>38100</xdr:colOff>
      <xdr:row>59</xdr:row>
      <xdr:rowOff>128974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120101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235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96406</xdr:rowOff>
    </xdr:from>
    <xdr:to>
      <xdr:col>116</xdr:col>
      <xdr:colOff>63500</xdr:colOff>
      <xdr:row>73</xdr:row>
      <xdr:rowOff>151308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612256"/>
          <a:ext cx="838200" cy="5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124244</xdr:rowOff>
    </xdr:from>
    <xdr:to>
      <xdr:col>111</xdr:col>
      <xdr:colOff>177800</xdr:colOff>
      <xdr:row>73</xdr:row>
      <xdr:rowOff>151308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640094"/>
          <a:ext cx="8890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85204</xdr:rowOff>
    </xdr:from>
    <xdr:to>
      <xdr:col>107</xdr:col>
      <xdr:colOff>50800</xdr:colOff>
      <xdr:row>73</xdr:row>
      <xdr:rowOff>124244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601054"/>
          <a:ext cx="889000" cy="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85204</xdr:rowOff>
    </xdr:from>
    <xdr:to>
      <xdr:col>102</xdr:col>
      <xdr:colOff>114300</xdr:colOff>
      <xdr:row>74</xdr:row>
      <xdr:rowOff>23761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01054"/>
          <a:ext cx="8890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45606</xdr:rowOff>
    </xdr:from>
    <xdr:to>
      <xdr:col>116</xdr:col>
      <xdr:colOff>114300</xdr:colOff>
      <xdr:row>73</xdr:row>
      <xdr:rowOff>147206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68483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41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100508</xdr:rowOff>
    </xdr:from>
    <xdr:to>
      <xdr:col>112</xdr:col>
      <xdr:colOff>38100</xdr:colOff>
      <xdr:row>74</xdr:row>
      <xdr:rowOff>30658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21785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0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73444</xdr:rowOff>
    </xdr:from>
    <xdr:to>
      <xdr:col>107</xdr:col>
      <xdr:colOff>101600</xdr:colOff>
      <xdr:row>74</xdr:row>
      <xdr:rowOff>3594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166171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34404</xdr:rowOff>
    </xdr:from>
    <xdr:to>
      <xdr:col>102</xdr:col>
      <xdr:colOff>165100</xdr:colOff>
      <xdr:row>73</xdr:row>
      <xdr:rowOff>136004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127131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64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144411</xdr:rowOff>
    </xdr:from>
    <xdr:to>
      <xdr:col>98</xdr:col>
      <xdr:colOff>38100</xdr:colOff>
      <xdr:row>74</xdr:row>
      <xdr:rowOff>74561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6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65688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75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規模の小さな団体ほど高くなる傾向にあるため、全国平均、熊本県平均を上回っているものの、類似団体平均の比較では低い値で推移している。その中でも類似団体を大きく上回ったのは、昨年度に引き続き物件費、積立金と合わせ、貸付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物件費は昨年度同様、ふるさと納税に係る経費や地域おこし協力隊及び集落支援員の雇用による影響が大きく、今後も一定水準が続く見込み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扶助費は毎年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ゆるやかに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増加傾向にあり、少子高齢化を背景とした社会保障費の増により削減が厳しい経費であるが、資格審査等の適正化を検討するなど増大の抑制を図るとともに、その他の経費の削減に努める必要がある。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積立金は、ふるさと納税の大幅な増額により、経費を差し引いた収入を適正に管理・運用するため一時的に積み立てた影響で増加傾向にあるが、今後も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制度の趣旨をふまえ該当事業に充当するための財政措置を継続する。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5,823
5,675
175.06
9,664,641
9,556,547
67,821
3,342,351
5,144,592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31931</xdr:rowOff>
    </xdr:from>
    <xdr:to>
      <xdr:col>24</xdr:col>
      <xdr:colOff>63500</xdr:colOff>
      <xdr:row>36</xdr:row>
      <xdr:rowOff>115860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04131"/>
          <a:ext cx="838200" cy="8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68834</xdr:rowOff>
    </xdr:from>
    <xdr:to>
      <xdr:col>19</xdr:col>
      <xdr:colOff>177800</xdr:colOff>
      <xdr:row>36</xdr:row>
      <xdr:rowOff>115860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41034"/>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68834</xdr:rowOff>
    </xdr:from>
    <xdr:to>
      <xdr:col>15</xdr:col>
      <xdr:colOff>50800</xdr:colOff>
      <xdr:row>36</xdr:row>
      <xdr:rowOff>130774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41034"/>
          <a:ext cx="889000" cy="6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66875</xdr:rowOff>
    </xdr:from>
    <xdr:to>
      <xdr:col>10</xdr:col>
      <xdr:colOff>114300</xdr:colOff>
      <xdr:row>36</xdr:row>
      <xdr:rowOff>130774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39075"/>
          <a:ext cx="889000" cy="6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152581</xdr:rowOff>
    </xdr:from>
    <xdr:to>
      <xdr:col>24</xdr:col>
      <xdr:colOff>114300</xdr:colOff>
      <xdr:row>36</xdr:row>
      <xdr:rowOff>82731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4008</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0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65060</xdr:rowOff>
    </xdr:from>
    <xdr:to>
      <xdr:col>20</xdr:col>
      <xdr:colOff>38100</xdr:colOff>
      <xdr:row>36</xdr:row>
      <xdr:rowOff>166660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157787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2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18034</xdr:rowOff>
    </xdr:from>
    <xdr:to>
      <xdr:col>15</xdr:col>
      <xdr:colOff>101600</xdr:colOff>
      <xdr:row>36</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136161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9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79974</xdr:rowOff>
    </xdr:from>
    <xdr:to>
      <xdr:col>10</xdr:col>
      <xdr:colOff>165100</xdr:colOff>
      <xdr:row>37</xdr:row>
      <xdr:rowOff>10124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0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16075</xdr:rowOff>
    </xdr:from>
    <xdr:to>
      <xdr:col>6</xdr:col>
      <xdr:colOff>38100</xdr:colOff>
      <xdr:row>36</xdr:row>
      <xdr:rowOff>117675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134202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96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169518</xdr:rowOff>
    </xdr:from>
    <xdr:to>
      <xdr:col>24</xdr:col>
      <xdr:colOff>62865</xdr:colOff>
      <xdr:row>58</xdr:row>
      <xdr:rowOff>113939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913468"/>
          <a:ext cx="1270" cy="114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117766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113939</xdr:rowOff>
    </xdr:from>
    <xdr:to>
      <xdr:col>24</xdr:col>
      <xdr:colOff>152400</xdr:colOff>
      <xdr:row>58</xdr:row>
      <xdr:rowOff>113939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116195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6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169518</xdr:rowOff>
    </xdr:from>
    <xdr:to>
      <xdr:col>24</xdr:col>
      <xdr:colOff>152400</xdr:colOff>
      <xdr:row>51</xdr:row>
      <xdr:rowOff>169518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91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169518</xdr:rowOff>
    </xdr:from>
    <xdr:to>
      <xdr:col>24</xdr:col>
      <xdr:colOff>63500</xdr:colOff>
      <xdr:row>52</xdr:row>
      <xdr:rowOff>53977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8913468"/>
          <a:ext cx="8382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129248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150821</xdr:rowOff>
    </xdr:from>
    <xdr:to>
      <xdr:col>24</xdr:col>
      <xdr:colOff>114300</xdr:colOff>
      <xdr:row>57</xdr:row>
      <xdr:rowOff>80971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49594</xdr:rowOff>
    </xdr:from>
    <xdr:to>
      <xdr:col>19</xdr:col>
      <xdr:colOff>177800</xdr:colOff>
      <xdr:row>52</xdr:row>
      <xdr:rowOff>53977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8793544"/>
          <a:ext cx="889000" cy="17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850</xdr:rowOff>
    </xdr:from>
    <xdr:to>
      <xdr:col>20</xdr:col>
      <xdr:colOff>38100</xdr:colOff>
      <xdr:row>57</xdr:row>
      <xdr:rowOff>102450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93577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49594</xdr:rowOff>
    </xdr:from>
    <xdr:to>
      <xdr:col>15</xdr:col>
      <xdr:colOff>50800</xdr:colOff>
      <xdr:row>51</xdr:row>
      <xdr:rowOff>101077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8793544"/>
          <a:ext cx="889000" cy="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161179</xdr:rowOff>
    </xdr:from>
    <xdr:to>
      <xdr:col>15</xdr:col>
      <xdr:colOff>101600</xdr:colOff>
      <xdr:row>57</xdr:row>
      <xdr:rowOff>91329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82456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101077</xdr:rowOff>
    </xdr:from>
    <xdr:to>
      <xdr:col>10</xdr:col>
      <xdr:colOff>114300</xdr:colOff>
      <xdr:row>56</xdr:row>
      <xdr:rowOff>62657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8845027"/>
          <a:ext cx="889000" cy="8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119110</xdr:rowOff>
    </xdr:from>
    <xdr:to>
      <xdr:col>10</xdr:col>
      <xdr:colOff>165100</xdr:colOff>
      <xdr:row>57</xdr:row>
      <xdr:rowOff>49260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40387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9866</xdr:rowOff>
    </xdr:from>
    <xdr:to>
      <xdr:col>6</xdr:col>
      <xdr:colOff>38100</xdr:colOff>
      <xdr:row>56</xdr:row>
      <xdr:rowOff>111466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127993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118718</xdr:rowOff>
    </xdr:from>
    <xdr:to>
      <xdr:col>24</xdr:col>
      <xdr:colOff>114300</xdr:colOff>
      <xdr:row>52</xdr:row>
      <xdr:rowOff>48868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88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71745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881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3177</xdr:rowOff>
    </xdr:from>
    <xdr:to>
      <xdr:col>20</xdr:col>
      <xdr:colOff>38100</xdr:colOff>
      <xdr:row>52</xdr:row>
      <xdr:rowOff>104777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9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121304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69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170244</xdr:rowOff>
    </xdr:from>
    <xdr:to>
      <xdr:col>15</xdr:col>
      <xdr:colOff>101600</xdr:colOff>
      <xdr:row>51</xdr:row>
      <xdr:rowOff>100394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874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116921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85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50277</xdr:rowOff>
    </xdr:from>
    <xdr:to>
      <xdr:col>10</xdr:col>
      <xdr:colOff>165100</xdr:colOff>
      <xdr:row>51</xdr:row>
      <xdr:rowOff>151877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7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168404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5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11857</xdr:rowOff>
    </xdr:from>
    <xdr:to>
      <xdr:col>6</xdr:col>
      <xdr:colOff>38100</xdr:colOff>
      <xdr:row>56</xdr:row>
      <xdr:rowOff>113457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61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104584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0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46447</xdr:rowOff>
    </xdr:from>
    <xdr:to>
      <xdr:col>24</xdr:col>
      <xdr:colOff>63500</xdr:colOff>
      <xdr:row>74</xdr:row>
      <xdr:rowOff>121465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562297"/>
          <a:ext cx="838200" cy="2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118478</xdr:rowOff>
    </xdr:from>
    <xdr:to>
      <xdr:col>19</xdr:col>
      <xdr:colOff>177800</xdr:colOff>
      <xdr:row>74</xdr:row>
      <xdr:rowOff>121465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805778"/>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141491</xdr:rowOff>
    </xdr:from>
    <xdr:to>
      <xdr:col>15</xdr:col>
      <xdr:colOff>50800</xdr:colOff>
      <xdr:row>74</xdr:row>
      <xdr:rowOff>118478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657341"/>
          <a:ext cx="889000" cy="14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83396</xdr:rowOff>
    </xdr:from>
    <xdr:to>
      <xdr:col>10</xdr:col>
      <xdr:colOff>114300</xdr:colOff>
      <xdr:row>73</xdr:row>
      <xdr:rowOff>141491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256346"/>
          <a:ext cx="889000" cy="40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167097</xdr:rowOff>
    </xdr:from>
    <xdr:to>
      <xdr:col>24</xdr:col>
      <xdr:colOff>114300</xdr:colOff>
      <xdr:row>73</xdr:row>
      <xdr:rowOff>97247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18524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36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70665</xdr:rowOff>
    </xdr:from>
    <xdr:to>
      <xdr:col>20</xdr:col>
      <xdr:colOff>38100</xdr:colOff>
      <xdr:row>75</xdr:row>
      <xdr:rowOff>815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17342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3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67678</xdr:rowOff>
    </xdr:from>
    <xdr:to>
      <xdr:col>15</xdr:col>
      <xdr:colOff>101600</xdr:colOff>
      <xdr:row>74</xdr:row>
      <xdr:rowOff>169278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7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3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90691</xdr:rowOff>
    </xdr:from>
    <xdr:to>
      <xdr:col>10</xdr:col>
      <xdr:colOff>165100</xdr:colOff>
      <xdr:row>74</xdr:row>
      <xdr:rowOff>20841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6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37368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38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32596</xdr:rowOff>
    </xdr:from>
    <xdr:to>
      <xdr:col>6</xdr:col>
      <xdr:colOff>38100</xdr:colOff>
      <xdr:row>71</xdr:row>
      <xdr:rowOff>134196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2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150723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198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45848</xdr:rowOff>
    </xdr:from>
    <xdr:to>
      <xdr:col>24</xdr:col>
      <xdr:colOff>63500</xdr:colOff>
      <xdr:row>98</xdr:row>
      <xdr:rowOff>49581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847948"/>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26302</xdr:rowOff>
    </xdr:from>
    <xdr:to>
      <xdr:col>19</xdr:col>
      <xdr:colOff>177800</xdr:colOff>
      <xdr:row>98</xdr:row>
      <xdr:rowOff>45848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828402"/>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xdr:rowOff>
    </xdr:from>
    <xdr:to>
      <xdr:col>15</xdr:col>
      <xdr:colOff>50800</xdr:colOff>
      <xdr:row>98</xdr:row>
      <xdr:rowOff>26302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802757"/>
          <a:ext cx="889000" cy="2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657</xdr:rowOff>
    </xdr:from>
    <xdr:to>
      <xdr:col>10</xdr:col>
      <xdr:colOff>114300</xdr:colOff>
      <xdr:row>98</xdr:row>
      <xdr:rowOff>47882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02757"/>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170231</xdr:rowOff>
    </xdr:from>
    <xdr:to>
      <xdr:col>24</xdr:col>
      <xdr:colOff>114300</xdr:colOff>
      <xdr:row>98</xdr:row>
      <xdr:rowOff>100381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8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85158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166498</xdr:rowOff>
    </xdr:from>
    <xdr:to>
      <xdr:col>20</xdr:col>
      <xdr:colOff>38100</xdr:colOff>
      <xdr:row>98</xdr:row>
      <xdr:rowOff>96648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87775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146952</xdr:rowOff>
    </xdr:from>
    <xdr:to>
      <xdr:col>15</xdr:col>
      <xdr:colOff>101600</xdr:colOff>
      <xdr:row>98</xdr:row>
      <xdr:rowOff>77102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68229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121307</xdr:rowOff>
    </xdr:from>
    <xdr:to>
      <xdr:col>10</xdr:col>
      <xdr:colOff>165100</xdr:colOff>
      <xdr:row>98</xdr:row>
      <xdr:rowOff>51457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42584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168532</xdr:rowOff>
    </xdr:from>
    <xdr:to>
      <xdr:col>6</xdr:col>
      <xdr:colOff>38100</xdr:colOff>
      <xdr:row>98</xdr:row>
      <xdr:rowOff>98682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89809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81788</xdr:rowOff>
    </xdr:from>
    <xdr:to>
      <xdr:col>55</xdr:col>
      <xdr:colOff>0</xdr:colOff>
      <xdr:row>57</xdr:row>
      <xdr:rowOff>91964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4438"/>
          <a:ext cx="8382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91964</xdr:rowOff>
    </xdr:from>
    <xdr:to>
      <xdr:col>50</xdr:col>
      <xdr:colOff>114300</xdr:colOff>
      <xdr:row>57</xdr:row>
      <xdr:rowOff>132777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64614"/>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109064</xdr:rowOff>
    </xdr:from>
    <xdr:to>
      <xdr:col>45</xdr:col>
      <xdr:colOff>177800</xdr:colOff>
      <xdr:row>57</xdr:row>
      <xdr:rowOff>132777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1714"/>
          <a:ext cx="889000" cy="2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131844</xdr:rowOff>
    </xdr:from>
    <xdr:to>
      <xdr:col>41</xdr:col>
      <xdr:colOff>50800</xdr:colOff>
      <xdr:row>57</xdr:row>
      <xdr:rowOff>109064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33044"/>
          <a:ext cx="889000" cy="1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30988</xdr:rowOff>
    </xdr:from>
    <xdr:to>
      <xdr:col>55</xdr:col>
      <xdr:colOff>50800</xdr:colOff>
      <xdr:row>57</xdr:row>
      <xdr:rowOff>132588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41164</xdr:rowOff>
    </xdr:from>
    <xdr:to>
      <xdr:col>50</xdr:col>
      <xdr:colOff>165100</xdr:colOff>
      <xdr:row>57</xdr:row>
      <xdr:rowOff>142764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133891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81977</xdr:rowOff>
    </xdr:from>
    <xdr:to>
      <xdr:col>46</xdr:col>
      <xdr:colOff>38100</xdr:colOff>
      <xdr:row>58</xdr:row>
      <xdr:rowOff>12127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58264</xdr:rowOff>
    </xdr:from>
    <xdr:to>
      <xdr:col>41</xdr:col>
      <xdr:colOff>101600</xdr:colOff>
      <xdr:row>57</xdr:row>
      <xdr:rowOff>159864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150991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2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81044</xdr:rowOff>
    </xdr:from>
    <xdr:to>
      <xdr:col>36</xdr:col>
      <xdr:colOff>165100</xdr:colOff>
      <xdr:row>57</xdr:row>
      <xdr:rowOff>11194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27721</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4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168353</xdr:rowOff>
    </xdr:from>
    <xdr:to>
      <xdr:col>55</xdr:col>
      <xdr:colOff>0</xdr:colOff>
      <xdr:row>78</xdr:row>
      <xdr:rowOff>19855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70003"/>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134927</xdr:rowOff>
    </xdr:from>
    <xdr:to>
      <xdr:col>50</xdr:col>
      <xdr:colOff>114300</xdr:colOff>
      <xdr:row>77</xdr:row>
      <xdr:rowOff>168353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36577"/>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134927</xdr:rowOff>
    </xdr:from>
    <xdr:to>
      <xdr:col>45</xdr:col>
      <xdr:colOff>177800</xdr:colOff>
      <xdr:row>78</xdr:row>
      <xdr:rowOff>3806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36577"/>
          <a:ext cx="889000" cy="4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3806</xdr:rowOff>
    </xdr:from>
    <xdr:to>
      <xdr:col>41</xdr:col>
      <xdr:colOff>50800</xdr:colOff>
      <xdr:row>78</xdr:row>
      <xdr:rowOff>36962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76906"/>
          <a:ext cx="889000" cy="3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140505</xdr:rowOff>
    </xdr:from>
    <xdr:to>
      <xdr:col>55</xdr:col>
      <xdr:colOff>50800</xdr:colOff>
      <xdr:row>78</xdr:row>
      <xdr:rowOff>70655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55432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117553</xdr:rowOff>
    </xdr:from>
    <xdr:to>
      <xdr:col>50</xdr:col>
      <xdr:colOff>165100</xdr:colOff>
      <xdr:row>78</xdr:row>
      <xdr:rowOff>47703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38830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84127</xdr:rowOff>
    </xdr:from>
    <xdr:to>
      <xdr:col>46</xdr:col>
      <xdr:colOff>38100</xdr:colOff>
      <xdr:row>78</xdr:row>
      <xdr:rowOff>14277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8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7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124456</xdr:rowOff>
    </xdr:from>
    <xdr:to>
      <xdr:col>41</xdr:col>
      <xdr:colOff>101600</xdr:colOff>
      <xdr:row>78</xdr:row>
      <xdr:rowOff>54606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45733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157612</xdr:rowOff>
    </xdr:from>
    <xdr:to>
      <xdr:col>36</xdr:col>
      <xdr:colOff>165100</xdr:colOff>
      <xdr:row>78</xdr:row>
      <xdr:rowOff>87762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78889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5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101285</xdr:rowOff>
    </xdr:from>
    <xdr:to>
      <xdr:col>55</xdr:col>
      <xdr:colOff>0</xdr:colOff>
      <xdr:row>96</xdr:row>
      <xdr:rowOff>82125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89035"/>
          <a:ext cx="838200" cy="15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82125</xdr:rowOff>
    </xdr:from>
    <xdr:to>
      <xdr:col>50</xdr:col>
      <xdr:colOff>114300</xdr:colOff>
      <xdr:row>96</xdr:row>
      <xdr:rowOff>110297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541325"/>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110297</xdr:rowOff>
    </xdr:from>
    <xdr:to>
      <xdr:col>45</xdr:col>
      <xdr:colOff>177800</xdr:colOff>
      <xdr:row>97</xdr:row>
      <xdr:rowOff>17263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569497"/>
          <a:ext cx="889000" cy="7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139092</xdr:rowOff>
    </xdr:from>
    <xdr:to>
      <xdr:col>41</xdr:col>
      <xdr:colOff>50800</xdr:colOff>
      <xdr:row>97</xdr:row>
      <xdr:rowOff>17263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598292"/>
          <a:ext cx="889000" cy="4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50485</xdr:rowOff>
    </xdr:from>
    <xdr:to>
      <xdr:col>55</xdr:col>
      <xdr:colOff>50800</xdr:colOff>
      <xdr:row>95</xdr:row>
      <xdr:rowOff>152085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28912</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1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31325</xdr:rowOff>
    </xdr:from>
    <xdr:to>
      <xdr:col>50</xdr:col>
      <xdr:colOff>165100</xdr:colOff>
      <xdr:row>96</xdr:row>
      <xdr:rowOff>132925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124052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59497</xdr:rowOff>
    </xdr:from>
    <xdr:to>
      <xdr:col>46</xdr:col>
      <xdr:colOff>38100</xdr:colOff>
      <xdr:row>96</xdr:row>
      <xdr:rowOff>161097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152224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137913</xdr:rowOff>
    </xdr:from>
    <xdr:to>
      <xdr:col>41</xdr:col>
      <xdr:colOff>101600</xdr:colOff>
      <xdr:row>97</xdr:row>
      <xdr:rowOff>68063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9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88292</xdr:rowOff>
    </xdr:from>
    <xdr:to>
      <xdr:col>36</xdr:col>
      <xdr:colOff>165100</xdr:colOff>
      <xdr:row>97</xdr:row>
      <xdr:rowOff>18442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93233</xdr:rowOff>
    </xdr:from>
    <xdr:to>
      <xdr:col>85</xdr:col>
      <xdr:colOff>127000</xdr:colOff>
      <xdr:row>37</xdr:row>
      <xdr:rowOff>68019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65433"/>
          <a:ext cx="838200" cy="14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122844</xdr:rowOff>
    </xdr:from>
    <xdr:to>
      <xdr:col>81</xdr:col>
      <xdr:colOff>50800</xdr:colOff>
      <xdr:row>37</xdr:row>
      <xdr:rowOff>68019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295044"/>
          <a:ext cx="889000" cy="1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122844</xdr:rowOff>
    </xdr:from>
    <xdr:to>
      <xdr:col>76</xdr:col>
      <xdr:colOff>114300</xdr:colOff>
      <xdr:row>37</xdr:row>
      <xdr:rowOff>146931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95044"/>
          <a:ext cx="889000" cy="19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8583</xdr:rowOff>
    </xdr:from>
    <xdr:to>
      <xdr:col>71</xdr:col>
      <xdr:colOff>177800</xdr:colOff>
      <xdr:row>37</xdr:row>
      <xdr:rowOff>146931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009333"/>
          <a:ext cx="889000" cy="4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42433</xdr:rowOff>
    </xdr:from>
    <xdr:to>
      <xdr:col>85</xdr:col>
      <xdr:colOff>177800</xdr:colOff>
      <xdr:row>36</xdr:row>
      <xdr:rowOff>144033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65310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6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17219</xdr:rowOff>
    </xdr:from>
    <xdr:to>
      <xdr:col>81</xdr:col>
      <xdr:colOff>101600</xdr:colOff>
      <xdr:row>37</xdr:row>
      <xdr:rowOff>118819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6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109946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5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72044</xdr:rowOff>
    </xdr:from>
    <xdr:to>
      <xdr:col>76</xdr:col>
      <xdr:colOff>165100</xdr:colOff>
      <xdr:row>37</xdr:row>
      <xdr:rowOff>2194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4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18721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96131</xdr:rowOff>
    </xdr:from>
    <xdr:to>
      <xdr:col>72</xdr:col>
      <xdr:colOff>38100</xdr:colOff>
      <xdr:row>38</xdr:row>
      <xdr:rowOff>26281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17408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129233</xdr:rowOff>
    </xdr:from>
    <xdr:to>
      <xdr:col>67</xdr:col>
      <xdr:colOff>101600</xdr:colOff>
      <xdr:row>35</xdr:row>
      <xdr:rowOff>59383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9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75910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7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90794</xdr:rowOff>
    </xdr:from>
    <xdr:to>
      <xdr:col>85</xdr:col>
      <xdr:colOff>127000</xdr:colOff>
      <xdr:row>56</xdr:row>
      <xdr:rowOff>72071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520544"/>
          <a:ext cx="838200" cy="15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17152</xdr:rowOff>
    </xdr:from>
    <xdr:to>
      <xdr:col>81</xdr:col>
      <xdr:colOff>50800</xdr:colOff>
      <xdr:row>56</xdr:row>
      <xdr:rowOff>72071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446902"/>
          <a:ext cx="889000" cy="2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17152</xdr:rowOff>
    </xdr:from>
    <xdr:to>
      <xdr:col>76</xdr:col>
      <xdr:colOff>114300</xdr:colOff>
      <xdr:row>57</xdr:row>
      <xdr:rowOff>11259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446902"/>
          <a:ext cx="889000" cy="33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103815</xdr:rowOff>
    </xdr:from>
    <xdr:to>
      <xdr:col>71</xdr:col>
      <xdr:colOff>177800</xdr:colOff>
      <xdr:row>57</xdr:row>
      <xdr:rowOff>11259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705015"/>
          <a:ext cx="889000" cy="7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39994</xdr:rowOff>
    </xdr:from>
    <xdr:to>
      <xdr:col>85</xdr:col>
      <xdr:colOff>177800</xdr:colOff>
      <xdr:row>55</xdr:row>
      <xdr:rowOff>141594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46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18421</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44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21271</xdr:rowOff>
    </xdr:from>
    <xdr:to>
      <xdr:col>81</xdr:col>
      <xdr:colOff>101600</xdr:colOff>
      <xdr:row>56</xdr:row>
      <xdr:rowOff>122871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6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113998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137802</xdr:rowOff>
    </xdr:from>
    <xdr:to>
      <xdr:col>76</xdr:col>
      <xdr:colOff>165100</xdr:colOff>
      <xdr:row>55</xdr:row>
      <xdr:rowOff>67952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3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84479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17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131909</xdr:rowOff>
    </xdr:from>
    <xdr:to>
      <xdr:col>72</xdr:col>
      <xdr:colOff>38100</xdr:colOff>
      <xdr:row>57</xdr:row>
      <xdr:rowOff>62059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7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53186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2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53015</xdr:rowOff>
    </xdr:from>
    <xdr:to>
      <xdr:col>67</xdr:col>
      <xdr:colOff>101600</xdr:colOff>
      <xdr:row>56</xdr:row>
      <xdr:rowOff>154615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71839</xdr:rowOff>
    </xdr:from>
    <xdr:to>
      <xdr:col>85</xdr:col>
      <xdr:colOff>127000</xdr:colOff>
      <xdr:row>79</xdr:row>
      <xdr:rowOff>90900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616389"/>
          <a:ext cx="8382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44515</xdr:rowOff>
    </xdr:from>
    <xdr:to>
      <xdr:col>81</xdr:col>
      <xdr:colOff>50800</xdr:colOff>
      <xdr:row>79</xdr:row>
      <xdr:rowOff>71839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89065"/>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160688</xdr:rowOff>
    </xdr:from>
    <xdr:to>
      <xdr:col>76</xdr:col>
      <xdr:colOff>114300</xdr:colOff>
      <xdr:row>79</xdr:row>
      <xdr:rowOff>44515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33788"/>
          <a:ext cx="889000" cy="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160688</xdr:rowOff>
    </xdr:from>
    <xdr:to>
      <xdr:col>71</xdr:col>
      <xdr:colOff>177800</xdr:colOff>
      <xdr:row>78</xdr:row>
      <xdr:rowOff>170104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33788"/>
          <a:ext cx="889000" cy="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40100</xdr:rowOff>
    </xdr:from>
    <xdr:to>
      <xdr:col>85</xdr:col>
      <xdr:colOff>177800</xdr:colOff>
      <xdr:row>79</xdr:row>
      <xdr:rowOff>141700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126477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9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21039</xdr:rowOff>
    </xdr:from>
    <xdr:to>
      <xdr:col>81</xdr:col>
      <xdr:colOff>101600</xdr:colOff>
      <xdr:row>79</xdr:row>
      <xdr:rowOff>122639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113766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5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165165</xdr:rowOff>
    </xdr:from>
    <xdr:to>
      <xdr:col>76</xdr:col>
      <xdr:colOff>165100</xdr:colOff>
      <xdr:row>79</xdr:row>
      <xdr:rowOff>95315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86442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109888</xdr:rowOff>
    </xdr:from>
    <xdr:to>
      <xdr:col>72</xdr:col>
      <xdr:colOff>38100</xdr:colOff>
      <xdr:row>79</xdr:row>
      <xdr:rowOff>40038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31165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5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119304</xdr:rowOff>
    </xdr:from>
    <xdr:to>
      <xdr:col>67</xdr:col>
      <xdr:colOff>101600</xdr:colOff>
      <xdr:row>79</xdr:row>
      <xdr:rowOff>49454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40581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60531</xdr:rowOff>
    </xdr:from>
    <xdr:to>
      <xdr:col>85</xdr:col>
      <xdr:colOff>127000</xdr:colOff>
      <xdr:row>96</xdr:row>
      <xdr:rowOff>68038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519731"/>
          <a:ext cx="8382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68038</xdr:rowOff>
    </xdr:from>
    <xdr:to>
      <xdr:col>81</xdr:col>
      <xdr:colOff>50800</xdr:colOff>
      <xdr:row>96</xdr:row>
      <xdr:rowOff>91653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27238"/>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91653</xdr:rowOff>
    </xdr:from>
    <xdr:to>
      <xdr:col>76</xdr:col>
      <xdr:colOff>114300</xdr:colOff>
      <xdr:row>96</xdr:row>
      <xdr:rowOff>115303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550853"/>
          <a:ext cx="889000" cy="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115303</xdr:rowOff>
    </xdr:from>
    <xdr:to>
      <xdr:col>71</xdr:col>
      <xdr:colOff>177800</xdr:colOff>
      <xdr:row>96</xdr:row>
      <xdr:rowOff>127437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74503"/>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9731</xdr:rowOff>
    </xdr:from>
    <xdr:to>
      <xdr:col>85</xdr:col>
      <xdr:colOff>177800</xdr:colOff>
      <xdr:row>96</xdr:row>
      <xdr:rowOff>111331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159608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4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17238</xdr:rowOff>
    </xdr:from>
    <xdr:to>
      <xdr:col>81</xdr:col>
      <xdr:colOff>101600</xdr:colOff>
      <xdr:row>96</xdr:row>
      <xdr:rowOff>118838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4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109965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6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40853</xdr:rowOff>
    </xdr:from>
    <xdr:to>
      <xdr:col>76</xdr:col>
      <xdr:colOff>165100</xdr:colOff>
      <xdr:row>96</xdr:row>
      <xdr:rowOff>142453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133580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64503</xdr:rowOff>
    </xdr:from>
    <xdr:to>
      <xdr:col>72</xdr:col>
      <xdr:colOff>38100</xdr:colOff>
      <xdr:row>96</xdr:row>
      <xdr:rowOff>166103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157230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76637</xdr:rowOff>
    </xdr:from>
    <xdr:to>
      <xdr:col>67</xdr:col>
      <xdr:colOff>101600</xdr:colOff>
      <xdr:row>97</xdr:row>
      <xdr:rowOff>6787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169364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92184</xdr:rowOff>
    </xdr:from>
    <xdr:to>
      <xdr:col>116</xdr:col>
      <xdr:colOff>63500</xdr:colOff>
      <xdr:row>39</xdr:row>
      <xdr:rowOff>92673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778734"/>
          <a:ext cx="8382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91205</xdr:rowOff>
    </xdr:from>
    <xdr:to>
      <xdr:col>111</xdr:col>
      <xdr:colOff>177800</xdr:colOff>
      <xdr:row>39</xdr:row>
      <xdr:rowOff>92673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77755"/>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91205</xdr:rowOff>
    </xdr:from>
    <xdr:to>
      <xdr:col>107</xdr:col>
      <xdr:colOff>50800</xdr:colOff>
      <xdr:row>39</xdr:row>
      <xdr:rowOff>91205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90388</xdr:rowOff>
    </xdr:from>
    <xdr:to>
      <xdr:col>102</xdr:col>
      <xdr:colOff>114300</xdr:colOff>
      <xdr:row>39</xdr:row>
      <xdr:rowOff>91205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76938"/>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41384</xdr:rowOff>
    </xdr:from>
    <xdr:to>
      <xdr:col>116</xdr:col>
      <xdr:colOff>114300</xdr:colOff>
      <xdr:row>39</xdr:row>
      <xdr:rowOff>142984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163666</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8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41873</xdr:rowOff>
    </xdr:from>
    <xdr:to>
      <xdr:col>112</xdr:col>
      <xdr:colOff>38100</xdr:colOff>
      <xdr:row>39</xdr:row>
      <xdr:rowOff>143473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134600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40405</xdr:rowOff>
    </xdr:from>
    <xdr:to>
      <xdr:col>107</xdr:col>
      <xdr:colOff>101600</xdr:colOff>
      <xdr:row>39</xdr:row>
      <xdr:rowOff>142005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133132</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819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40405</xdr:rowOff>
    </xdr:from>
    <xdr:to>
      <xdr:col>102</xdr:col>
      <xdr:colOff>165100</xdr:colOff>
      <xdr:row>39</xdr:row>
      <xdr:rowOff>142005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133132</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819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39588</xdr:rowOff>
    </xdr:from>
    <xdr:to>
      <xdr:col>98</xdr:col>
      <xdr:colOff>38100</xdr:colOff>
      <xdr:row>39</xdr:row>
      <xdr:rowOff>141188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132315</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全体的に住民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規模の小さな団体ほど高くなる傾向にあるため、全国平均、熊本県平均を上回っているものの、類似団体平均での比較では低い値で推移している。その中でも類似団体を大きく上回ったのは、昨年度に引き続き、総務費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総務費は、ふるさと納税の大幅な増加による関連経費の増が主な要因である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自主財源の確保にもなるものであることから、今後も国施策を注視しながら事業を推進していく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方針であり、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事業の実施にあたっては、今後も財源の確保を念頭に推進していく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予定</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また、民生費においても昨年度比で増額しており、子育て施策や医療費等の増加が見込まれるため、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人当たりのコストにおいても低減できるよう支出見直しを継続する。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財政調整基金は熊本地震等により被災した経験から、被災時に取り崩す分として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程度は常時確保しておかなければならないと考えている。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また、これまでの新型コロナウイルス感染症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対策等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も財政調整基金に比較的余裕があったことから、即座に対応することができた。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年度の実質単年度収支は太陽光発電に係る大規模事業所の開設により固定資産税が大幅増と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なったのち、令和６年度は当該施設の減価償却による税収の微減と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大規模な事業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実施により２％程度となっている。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全ての会計において黒字決算となっている。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一般会計は扶助費や公債費の増加が想定されており、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黒字額が縮小傾向であるためさらなる歳出削減や行政効率のスリム化を継続する必要がある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また、国民健康保険事業特別会計及び介護保険事業特別会計は医療費等の増加により、一般会計からの繰出金も増加傾向である。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引き続き、黒字を維持するためにも、確実な歳入の確保と歳出削減を徹底し、健全な財政運営に努める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とともに、特別会計及び公営企業会計の収支状況等を注視しながら町全体として将来負担の軽減につとめたい。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9664641</v>
      </c>
      <c r="BO4" s="449"/>
      <c r="BP4" s="449"/>
      <c r="BQ4" s="449"/>
      <c r="BR4" s="449"/>
      <c r="BS4" s="449"/>
      <c r="BT4" s="449"/>
      <c r="BU4" s="450"/>
      <c r="BV4" s="448">
        <v>9039080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9556547</v>
      </c>
      <c r="BO5" s="420"/>
      <c r="BP5" s="420"/>
      <c r="BQ5" s="420"/>
      <c r="BR5" s="420"/>
      <c r="BS5" s="420"/>
      <c r="BT5" s="420"/>
      <c r="BU5" s="421"/>
      <c r="BV5" s="419">
        <v>8849639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79.099999999999994</v>
      </c>
      <c r="CU5" s="417"/>
      <c r="CV5" s="417"/>
      <c r="CW5" s="417"/>
      <c r="CX5" s="417"/>
      <c r="CY5" s="417"/>
      <c r="CZ5" s="417"/>
      <c r="DA5" s="418"/>
      <c r="DB5" s="416">
        <v>73.400000000000006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108094</v>
      </c>
      <c r="BO6" s="420"/>
      <c r="BP6" s="420"/>
      <c r="BQ6" s="420"/>
      <c r="BR6" s="420"/>
      <c r="BS6" s="420"/>
      <c r="BT6" s="420"/>
      <c r="BU6" s="421"/>
      <c r="BV6" s="419">
        <v>189441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79.2</v>
      </c>
      <c r="CU6" s="563"/>
      <c r="CV6" s="563"/>
      <c r="CW6" s="563"/>
      <c r="CX6" s="563"/>
      <c r="CY6" s="563"/>
      <c r="CZ6" s="563"/>
      <c r="DA6" s="564"/>
      <c r="DB6" s="562">
        <v>73.7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40273</v>
      </c>
      <c r="BO7" s="420"/>
      <c r="BP7" s="420"/>
      <c r="BQ7" s="420"/>
      <c r="BR7" s="420"/>
      <c r="BS7" s="420"/>
      <c r="BT7" s="420"/>
      <c r="BU7" s="421"/>
      <c r="BV7" s="419">
        <v>60770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3342351</v>
      </c>
      <c r="CU7" s="420"/>
      <c r="CV7" s="420"/>
      <c r="CW7" s="420"/>
      <c r="CX7" s="420"/>
      <c r="CY7" s="420"/>
      <c r="CZ7" s="420"/>
      <c r="DA7" s="421"/>
      <c r="DB7" s="419">
        <v>3256636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67821</v>
      </c>
      <c r="BO8" s="420"/>
      <c r="BP8" s="420"/>
      <c r="BQ8" s="420"/>
      <c r="BR8" s="420"/>
      <c r="BS8" s="420"/>
      <c r="BT8" s="420"/>
      <c r="BU8" s="421"/>
      <c r="BV8" s="419">
        <v>128671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5789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-60850</v>
      </c>
      <c r="BO9" s="420"/>
      <c r="BP9" s="420"/>
      <c r="BQ9" s="420"/>
      <c r="BR9" s="420"/>
      <c r="BS9" s="420"/>
      <c r="BT9" s="420"/>
      <c r="BU9" s="421"/>
      <c r="BV9" s="419">
        <v>49173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12.1</v>
      </c>
      <c r="CU9" s="417"/>
      <c r="CV9" s="417"/>
      <c r="CW9" s="417"/>
      <c r="CX9" s="417"/>
      <c r="CY9" s="417"/>
      <c r="CZ9" s="417"/>
      <c r="DA9" s="418"/>
      <c r="DB9" s="416">
        <v>12.4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6325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180756</v>
      </c>
      <c r="BO10" s="420"/>
      <c r="BP10" s="420"/>
      <c r="BQ10" s="420"/>
      <c r="BR10" s="420"/>
      <c r="BS10" s="420"/>
      <c r="BT10" s="420"/>
      <c r="BU10" s="421"/>
      <c r="BV10" s="419">
        <v>201490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5823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5675</v>
      </c>
      <c r="S13" s="507"/>
      <c r="T13" s="507"/>
      <c r="U13" s="507"/>
      <c r="V13" s="508"/>
      <c r="W13" s="509" t="s">
        <v>131</v>
      </c>
      <c r="X13" s="405"/>
      <c r="Y13" s="405"/>
      <c r="Z13" s="405"/>
      <c r="AA13" s="405"/>
      <c r="AB13" s="406"/>
      <c r="AC13" s="372">
        <v>631</v>
      </c>
      <c r="AD13" s="373"/>
      <c r="AE13" s="373"/>
      <c r="AF13" s="373"/>
      <c r="AG13" s="374"/>
      <c r="AH13" s="372">
        <v>782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119906</v>
      </c>
      <c r="BO13" s="420"/>
      <c r="BP13" s="420"/>
      <c r="BQ13" s="420"/>
      <c r="BR13" s="420"/>
      <c r="BS13" s="420"/>
      <c r="BT13" s="420"/>
      <c r="BU13" s="421"/>
      <c r="BV13" s="419">
        <v>250663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5934</v>
      </c>
      <c r="S14" s="507"/>
      <c r="T14" s="507"/>
      <c r="U14" s="507"/>
      <c r="V14" s="508"/>
      <c r="W14" s="510"/>
      <c r="X14" s="408"/>
      <c r="Y14" s="408"/>
      <c r="Z14" s="408"/>
      <c r="AA14" s="408"/>
      <c r="AB14" s="409"/>
      <c r="AC14" s="499">
        <v>21.5</v>
      </c>
      <c r="AD14" s="500"/>
      <c r="AE14" s="500"/>
      <c r="AF14" s="500"/>
      <c r="AG14" s="501"/>
      <c r="AH14" s="499">
        <v>24.8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5803</v>
      </c>
      <c r="S15" s="507"/>
      <c r="T15" s="507"/>
      <c r="U15" s="507"/>
      <c r="V15" s="508"/>
      <c r="W15" s="509" t="s">
        <v>137</v>
      </c>
      <c r="X15" s="405"/>
      <c r="Y15" s="405"/>
      <c r="Z15" s="405"/>
      <c r="AA15" s="405"/>
      <c r="AB15" s="406"/>
      <c r="AC15" s="372">
        <v>591</v>
      </c>
      <c r="AD15" s="373"/>
      <c r="AE15" s="373"/>
      <c r="AF15" s="373"/>
      <c r="AG15" s="374"/>
      <c r="AH15" s="372">
        <v>571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872915</v>
      </c>
      <c r="BO15" s="449"/>
      <c r="BP15" s="449"/>
      <c r="BQ15" s="449"/>
      <c r="BR15" s="449"/>
      <c r="BS15" s="449"/>
      <c r="BT15" s="449"/>
      <c r="BU15" s="450"/>
      <c r="BV15" s="448">
        <v>883839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20.2</v>
      </c>
      <c r="AD16" s="500"/>
      <c r="AE16" s="500"/>
      <c r="AF16" s="500"/>
      <c r="AG16" s="501"/>
      <c r="AH16" s="499">
        <v>18.100000000000001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3115457</v>
      </c>
      <c r="BO16" s="420"/>
      <c r="BP16" s="420"/>
      <c r="BQ16" s="420"/>
      <c r="BR16" s="420"/>
      <c r="BS16" s="420"/>
      <c r="BT16" s="420"/>
      <c r="BU16" s="421"/>
      <c r="BV16" s="419">
        <v>3026978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1711</v>
      </c>
      <c r="AD17" s="373"/>
      <c r="AE17" s="373"/>
      <c r="AF17" s="373"/>
      <c r="AG17" s="374"/>
      <c r="AH17" s="372">
        <v>1797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1084487</v>
      </c>
      <c r="BO17" s="420"/>
      <c r="BP17" s="420"/>
      <c r="BQ17" s="420"/>
      <c r="BR17" s="420"/>
      <c r="BS17" s="420"/>
      <c r="BT17" s="420"/>
      <c r="BU17" s="421"/>
      <c r="BV17" s="419">
        <v>1100864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175.06</v>
      </c>
      <c r="M18" s="472"/>
      <c r="N18" s="472"/>
      <c r="O18" s="472"/>
      <c r="P18" s="472"/>
      <c r="Q18" s="472"/>
      <c r="R18" s="473"/>
      <c r="S18" s="473"/>
      <c r="T18" s="473"/>
      <c r="U18" s="473"/>
      <c r="V18" s="474"/>
      <c r="W18" s="490"/>
      <c r="X18" s="491"/>
      <c r="Y18" s="491"/>
      <c r="Z18" s="491"/>
      <c r="AA18" s="491"/>
      <c r="AB18" s="515"/>
      <c r="AC18" s="389">
        <v>58.3</v>
      </c>
      <c r="AD18" s="390"/>
      <c r="AE18" s="390"/>
      <c r="AF18" s="390"/>
      <c r="AG18" s="475"/>
      <c r="AH18" s="389">
        <v>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2659529</v>
      </c>
      <c r="BO18" s="420"/>
      <c r="BP18" s="420"/>
      <c r="BQ18" s="420"/>
      <c r="BR18" s="420"/>
      <c r="BS18" s="420"/>
      <c r="BT18" s="420"/>
      <c r="BU18" s="421"/>
      <c r="BV18" s="419">
        <v>2403987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4224625</v>
      </c>
      <c r="BO19" s="420"/>
      <c r="BP19" s="420"/>
      <c r="BQ19" s="420"/>
      <c r="BR19" s="420"/>
      <c r="BS19" s="420"/>
      <c r="BT19" s="420"/>
      <c r="BU19" s="421"/>
      <c r="BV19" s="419">
        <v>4206580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2408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5144592</v>
      </c>
      <c r="BO22" s="449"/>
      <c r="BP22" s="449"/>
      <c r="BQ22" s="449"/>
      <c r="BR22" s="449"/>
      <c r="BS22" s="449"/>
      <c r="BT22" s="449"/>
      <c r="BU22" s="450"/>
      <c r="BV22" s="448">
        <v>5139036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5097864</v>
      </c>
      <c r="BO23" s="420"/>
      <c r="BP23" s="420"/>
      <c r="BQ23" s="420"/>
      <c r="BR23" s="420"/>
      <c r="BS23" s="420"/>
      <c r="BT23" s="420"/>
      <c r="BU23" s="421"/>
      <c r="BV23" s="419">
        <v>5110215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7419</v>
      </c>
      <c r="R24" s="373"/>
      <c r="S24" s="373"/>
      <c r="T24" s="373"/>
      <c r="U24" s="373"/>
      <c r="V24" s="374"/>
      <c r="W24" s="462"/>
      <c r="X24" s="399"/>
      <c r="Y24" s="400"/>
      <c r="Z24" s="375" t="s">
        <v>162</v>
      </c>
      <c r="AA24" s="376"/>
      <c r="AB24" s="376"/>
      <c r="AC24" s="376"/>
      <c r="AD24" s="376"/>
      <c r="AE24" s="376"/>
      <c r="AF24" s="376"/>
      <c r="AG24" s="377"/>
      <c r="AH24" s="372">
        <v>87</v>
      </c>
      <c r="AI24" s="373"/>
      <c r="AJ24" s="373"/>
      <c r="AK24" s="373"/>
      <c r="AL24" s="374"/>
      <c r="AM24" s="372">
        <v>247254</v>
      </c>
      <c r="AN24" s="373"/>
      <c r="AO24" s="373"/>
      <c r="AP24" s="373"/>
      <c r="AQ24" s="373"/>
      <c r="AR24" s="374"/>
      <c r="AS24" s="372">
        <v>2842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3960089</v>
      </c>
      <c r="BO24" s="420"/>
      <c r="BP24" s="420"/>
      <c r="BQ24" s="420"/>
      <c r="BR24" s="420"/>
      <c r="BS24" s="420"/>
      <c r="BT24" s="420"/>
      <c r="BU24" s="421"/>
      <c r="BV24" s="419">
        <v>3808286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5804</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1031360</v>
      </c>
      <c r="BO25" s="449"/>
      <c r="BP25" s="449"/>
      <c r="BQ25" s="449"/>
      <c r="BR25" s="449"/>
      <c r="BS25" s="449"/>
      <c r="BT25" s="449"/>
      <c r="BU25" s="450"/>
      <c r="BV25" s="448">
        <v>355485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5272</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2967</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2448</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2574526</v>
      </c>
      <c r="BO28" s="449"/>
      <c r="BP28" s="449"/>
      <c r="BQ28" s="449"/>
      <c r="BR28" s="449"/>
      <c r="BS28" s="449"/>
      <c r="BT28" s="449"/>
      <c r="BU28" s="450"/>
      <c r="BV28" s="448">
        <v>2393770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8</v>
      </c>
      <c r="M29" s="373"/>
      <c r="N29" s="373"/>
      <c r="O29" s="373"/>
      <c r="P29" s="374"/>
      <c r="Q29" s="372">
        <v>2225</v>
      </c>
      <c r="R29" s="373"/>
      <c r="S29" s="373"/>
      <c r="T29" s="373"/>
      <c r="U29" s="373"/>
      <c r="V29" s="374"/>
      <c r="W29" s="463"/>
      <c r="X29" s="464"/>
      <c r="Y29" s="465"/>
      <c r="Z29" s="375" t="s">
        <v>177</v>
      </c>
      <c r="AA29" s="376"/>
      <c r="AB29" s="376"/>
      <c r="AC29" s="376"/>
      <c r="AD29" s="376"/>
      <c r="AE29" s="376"/>
      <c r="AF29" s="376"/>
      <c r="AG29" s="377"/>
      <c r="AH29" s="372">
        <v>87</v>
      </c>
      <c r="AI29" s="373"/>
      <c r="AJ29" s="373"/>
      <c r="AK29" s="373"/>
      <c r="AL29" s="374"/>
      <c r="AM29" s="372">
        <v>247254</v>
      </c>
      <c r="AN29" s="373"/>
      <c r="AO29" s="373"/>
      <c r="AP29" s="373"/>
      <c r="AQ29" s="373"/>
      <c r="AR29" s="374"/>
      <c r="AS29" s="372">
        <v>2842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10158</v>
      </c>
      <c r="BO29" s="420"/>
      <c r="BP29" s="420"/>
      <c r="BQ29" s="420"/>
      <c r="BR29" s="420"/>
      <c r="BS29" s="420"/>
      <c r="BT29" s="420"/>
      <c r="BU29" s="421"/>
      <c r="BV29" s="419">
        <v>10158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3109535</v>
      </c>
      <c r="BO30" s="454"/>
      <c r="BP30" s="454"/>
      <c r="BQ30" s="454"/>
      <c r="BR30" s="454"/>
      <c r="BS30" s="454"/>
      <c r="BT30" s="454"/>
      <c r="BU30" s="455"/>
      <c r="BV30" s="453">
        <v>2444673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t="str">
        <f>IF(AO34="","",MAX(C34:D43,U34:V43)+1)</f>
        <v/>
      </c>
      <c r="AN34" s="367"/>
      <c r="AO34" s="368"/>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阿蘇広域行政事務組合(一般会計)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農業用水供給事業特別会計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阿蘇広域行政事務組合
（養護老人ホーム湯の里荘特別会計）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鉄道経営対策事業基金特別会計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阿蘇広域行政事務組合
（特別養護老人ホーム阿蘇みやま荘特別会計）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NG61WSbax2n2yhiqUpf1aoxDo7JzNKlSlQerO+rX00OBg+olzzq8WmdwJzuxjJsArWW6sL5sg40LeHBN1JIrQ==" saltValue="JhtfR19ezP73nVuymoI0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3" t="s">
        <v>530</v>
      </c>
      <c r="D34" s="1153"/>
      <c r="E34" s="1154"/>
      <c r="F34" s="32">
        <v>5</v>
      </c>
      <c r="G34" s="33">
        <v>5.29</v>
      </c>
      <c r="H34" s="33">
        <v>2.4700000000000002</v>
      </c>
      <c r="I34" s="33">
        <v>3.82</v>
      </c>
      <c r="J34" s="34">
        <v>1.96</v>
      </c>
      <c r="K34" s="22"/>
      <c r="L34" s="22"/>
      <c r="M34" s="22"/>
      <c r="N34" s="22"/>
      <c r="O34" s="22"/>
      <c r="P34" s="22"/>
    </row>
    <row r="35" spans="1:16" ht="39" customHeight="1" x14ac:dyDescent="0.15">
      <c r="A35" s="22"/>
      <c r="B35" s="35"/>
      <c r="C35" s="1147" t="s">
        <v>531</v>
      </c>
      <c r="D35" s="1148"/>
      <c r="E35" s="1149"/>
      <c r="F35" s="36">
        <v>2.64</v>
      </c>
      <c r="G35" s="37">
        <v>2.88</v>
      </c>
      <c r="H35" s="37">
        <v>3.44</v>
      </c>
      <c r="I35" s="37">
        <v>1.61</v>
      </c>
      <c r="J35" s="38">
        <v>1.44</v>
      </c>
      <c r="K35" s="22"/>
      <c r="L35" s="22"/>
      <c r="M35" s="22"/>
      <c r="N35" s="22"/>
      <c r="O35" s="22"/>
      <c r="P35" s="22"/>
    </row>
    <row r="36" spans="1:16" ht="39" customHeight="1" x14ac:dyDescent="0.15">
      <c r="A36" s="22"/>
      <c r="B36" s="35"/>
      <c r="C36" s="1147" t="s">
        <v>532</v>
      </c>
      <c r="D36" s="1148"/>
      <c r="E36" s="1149"/>
      <c r="F36" s="36">
        <v>0.14000000000000001</v>
      </c>
      <c r="G36" s="37">
        <v>0.52</v>
      </c>
      <c r="H36" s="37">
        <v>0.19</v>
      </c>
      <c r="I36" s="37">
        <v>0.3</v>
      </c>
      <c r="J36" s="38">
        <v>0.71</v>
      </c>
      <c r="K36" s="22"/>
      <c r="L36" s="22"/>
      <c r="M36" s="22"/>
      <c r="N36" s="22"/>
      <c r="O36" s="22"/>
      <c r="P36" s="22"/>
    </row>
    <row r="37" spans="1:16" ht="39" customHeight="1" x14ac:dyDescent="0.15">
      <c r="A37" s="22"/>
      <c r="B37" s="35"/>
      <c r="C37" s="1147" t="s">
        <v>533</v>
      </c>
      <c r="D37" s="1148"/>
      <c r="E37" s="1149"/>
      <c r="F37" s="36">
        <v>0.02</v>
      </c>
      <c r="G37" s="37">
        <v>0.36</v>
      </c>
      <c r="H37" s="37">
        <v>0.36</v>
      </c>
      <c r="I37" s="37">
        <v>0.38</v>
      </c>
      <c r="J37" s="38">
        <v>0.23</v>
      </c>
      <c r="K37" s="22"/>
      <c r="L37" s="22"/>
      <c r="M37" s="22"/>
      <c r="N37" s="22"/>
      <c r="O37" s="22"/>
      <c r="P37" s="22"/>
    </row>
    <row r="38" spans="1:16" ht="39" customHeight="1" x14ac:dyDescent="0.15">
      <c r="A38" s="22"/>
      <c r="B38" s="35"/>
      <c r="C38" s="1147" t="s">
        <v>534</v>
      </c>
      <c r="D38" s="1148"/>
      <c r="E38" s="1149"/>
      <c r="F38" s="36">
        <v>0.16</v>
      </c>
      <c r="G38" s="37">
        <v>0.06</v>
      </c>
      <c r="H38" s="37">
        <v>0.04</v>
      </c>
      <c r="I38" s="37">
        <v>0.12</v>
      </c>
      <c r="J38" s="38">
        <v>0.06</v>
      </c>
      <c r="K38" s="22"/>
      <c r="L38" s="22"/>
      <c r="M38" s="22"/>
      <c r="N38" s="22"/>
      <c r="O38" s="22"/>
      <c r="P38" s="22"/>
    </row>
    <row r="39" spans="1:16" ht="39" customHeight="1" x14ac:dyDescent="0.15">
      <c r="A39" s="22"/>
      <c r="B39" s="35"/>
      <c r="C39" s="1147" t="s">
        <v>535</v>
      </c>
      <c r="D39" s="1148"/>
      <c r="E39" s="1149"/>
      <c r="F39" s="36">
        <v>0.77</v>
      </c>
      <c r="G39" s="37">
        <v>0.8</v>
      </c>
      <c r="H39" s="37">
        <v>0.59</v>
      </c>
      <c r="I39" s="37">
        <v>0.6</v>
      </c>
      <c r="J39" s="38">
        <v>0.02</v>
      </c>
      <c r="K39" s="22"/>
      <c r="L39" s="22"/>
      <c r="M39" s="22"/>
      <c r="N39" s="22"/>
      <c r="O39" s="22"/>
      <c r="P39" s="22"/>
    </row>
    <row r="40" spans="1:16" ht="39" customHeight="1" x14ac:dyDescent="0.15">
      <c r="A40" s="22"/>
      <c r="B40" s="35"/>
      <c r="C40" s="1147" t="s">
        <v>536</v>
      </c>
      <c r="D40" s="1148"/>
      <c r="E40" s="1149"/>
      <c r="F40" s="36" t="s">
        <v>537</v>
      </c>
      <c r="G40" s="37">
        <v>0</v>
      </c>
      <c r="H40" s="37">
        <v>0</v>
      </c>
      <c r="I40" s="37">
        <v>0</v>
      </c>
      <c r="J40" s="38">
        <v>0</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538</v>
      </c>
      <c r="D42" s="1148"/>
      <c r="E42" s="1149"/>
      <c r="F42" s="36" t="s">
        <v>486</v>
      </c>
      <c r="G42" s="37" t="s">
        <v>486</v>
      </c>
      <c r="H42" s="37" t="s">
        <v>486</v>
      </c>
      <c r="I42" s="37" t="s">
        <v>486</v>
      </c>
      <c r="J42" s="38" t="s">
        <v>486</v>
      </c>
      <c r="K42" s="22"/>
      <c r="L42" s="22"/>
      <c r="M42" s="22"/>
      <c r="N42" s="22"/>
      <c r="O42" s="22"/>
      <c r="P42" s="22"/>
    </row>
    <row r="43" spans="1:16" ht="39" customHeight="1" thickBot="1" x14ac:dyDescent="0.2">
      <c r="A43" s="22"/>
      <c r="B43" s="40"/>
      <c r="C43" s="1150" t="s">
        <v>539</v>
      </c>
      <c r="D43" s="1151"/>
      <c r="E43" s="1152"/>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P+DKWSLwSGD88H/27x5McSY4qlv9lHsG9OGtzsM75FjM0+upGmvBPrnuc4NBw+YHyWGb7zVc/2eJk6sFB/F4w==" saltValue="4QDOPfuFtuiTm40+OtA3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486</v>
      </c>
      <c r="L45" s="60">
        <v>492</v>
      </c>
      <c r="M45" s="60">
        <v>518</v>
      </c>
      <c r="N45" s="60">
        <v>538</v>
      </c>
      <c r="O45" s="61">
        <v>538</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486</v>
      </c>
      <c r="L46" s="64" t="s">
        <v>486</v>
      </c>
      <c r="M46" s="64" t="s">
        <v>486</v>
      </c>
      <c r="N46" s="64" t="s">
        <v>486</v>
      </c>
      <c r="O46" s="65" t="s">
        <v>486</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486</v>
      </c>
      <c r="L47" s="64" t="s">
        <v>486</v>
      </c>
      <c r="M47" s="64" t="s">
        <v>486</v>
      </c>
      <c r="N47" s="64" t="s">
        <v>486</v>
      </c>
      <c r="O47" s="65" t="s">
        <v>486</v>
      </c>
      <c r="P47" s="48"/>
      <c r="Q47" s="48"/>
      <c r="R47" s="48"/>
      <c r="S47" s="48"/>
      <c r="T47" s="48"/>
      <c r="U47" s="48"/>
    </row>
    <row r="48" spans="1:21" ht="30.75" customHeight="1" x14ac:dyDescent="0.15">
      <c r="A48" s="48"/>
      <c r="B48" s="1180"/>
      <c r="C48" s="1181"/>
      <c r="D48" s="62"/>
      <c r="E48" s="1157" t="s">
        <v>13</v>
      </c>
      <c r="F48" s="1157"/>
      <c r="G48" s="1157"/>
      <c r="H48" s="1157"/>
      <c r="I48" s="1157"/>
      <c r="J48" s="1158"/>
      <c r="K48" s="63">
        <v>28</v>
      </c>
      <c r="L48" s="64">
        <v>27</v>
      </c>
      <c r="M48" s="64">
        <v>27</v>
      </c>
      <c r="N48" s="64">
        <v>26</v>
      </c>
      <c r="O48" s="65">
        <v>27</v>
      </c>
      <c r="P48" s="48"/>
      <c r="Q48" s="48"/>
      <c r="R48" s="48"/>
      <c r="S48" s="48"/>
      <c r="T48" s="48"/>
      <c r="U48" s="48"/>
    </row>
    <row r="49" spans="1:21" ht="30.75" customHeight="1" x14ac:dyDescent="0.15">
      <c r="A49" s="48"/>
      <c r="B49" s="1180"/>
      <c r="C49" s="1181"/>
      <c r="D49" s="62"/>
      <c r="E49" s="1157" t="s">
        <v>14</v>
      </c>
      <c r="F49" s="1157"/>
      <c r="G49" s="1157"/>
      <c r="H49" s="1157"/>
      <c r="I49" s="1157"/>
      <c r="J49" s="1158"/>
      <c r="K49" s="63">
        <v>57</v>
      </c>
      <c r="L49" s="64">
        <v>33</v>
      </c>
      <c r="M49" s="64">
        <v>28</v>
      </c>
      <c r="N49" s="64">
        <v>26</v>
      </c>
      <c r="O49" s="65">
        <v>30</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486</v>
      </c>
      <c r="L50" s="64" t="s">
        <v>486</v>
      </c>
      <c r="M50" s="64" t="s">
        <v>486</v>
      </c>
      <c r="N50" s="64" t="s">
        <v>486</v>
      </c>
      <c r="O50" s="65" t="s">
        <v>486</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486</v>
      </c>
      <c r="L51" s="64" t="s">
        <v>486</v>
      </c>
      <c r="M51" s="64" t="s">
        <v>486</v>
      </c>
      <c r="N51" s="64" t="s">
        <v>486</v>
      </c>
      <c r="O51" s="65" t="s">
        <v>486</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416</v>
      </c>
      <c r="L52" s="64">
        <v>410</v>
      </c>
      <c r="M52" s="64">
        <v>432</v>
      </c>
      <c r="N52" s="64">
        <v>449</v>
      </c>
      <c r="O52" s="65">
        <v>457</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155</v>
      </c>
      <c r="L53" s="69">
        <v>142</v>
      </c>
      <c r="M53" s="69">
        <v>141</v>
      </c>
      <c r="N53" s="69">
        <v>141</v>
      </c>
      <c r="O53" s="70">
        <v>138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9W+mRkwK/Gd5tzjrzMKBK33zpbRSommiS1KBjOH8282TvuGDC4QfBkc9AQ2N5Y5LpRqgajEfTWnvZ6rCngEw==" saltValue="5ISXUi6G4jW6pKbaugsU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8" t="s">
        <v>30</v>
      </c>
      <c r="C41" s="1199"/>
      <c r="D41" s="105"/>
      <c r="E41" s="1200" t="s">
        <v>31</v>
      </c>
      <c r="F41" s="1200"/>
      <c r="G41" s="1200"/>
      <c r="H41" s="1201"/>
      <c r="I41" s="343">
        <v>5404</v>
      </c>
      <c r="J41" s="344">
        <v>5258</v>
      </c>
      <c r="K41" s="344">
        <v>5278</v>
      </c>
      <c r="L41" s="344">
        <v>5139</v>
      </c>
      <c r="M41" s="345">
        <v>5145</v>
      </c>
    </row>
    <row r="42" spans="2:13" ht="27.75" customHeight="1" x14ac:dyDescent="0.15">
      <c r="B42" s="1188"/>
      <c r="C42" s="1189"/>
      <c r="D42" s="106"/>
      <c r="E42" s="1192" t="s">
        <v>32</v>
      </c>
      <c r="F42" s="1192"/>
      <c r="G42" s="1192"/>
      <c r="H42" s="1193"/>
      <c r="I42" s="346" t="s">
        <v>486</v>
      </c>
      <c r="J42" s="347" t="s">
        <v>486</v>
      </c>
      <c r="K42" s="347" t="s">
        <v>486</v>
      </c>
      <c r="L42" s="347" t="s">
        <v>486</v>
      </c>
      <c r="M42" s="348" t="s">
        <v>486</v>
      </c>
    </row>
    <row r="43" spans="2:13" ht="27.75" customHeight="1" x14ac:dyDescent="0.15">
      <c r="B43" s="1188"/>
      <c r="C43" s="1189"/>
      <c r="D43" s="106"/>
      <c r="E43" s="1192" t="s">
        <v>33</v>
      </c>
      <c r="F43" s="1192"/>
      <c r="G43" s="1192"/>
      <c r="H43" s="1193"/>
      <c r="I43" s="346">
        <v>580</v>
      </c>
      <c r="J43" s="347">
        <v>553</v>
      </c>
      <c r="K43" s="347">
        <v>520</v>
      </c>
      <c r="L43" s="347">
        <v>488</v>
      </c>
      <c r="M43" s="348">
        <v>475</v>
      </c>
    </row>
    <row r="44" spans="2:13" ht="27.75" customHeight="1" x14ac:dyDescent="0.15">
      <c r="B44" s="1188"/>
      <c r="C44" s="1189"/>
      <c r="D44" s="106"/>
      <c r="E44" s="1192" t="s">
        <v>34</v>
      </c>
      <c r="F44" s="1192"/>
      <c r="G44" s="1192"/>
      <c r="H44" s="1193"/>
      <c r="I44" s="346">
        <v>198</v>
      </c>
      <c r="J44" s="347">
        <v>213</v>
      </c>
      <c r="K44" s="347">
        <v>276</v>
      </c>
      <c r="L44" s="347">
        <v>243</v>
      </c>
      <c r="M44" s="348">
        <v>213</v>
      </c>
    </row>
    <row r="45" spans="2:13" ht="27.75" customHeight="1" x14ac:dyDescent="0.15">
      <c r="B45" s="1188"/>
      <c r="C45" s="1189"/>
      <c r="D45" s="106"/>
      <c r="E45" s="1192" t="s">
        <v>35</v>
      </c>
      <c r="F45" s="1192"/>
      <c r="G45" s="1192"/>
      <c r="H45" s="1193"/>
      <c r="I45" s="346">
        <v>528</v>
      </c>
      <c r="J45" s="347">
        <v>451</v>
      </c>
      <c r="K45" s="347">
        <v>333</v>
      </c>
      <c r="L45" s="347">
        <v>360</v>
      </c>
      <c r="M45" s="348">
        <v>338</v>
      </c>
    </row>
    <row r="46" spans="2:13" ht="27.75" customHeight="1" x14ac:dyDescent="0.15">
      <c r="B46" s="1188"/>
      <c r="C46" s="1189"/>
      <c r="D46" s="107"/>
      <c r="E46" s="1192" t="s">
        <v>36</v>
      </c>
      <c r="F46" s="1192"/>
      <c r="G46" s="1192"/>
      <c r="H46" s="1193"/>
      <c r="I46" s="346" t="s">
        <v>486</v>
      </c>
      <c r="J46" s="347" t="s">
        <v>486</v>
      </c>
      <c r="K46" s="347" t="s">
        <v>486</v>
      </c>
      <c r="L46" s="347" t="s">
        <v>486</v>
      </c>
      <c r="M46" s="348" t="s">
        <v>486</v>
      </c>
    </row>
    <row r="47" spans="2:13" ht="27.75" customHeight="1" x14ac:dyDescent="0.15">
      <c r="B47" s="1188"/>
      <c r="C47" s="1189"/>
      <c r="D47" s="108"/>
      <c r="E47" s="1202" t="s">
        <v>37</v>
      </c>
      <c r="F47" s="1203"/>
      <c r="G47" s="1203"/>
      <c r="H47" s="1204"/>
      <c r="I47" s="346" t="s">
        <v>486</v>
      </c>
      <c r="J47" s="347" t="s">
        <v>486</v>
      </c>
      <c r="K47" s="347" t="s">
        <v>486</v>
      </c>
      <c r="L47" s="347" t="s">
        <v>486</v>
      </c>
      <c r="M47" s="348" t="s">
        <v>486</v>
      </c>
    </row>
    <row r="48" spans="2:13" ht="27.75" customHeight="1" x14ac:dyDescent="0.15">
      <c r="B48" s="1188"/>
      <c r="C48" s="1189"/>
      <c r="D48" s="106"/>
      <c r="E48" s="1192" t="s">
        <v>38</v>
      </c>
      <c r="F48" s="1192"/>
      <c r="G48" s="1192"/>
      <c r="H48" s="1193"/>
      <c r="I48" s="346" t="s">
        <v>486</v>
      </c>
      <c r="J48" s="347" t="s">
        <v>486</v>
      </c>
      <c r="K48" s="347" t="s">
        <v>486</v>
      </c>
      <c r="L48" s="347" t="s">
        <v>486</v>
      </c>
      <c r="M48" s="348" t="s">
        <v>486</v>
      </c>
    </row>
    <row r="49" spans="2:13" ht="27.75" customHeight="1" x14ac:dyDescent="0.15">
      <c r="B49" s="1190"/>
      <c r="C49" s="1191"/>
      <c r="D49" s="106"/>
      <c r="E49" s="1192" t="s">
        <v>39</v>
      </c>
      <c r="F49" s="1192"/>
      <c r="G49" s="1192"/>
      <c r="H49" s="1193"/>
      <c r="I49" s="346" t="s">
        <v>486</v>
      </c>
      <c r="J49" s="347" t="s">
        <v>486</v>
      </c>
      <c r="K49" s="347" t="s">
        <v>486</v>
      </c>
      <c r="L49" s="347" t="s">
        <v>486</v>
      </c>
      <c r="M49" s="348" t="s">
        <v>486</v>
      </c>
    </row>
    <row r="50" spans="2:13" ht="27.75" customHeight="1" x14ac:dyDescent="0.15">
      <c r="B50" s="1186" t="s">
        <v>40</v>
      </c>
      <c r="C50" s="1187"/>
      <c r="D50" s="109"/>
      <c r="E50" s="1192" t="s">
        <v>41</v>
      </c>
      <c r="F50" s="1192"/>
      <c r="G50" s="1192"/>
      <c r="H50" s="1193"/>
      <c r="I50" s="346">
        <v>3173</v>
      </c>
      <c r="J50" s="347">
        <v>4753</v>
      </c>
      <c r="K50" s="347">
        <v>4269</v>
      </c>
      <c r="L50" s="347">
        <v>4858</v>
      </c>
      <c r="M50" s="348">
        <v>5688</v>
      </c>
    </row>
    <row r="51" spans="2:13" ht="27.75" customHeight="1" x14ac:dyDescent="0.15">
      <c r="B51" s="1188"/>
      <c r="C51" s="1189"/>
      <c r="D51" s="106"/>
      <c r="E51" s="1192" t="s">
        <v>42</v>
      </c>
      <c r="F51" s="1192"/>
      <c r="G51" s="1192"/>
      <c r="H51" s="1193"/>
      <c r="I51" s="346">
        <v>39</v>
      </c>
      <c r="J51" s="347">
        <v>21</v>
      </c>
      <c r="K51" s="347">
        <v>8</v>
      </c>
      <c r="L51" s="347">
        <v>2</v>
      </c>
      <c r="M51" s="348" t="s">
        <v>486</v>
      </c>
    </row>
    <row r="52" spans="2:13" ht="27.75" customHeight="1" x14ac:dyDescent="0.15">
      <c r="B52" s="1190"/>
      <c r="C52" s="1191"/>
      <c r="D52" s="106"/>
      <c r="E52" s="1192" t="s">
        <v>43</v>
      </c>
      <c r="F52" s="1192"/>
      <c r="G52" s="1192"/>
      <c r="H52" s="1193"/>
      <c r="I52" s="346">
        <v>4383</v>
      </c>
      <c r="J52" s="347">
        <v>4283</v>
      </c>
      <c r="K52" s="347">
        <v>4268</v>
      </c>
      <c r="L52" s="347">
        <v>4618</v>
      </c>
      <c r="M52" s="348">
        <v>4189</v>
      </c>
    </row>
    <row r="53" spans="2:13" ht="27.75" customHeight="1" thickBot="1" x14ac:dyDescent="0.2">
      <c r="B53" s="1194" t="s">
        <v>19</v>
      </c>
      <c r="C53" s="1195"/>
      <c r="D53" s="110"/>
      <c r="E53" s="1196" t="s">
        <v>44</v>
      </c>
      <c r="F53" s="1196"/>
      <c r="G53" s="1196"/>
      <c r="H53" s="1197"/>
      <c r="I53" s="349">
        <v>-884</v>
      </c>
      <c r="J53" s="350">
        <v>-2582</v>
      </c>
      <c r="K53" s="350">
        <v>-2138</v>
      </c>
      <c r="L53" s="350">
        <v>-3248</v>
      </c>
      <c r="M53" s="351">
        <v>-3707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F7ww5wR6ZM3rOLqiLOZkVddQITc52j9Nqgs1U04SigI7GzG6dgIxOoupczzSS9j90+HZep3pNfRhEA8MWzFpg==" saltValue="GVXKOf90qNYTCMYvYNYy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3" t="s">
        <v>46</v>
      </c>
      <c r="D55" s="1213"/>
      <c r="E55" s="1214"/>
      <c r="F55" s="352">
        <v>2192</v>
      </c>
      <c r="G55" s="352">
        <v>2394</v>
      </c>
      <c r="H55" s="353">
        <v>2575</v>
      </c>
    </row>
    <row r="56" spans="2:8" ht="52.5" customHeight="1" x14ac:dyDescent="0.15">
      <c r="B56" s="122"/>
      <c r="C56" s="1215" t="s">
        <v>47</v>
      </c>
      <c r="D56" s="1215"/>
      <c r="E56" s="1216"/>
      <c r="F56" s="354">
        <v>10</v>
      </c>
      <c r="G56" s="354">
        <v>10</v>
      </c>
      <c r="H56" s="355">
        <v>10</v>
      </c>
    </row>
    <row r="57" spans="2:8" ht="53.25" customHeight="1" x14ac:dyDescent="0.15">
      <c r="B57" s="122"/>
      <c r="C57" s="1217" t="s">
        <v>48</v>
      </c>
      <c r="D57" s="1217"/>
      <c r="E57" s="1218"/>
      <c r="F57" s="356">
        <v>2051</v>
      </c>
      <c r="G57" s="356">
        <v>2445</v>
      </c>
      <c r="H57" s="357">
        <v>3110</v>
      </c>
    </row>
    <row r="58" spans="2:8" ht="45.75" customHeight="1" x14ac:dyDescent="0.15">
      <c r="B58" s="123"/>
      <c r="C58" s="1205" t="s">
        <v>545</v>
      </c>
      <c r="D58" s="1206"/>
      <c r="E58" s="1207"/>
      <c r="F58" s="358">
        <v>613</v>
      </c>
      <c r="G58" s="358">
        <v>802</v>
      </c>
      <c r="H58" s="359">
        <v>314</v>
      </c>
    </row>
    <row r="59" spans="2:8" ht="45.75" customHeight="1" x14ac:dyDescent="0.15">
      <c r="B59" s="123"/>
      <c r="C59" s="1205" t="s">
        <v>547</v>
      </c>
      <c r="D59" s="1206"/>
      <c r="E59" s="1207"/>
      <c r="F59" s="358" t="s">
        <v>550</v>
      </c>
      <c r="G59" s="358">
        <v>65</v>
      </c>
      <c r="H59" s="359">
        <v>232</v>
      </c>
    </row>
    <row r="60" spans="2:8" ht="45.75" customHeight="1" x14ac:dyDescent="0.15">
      <c r="B60" s="123"/>
      <c r="C60" s="1205" t="s">
        <v>546</v>
      </c>
      <c r="D60" s="1206"/>
      <c r="E60" s="1207"/>
      <c r="F60" s="358" t="s">
        <v>550</v>
      </c>
      <c r="G60" s="358" t="s">
        <v>550</v>
      </c>
      <c r="H60" s="359">
        <v>187</v>
      </c>
    </row>
    <row r="61" spans="2:8" ht="45.75" customHeight="1" x14ac:dyDescent="0.15">
      <c r="B61" s="123"/>
      <c r="C61" s="1205" t="s">
        <v>548</v>
      </c>
      <c r="D61" s="1206"/>
      <c r="E61" s="1207"/>
      <c r="F61" s="358">
        <v>163</v>
      </c>
      <c r="G61" s="358">
        <v>200</v>
      </c>
      <c r="H61" s="359">
        <v>2</v>
      </c>
    </row>
    <row r="62" spans="2:8" ht="45.75" customHeight="1" thickBot="1" x14ac:dyDescent="0.2">
      <c r="B62" s="124"/>
      <c r="C62" s="1208" t="s">
        <v>549</v>
      </c>
      <c r="D62" s="1209"/>
      <c r="E62" s="1210"/>
      <c r="F62" s="360" t="s">
        <v>550</v>
      </c>
      <c r="G62" s="360" t="s">
        <v>550</v>
      </c>
      <c r="H62" s="361">
        <v>1</v>
      </c>
    </row>
    <row r="63" spans="2:8" ht="52.5" customHeight="1" thickBot="1" x14ac:dyDescent="0.2">
      <c r="B63" s="125"/>
      <c r="C63" s="1211" t="s">
        <v>49</v>
      </c>
      <c r="D63" s="1211"/>
      <c r="E63" s="1212"/>
      <c r="F63" s="362">
        <v>4254</v>
      </c>
      <c r="G63" s="362">
        <v>4849</v>
      </c>
      <c r="H63" s="363">
        <v>5694</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bGn6fAYv3X7UzX4RafTkmV763xUhmV45pq8J7fc8jX5Uwu9mZh23WxIQfc3TNFEFaUrCGYUtRoctS8DeIm8DHw==" saltValue="K5naan69TMFirWhNCjba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157045</v>
      </c>
      <c r="E3" s="144"/>
      <c r="F3" s="145">
        <v>200194</v>
      </c>
      <c r="G3" s="146"/>
      <c r="H3" s="147"/>
    </row>
    <row r="4" spans="1:8" x14ac:dyDescent="0.15">
      <c r="A4" s="148"/>
      <c r="B4" s="149"/>
      <c r="C4" s="150"/>
      <c r="D4" s="151">
        <v>82120</v>
      </c>
      <c r="E4" s="152"/>
      <c r="F4" s="153">
        <v>106422</v>
      </c>
      <c r="G4" s="154"/>
      <c r="H4" s="155"/>
    </row>
    <row r="5" spans="1:8" x14ac:dyDescent="0.15">
      <c r="A5" s="136" t="s">
        <v>519</v>
      </c>
      <c r="B5" s="141"/>
      <c r="C5" s="142"/>
      <c r="D5" s="143">
        <v>94752</v>
      </c>
      <c r="E5" s="144"/>
      <c r="F5" s="145">
        <v>196914</v>
      </c>
      <c r="G5" s="146"/>
      <c r="H5" s="147"/>
    </row>
    <row r="6" spans="1:8" x14ac:dyDescent="0.15">
      <c r="A6" s="148"/>
      <c r="B6" s="149"/>
      <c r="C6" s="150"/>
      <c r="D6" s="151">
        <v>46129</v>
      </c>
      <c r="E6" s="152"/>
      <c r="F6" s="153">
        <v>98966</v>
      </c>
      <c r="G6" s="154"/>
      <c r="H6" s="155"/>
    </row>
    <row r="7" spans="1:8" x14ac:dyDescent="0.15">
      <c r="A7" s="136" t="s">
        <v>520</v>
      </c>
      <c r="B7" s="141"/>
      <c r="C7" s="142"/>
      <c r="D7" s="143">
        <v>233345</v>
      </c>
      <c r="E7" s="144"/>
      <c r="F7" s="145">
        <v>204757</v>
      </c>
      <c r="G7" s="146"/>
      <c r="H7" s="147"/>
    </row>
    <row r="8" spans="1:8" x14ac:dyDescent="0.15">
      <c r="A8" s="148"/>
      <c r="B8" s="149"/>
      <c r="C8" s="150"/>
      <c r="D8" s="151">
        <v>124703</v>
      </c>
      <c r="E8" s="152"/>
      <c r="F8" s="153">
        <v>106071</v>
      </c>
      <c r="G8" s="154"/>
      <c r="H8" s="155"/>
    </row>
    <row r="9" spans="1:8" x14ac:dyDescent="0.15">
      <c r="A9" s="136" t="s">
        <v>521</v>
      </c>
      <c r="B9" s="141"/>
      <c r="C9" s="142"/>
      <c r="D9" s="143">
        <v>165375</v>
      </c>
      <c r="E9" s="144"/>
      <c r="F9" s="145">
        <v>194971</v>
      </c>
      <c r="G9" s="146"/>
      <c r="H9" s="147"/>
    </row>
    <row r="10" spans="1:8" x14ac:dyDescent="0.15">
      <c r="A10" s="148"/>
      <c r="B10" s="149"/>
      <c r="C10" s="150"/>
      <c r="D10" s="151">
        <v>26196</v>
      </c>
      <c r="E10" s="152"/>
      <c r="F10" s="153">
        <v>105966</v>
      </c>
      <c r="G10" s="154"/>
      <c r="H10" s="155"/>
    </row>
    <row r="11" spans="1:8" x14ac:dyDescent="0.15">
      <c r="A11" s="136" t="s">
        <v>522</v>
      </c>
      <c r="B11" s="141"/>
      <c r="C11" s="142"/>
      <c r="D11" s="143">
        <v>127105</v>
      </c>
      <c r="E11" s="144"/>
      <c r="F11" s="145">
        <v>224172</v>
      </c>
      <c r="G11" s="146"/>
      <c r="H11" s="147"/>
    </row>
    <row r="12" spans="1:8" x14ac:dyDescent="0.15">
      <c r="A12" s="148"/>
      <c r="B12" s="149"/>
      <c r="C12" s="156"/>
      <c r="D12" s="151">
        <v>45688</v>
      </c>
      <c r="E12" s="152"/>
      <c r="F12" s="153">
        <v>117611</v>
      </c>
      <c r="G12" s="154"/>
      <c r="H12" s="155"/>
    </row>
    <row r="13" spans="1:8" x14ac:dyDescent="0.15">
      <c r="A13" s="136"/>
      <c r="B13" s="141"/>
      <c r="C13" s="157"/>
      <c r="D13" s="158">
        <v>155524</v>
      </c>
      <c r="E13" s="159"/>
      <c r="F13" s="160">
        <v>204202</v>
      </c>
      <c r="G13" s="161"/>
      <c r="H13" s="147"/>
    </row>
    <row r="14" spans="1:8" x14ac:dyDescent="0.15">
      <c r="A14" s="148"/>
      <c r="B14" s="149"/>
      <c r="C14" s="150"/>
      <c r="D14" s="151">
        <v>64967</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5.17</v>
      </c>
      <c r="C19" s="162">
        <f>ROUND(VALUE(SUBSTITUTE(実質収支比率等に係る経年分析!G$48,"▲","-")),2)</f>
        <v>5.37</v>
      </c>
      <c r="D19" s="162">
        <f>ROUND(VALUE(SUBSTITUTE(実質収支比率等に係る経年分析!H$48,"▲","-")),2)</f>
        <v>2.52</v>
      </c>
      <c r="E19" s="162">
        <f>ROUND(VALUE(SUBSTITUTE(実質収支比率等に係る経年分析!I$48,"▲","-")),2)</f>
        <v>3.95</v>
      </c>
      <c r="F19" s="162">
        <f>ROUND(VALUE(SUBSTITUTE(実質収支比率等に係る経年分析!J$48,"▲","-")),2)</f>
        <v>2.0299999999999998</v>
      </c>
    </row>
    <row r="20" spans="1:11" x14ac:dyDescent="0.15">
      <c r="A20" s="162" t="s">
        <v>53</v>
      </c>
      <c r="B20" s="162">
        <f>ROUND(VALUE(SUBSTITUTE(実質収支比率等に係る経年分析!F$47,"▲","-")),2)</f>
        <v>56.28</v>
      </c>
      <c r="C20" s="162">
        <f>ROUND(VALUE(SUBSTITUTE(実質収支比率等に係る経年分析!G$47,"▲","-")),2)</f>
        <v>63.68</v>
      </c>
      <c r="D20" s="162">
        <f>ROUND(VALUE(SUBSTITUTE(実質収支比率等に係る経年分析!H$47,"▲","-")),2)</f>
        <v>69.56</v>
      </c>
      <c r="E20" s="162">
        <f>ROUND(VALUE(SUBSTITUTE(実質収支比率等に係る経年分析!I$47,"▲","-")),2)</f>
        <v>73.5</v>
      </c>
      <c r="F20" s="162">
        <f>ROUND(VALUE(SUBSTITUTE(実質収支比率等に係る経年分析!J$47,"▲","-")),2)</f>
        <v>77.03</v>
      </c>
    </row>
    <row r="21" spans="1:11" x14ac:dyDescent="0.15">
      <c r="A21" s="162" t="s">
        <v>54</v>
      </c>
      <c r="B21" s="162">
        <f>IF(ISNUMBER(VALUE(SUBSTITUTE(実質収支比率等に係る経年分析!F$49,"▲","-"))),ROUND(VALUE(SUBSTITUTE(実質収支比率等に係る経年分析!F$49,"▲","-")),2),NA())</f>
        <v>4.2</v>
      </c>
      <c r="C21" s="162">
        <f>IF(ISNUMBER(VALUE(SUBSTITUTE(実質収支比率等に係る経年分析!G$49,"▲","-"))),ROUND(VALUE(SUBSTITUTE(実質収支比率等に係る経年分析!G$49,"▲","-")),2),NA())</f>
        <v>12.4</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7.7</v>
      </c>
      <c r="F21" s="162">
        <f>IF(ISNUMBER(VALUE(SUBSTITUTE(実質収支比率等に係る経年分析!J$49,"▲","-"))),ROUND(VALUE(SUBSTITUTE(実質収支比率等に係る経年分析!J$49,"▲","-")),2),NA())</f>
        <v>3.59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鉄道経営対策事業基金特別会計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15">
      <c r="A32" s="163" t="str">
        <f>IF(連結実質赤字比率に係る赤字・黒字の構成分析!C$38="",NA(),連結実質赤字比率に係る赤字・黒字の構成分析!C$38)</f>
        <v>農業用水供給事業特別会計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0.23</v>
      </c>
    </row>
    <row r="34" spans="1:16" x14ac:dyDescent="0.15">
      <c r="A34" s="163" t="str">
        <f>IF(連結実質赤字比率に係る赤字・黒字の構成分析!C$36="",NA(),連結実質赤字比率に係る赤字・黒字の構成分析!C$36)</f>
        <v>簡易水道事業特別会計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0.14000000000000001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0.71</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2.4700000000000002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416</v>
      </c>
      <c r="E42" s="164"/>
      <c r="F42" s="164"/>
      <c r="G42" s="164">
        <f>'実質公債費比率（分子）の構造'!L$52</f>
        <v>410</v>
      </c>
      <c r="H42" s="164"/>
      <c r="I42" s="164"/>
      <c r="J42" s="164">
        <f>'実質公債費比率（分子）の構造'!M$52</f>
        <v>432</v>
      </c>
      <c r="K42" s="164"/>
      <c r="L42" s="164"/>
      <c r="M42" s="164">
        <f>'実質公債費比率（分子）の構造'!N$52</f>
        <v>449</v>
      </c>
      <c r="N42" s="164"/>
      <c r="O42" s="164"/>
      <c r="P42" s="164">
        <f>'実質公債費比率（分子）の構造'!O$52</f>
        <v>457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57</v>
      </c>
      <c r="C45" s="164"/>
      <c r="D45" s="164"/>
      <c r="E45" s="164">
        <f>'実質公債費比率（分子）の構造'!L$49</f>
        <v>33</v>
      </c>
      <c r="F45" s="164"/>
      <c r="G45" s="164"/>
      <c r="H45" s="164">
        <f>'実質公債費比率（分子）の構造'!M$49</f>
        <v>28</v>
      </c>
      <c r="I45" s="164"/>
      <c r="J45" s="164"/>
      <c r="K45" s="164">
        <f>'実質公債費比率（分子）の構造'!N$49</f>
        <v>26</v>
      </c>
      <c r="L45" s="164"/>
      <c r="M45" s="164"/>
      <c r="N45" s="164">
        <f>'実質公債費比率（分子）の構造'!O$49</f>
        <v>30</v>
      </c>
      <c r="O45" s="164"/>
      <c r="P45" s="164"/>
    </row>
    <row r="46" spans="1:16" x14ac:dyDescent="0.15">
      <c r="A46" s="164" t="s">
        <v>64</v>
      </c>
      <c r="B46" s="164">
        <f>'実質公債費比率（分子）の構造'!K$48</f>
        <v>28</v>
      </c>
      <c r="C46" s="164"/>
      <c r="D46" s="164"/>
      <c r="E46" s="164">
        <f>'実質公債費比率（分子）の構造'!L$48</f>
        <v>27</v>
      </c>
      <c r="F46" s="164"/>
      <c r="G46" s="164"/>
      <c r="H46" s="164">
        <f>'実質公債費比率（分子）の構造'!M$48</f>
        <v>27</v>
      </c>
      <c r="I46" s="164"/>
      <c r="J46" s="164"/>
      <c r="K46" s="164">
        <f>'実質公債費比率（分子）の構造'!N$48</f>
        <v>26</v>
      </c>
      <c r="L46" s="164"/>
      <c r="M46" s="164"/>
      <c r="N46" s="164">
        <f>'実質公債費比率（分子）の構造'!O$48</f>
        <v>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486</v>
      </c>
      <c r="C49" s="164"/>
      <c r="D49" s="164"/>
      <c r="E49" s="164">
        <f>'実質公債費比率（分子）の構造'!L$45</f>
        <v>492</v>
      </c>
      <c r="F49" s="164"/>
      <c r="G49" s="164"/>
      <c r="H49" s="164">
        <f>'実質公債費比率（分子）の構造'!M$45</f>
        <v>518</v>
      </c>
      <c r="I49" s="164"/>
      <c r="J49" s="164"/>
      <c r="K49" s="164">
        <f>'実質公債費比率（分子）の構造'!N$45</f>
        <v>538</v>
      </c>
      <c r="L49" s="164"/>
      <c r="M49" s="164"/>
      <c r="N49" s="164">
        <f>'実質公債費比率（分子）の構造'!O$45</f>
        <v>538</v>
      </c>
      <c r="O49" s="164"/>
      <c r="P49" s="164"/>
    </row>
    <row r="50" spans="1:16" x14ac:dyDescent="0.15">
      <c r="A50" s="164" t="s">
        <v>67</v>
      </c>
      <c r="B50" s="164" t="e">
        <f>NA()</f>
        <v>#N/A</v>
      </c>
      <c r="C50" s="164">
        <f>IF(ISNUMBER('実質公債費比率（分子）の構造'!K$53),'実質公債費比率（分子）の構造'!K$53,NA())</f>
        <v>155</v>
      </c>
      <c r="D50" s="164" t="e">
        <f>NA()</f>
        <v>#N/A</v>
      </c>
      <c r="E50" s="164" t="e">
        <f>NA()</f>
        <v>#N/A</v>
      </c>
      <c r="F50" s="164">
        <f>IF(ISNUMBER('実質公債費比率（分子）の構造'!L$53),'実質公債費比率（分子）の構造'!L$53,NA())</f>
        <v>142</v>
      </c>
      <c r="G50" s="164" t="e">
        <f>NA()</f>
        <v>#N/A</v>
      </c>
      <c r="H50" s="164" t="e">
        <f>NA()</f>
        <v>#N/A</v>
      </c>
      <c r="I50" s="164">
        <f>IF(ISNUMBER('実質公債費比率（分子）の構造'!M$53),'実質公債費比率（分子）の構造'!M$53,NA())</f>
        <v>141</v>
      </c>
      <c r="J50" s="164" t="e">
        <f>NA()</f>
        <v>#N/A</v>
      </c>
      <c r="K50" s="164" t="e">
        <f>NA()</f>
        <v>#N/A</v>
      </c>
      <c r="L50" s="164">
        <f>IF(ISNUMBER('実質公債費比率（分子）の構造'!N$53),'実質公債費比率（分子）の構造'!N$53,NA())</f>
        <v>141</v>
      </c>
      <c r="M50" s="164" t="e">
        <f>NA()</f>
        <v>#N/A</v>
      </c>
      <c r="N50" s="164" t="e">
        <f>NA()</f>
        <v>#N/A</v>
      </c>
      <c r="O50" s="164">
        <f>IF(ISNUMBER('実質公債費比率（分子）の構造'!O$53),'実質公債費比率（分子）の構造'!O$53,NA())</f>
        <v>138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4383</v>
      </c>
      <c r="E56" s="163"/>
      <c r="F56" s="163"/>
      <c r="G56" s="163">
        <f>'将来負担比率（分子）の構造'!J$52</f>
        <v>4283</v>
      </c>
      <c r="H56" s="163"/>
      <c r="I56" s="163"/>
      <c r="J56" s="163">
        <f>'将来負担比率（分子）の構造'!K$52</f>
        <v>4268</v>
      </c>
      <c r="K56" s="163"/>
      <c r="L56" s="163"/>
      <c r="M56" s="163">
        <f>'将来負担比率（分子）の構造'!L$52</f>
        <v>4618</v>
      </c>
      <c r="N56" s="163"/>
      <c r="O56" s="163"/>
      <c r="P56" s="163">
        <f>'将来負担比率（分子）の構造'!M$52</f>
        <v>4189</v>
      </c>
    </row>
    <row r="57" spans="1:16" x14ac:dyDescent="0.15">
      <c r="A57" s="163" t="s">
        <v>42</v>
      </c>
      <c r="B57" s="163"/>
      <c r="C57" s="163"/>
      <c r="D57" s="163">
        <f>'将来負担比率（分子）の構造'!I$51</f>
        <v>39</v>
      </c>
      <c r="E57" s="163"/>
      <c r="F57" s="163"/>
      <c r="G57" s="163">
        <f>'将来負担比率（分子）の構造'!J$51</f>
        <v>21</v>
      </c>
      <c r="H57" s="163"/>
      <c r="I57" s="163"/>
      <c r="J57" s="163">
        <f>'将来負担比率（分子）の構造'!K$51</f>
        <v>8</v>
      </c>
      <c r="K57" s="163"/>
      <c r="L57" s="163"/>
      <c r="M57" s="163">
        <f>'将来負担比率（分子）の構造'!L$51</f>
        <v>2</v>
      </c>
      <c r="N57" s="163"/>
      <c r="O57" s="163"/>
      <c r="P57" s="163" t="str">
        <f>'将来負担比率（分子）の構造'!M$51</f>
        <v>-</v>
      </c>
    </row>
    <row r="58" spans="1:16" x14ac:dyDescent="0.15">
      <c r="A58" s="163" t="s">
        <v>41</v>
      </c>
      <c r="B58" s="163"/>
      <c r="C58" s="163"/>
      <c r="D58" s="163">
        <f>'将来負担比率（分子）の構造'!I$50</f>
        <v>3173</v>
      </c>
      <c r="E58" s="163"/>
      <c r="F58" s="163"/>
      <c r="G58" s="163">
        <f>'将来負担比率（分子）の構造'!J$50</f>
        <v>4753</v>
      </c>
      <c r="H58" s="163"/>
      <c r="I58" s="163"/>
      <c r="J58" s="163">
        <f>'将来負担比率（分子）の構造'!K$50</f>
        <v>4269</v>
      </c>
      <c r="K58" s="163"/>
      <c r="L58" s="163"/>
      <c r="M58" s="163">
        <f>'将来負担比率（分子）の構造'!L$50</f>
        <v>4858</v>
      </c>
      <c r="N58" s="163"/>
      <c r="O58" s="163"/>
      <c r="P58" s="163">
        <f>'将来負担比率（分子）の構造'!M$50</f>
        <v>5688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528</v>
      </c>
      <c r="C62" s="163"/>
      <c r="D62" s="163"/>
      <c r="E62" s="163">
        <f>'将来負担比率（分子）の構造'!J$45</f>
        <v>451</v>
      </c>
      <c r="F62" s="163"/>
      <c r="G62" s="163"/>
      <c r="H62" s="163">
        <f>'将来負担比率（分子）の構造'!K$45</f>
        <v>333</v>
      </c>
      <c r="I62" s="163"/>
      <c r="J62" s="163"/>
      <c r="K62" s="163">
        <f>'将来負担比率（分子）の構造'!L$45</f>
        <v>360</v>
      </c>
      <c r="L62" s="163"/>
      <c r="M62" s="163"/>
      <c r="N62" s="163">
        <f>'将来負担比率（分子）の構造'!M$45</f>
        <v>338</v>
      </c>
      <c r="O62" s="163"/>
      <c r="P62" s="163"/>
    </row>
    <row r="63" spans="1:16" x14ac:dyDescent="0.15">
      <c r="A63" s="163" t="s">
        <v>34</v>
      </c>
      <c r="B63" s="163">
        <f>'将来負担比率（分子）の構造'!I$44</f>
        <v>198</v>
      </c>
      <c r="C63" s="163"/>
      <c r="D63" s="163"/>
      <c r="E63" s="163">
        <f>'将来負担比率（分子）の構造'!J$44</f>
        <v>213</v>
      </c>
      <c r="F63" s="163"/>
      <c r="G63" s="163"/>
      <c r="H63" s="163">
        <f>'将来負担比率（分子）の構造'!K$44</f>
        <v>276</v>
      </c>
      <c r="I63" s="163"/>
      <c r="J63" s="163"/>
      <c r="K63" s="163">
        <f>'将来負担比率（分子）の構造'!L$44</f>
        <v>243</v>
      </c>
      <c r="L63" s="163"/>
      <c r="M63" s="163"/>
      <c r="N63" s="163">
        <f>'将来負担比率（分子）の構造'!M$44</f>
        <v>213</v>
      </c>
      <c r="O63" s="163"/>
      <c r="P63" s="163"/>
    </row>
    <row r="64" spans="1:16" x14ac:dyDescent="0.15">
      <c r="A64" s="163" t="s">
        <v>33</v>
      </c>
      <c r="B64" s="163">
        <f>'将来負担比率（分子）の構造'!I$43</f>
        <v>580</v>
      </c>
      <c r="C64" s="163"/>
      <c r="D64" s="163"/>
      <c r="E64" s="163">
        <f>'将来負担比率（分子）の構造'!J$43</f>
        <v>553</v>
      </c>
      <c r="F64" s="163"/>
      <c r="G64" s="163"/>
      <c r="H64" s="163">
        <f>'将来負担比率（分子）の構造'!K$43</f>
        <v>520</v>
      </c>
      <c r="I64" s="163"/>
      <c r="J64" s="163"/>
      <c r="K64" s="163">
        <f>'将来負担比率（分子）の構造'!L$43</f>
        <v>488</v>
      </c>
      <c r="L64" s="163"/>
      <c r="M64" s="163"/>
      <c r="N64" s="163">
        <f>'将来負担比率（分子）の構造'!M$43</f>
        <v>475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5404</v>
      </c>
      <c r="C66" s="163"/>
      <c r="D66" s="163"/>
      <c r="E66" s="163">
        <f>'将来負担比率（分子）の構造'!J$41</f>
        <v>5258</v>
      </c>
      <c r="F66" s="163"/>
      <c r="G66" s="163"/>
      <c r="H66" s="163">
        <f>'将来負担比率（分子）の構造'!K$41</f>
        <v>5278</v>
      </c>
      <c r="I66" s="163"/>
      <c r="J66" s="163"/>
      <c r="K66" s="163">
        <f>'将来負担比率（分子）の構造'!L$41</f>
        <v>5139</v>
      </c>
      <c r="L66" s="163"/>
      <c r="M66" s="163"/>
      <c r="N66" s="163">
        <f>'将来負担比率（分子）の構造'!M$41</f>
        <v>5145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2192</v>
      </c>
      <c r="C72" s="167">
        <f>基金残高に係る経年分析!G55</f>
        <v>2394</v>
      </c>
      <c r="D72" s="167">
        <f>基金残高に係る経年分析!H55</f>
        <v>2575</v>
      </c>
    </row>
    <row r="73" spans="1:16" x14ac:dyDescent="0.15">
      <c r="A73" s="166" t="s">
        <v>74</v>
      </c>
      <c r="B73" s="167">
        <f>基金残高に係る経年分析!F56</f>
        <v>10</v>
      </c>
      <c r="C73" s="167">
        <f>基金残高に係る経年分析!G56</f>
        <v>10</v>
      </c>
      <c r="D73" s="167">
        <f>基金残高に係る経年分析!H56</f>
        <v>10</v>
      </c>
    </row>
    <row r="74" spans="1:16" x14ac:dyDescent="0.15">
      <c r="A74" s="166" t="s">
        <v>75</v>
      </c>
      <c r="B74" s="167">
        <f>基金残高に係る経年分析!F57</f>
        <v>2051</v>
      </c>
      <c r="C74" s="167">
        <f>基金残高に係る経年分析!G57</f>
        <v>2445</v>
      </c>
      <c r="D74" s="167">
        <f>基金残高に係る経年分析!H57</f>
        <v>3110</v>
      </c>
    </row>
  </sheetData>
  <sheetProtection algorithmName="SHA-512" hashValue="qayk9PssYnjoG9WjjLxiphKO15phTRcB6pa9YsXsGkqfIQ+CWFeLJYMoF1HbvGuAFWN72NYFFNVo6zWzBVzYGg==" saltValue="Js2FqXmqfLcLrXbzTQhQ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788257</v>
      </c>
      <c r="S5" s="677"/>
      <c r="T5" s="677"/>
      <c r="U5" s="677"/>
      <c r="V5" s="677"/>
      <c r="W5" s="677"/>
      <c r="X5" s="677"/>
      <c r="Y5" s="702"/>
      <c r="Z5" s="715">
        <v>8.1999999999999993</v>
      </c>
      <c r="AA5" s="715"/>
      <c r="AB5" s="715"/>
      <c r="AC5" s="715"/>
      <c r="AD5" s="716">
        <v>788257</v>
      </c>
      <c r="AE5" s="716"/>
      <c r="AF5" s="716"/>
      <c r="AG5" s="716"/>
      <c r="AH5" s="716"/>
      <c r="AI5" s="716"/>
      <c r="AJ5" s="716"/>
      <c r="AK5" s="716"/>
      <c r="AL5" s="703">
        <v>23.5</v>
      </c>
      <c r="AM5" s="685"/>
      <c r="AN5" s="685"/>
      <c r="AO5" s="704"/>
      <c r="AP5" s="679" t="s">
        <v>216</v>
      </c>
      <c r="AQ5" s="680"/>
      <c r="AR5" s="680"/>
      <c r="AS5" s="680"/>
      <c r="AT5" s="680"/>
      <c r="AU5" s="680"/>
      <c r="AV5" s="680"/>
      <c r="AW5" s="680"/>
      <c r="AX5" s="680"/>
      <c r="AY5" s="680"/>
      <c r="AZ5" s="680"/>
      <c r="BA5" s="680"/>
      <c r="BB5" s="680"/>
      <c r="BC5" s="680"/>
      <c r="BD5" s="680"/>
      <c r="BE5" s="680"/>
      <c r="BF5" s="681"/>
      <c r="BG5" s="621">
        <v>782971</v>
      </c>
      <c r="BH5" s="622"/>
      <c r="BI5" s="622"/>
      <c r="BJ5" s="622"/>
      <c r="BK5" s="622"/>
      <c r="BL5" s="622"/>
      <c r="BM5" s="622"/>
      <c r="BN5" s="623"/>
      <c r="BO5" s="659">
        <v>99.3</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106255</v>
      </c>
      <c r="S6" s="622"/>
      <c r="T6" s="622"/>
      <c r="U6" s="622"/>
      <c r="V6" s="622"/>
      <c r="W6" s="622"/>
      <c r="X6" s="622"/>
      <c r="Y6" s="623"/>
      <c r="Z6" s="659">
        <v>1.1000000000000001</v>
      </c>
      <c r="AA6" s="659"/>
      <c r="AB6" s="659"/>
      <c r="AC6" s="659"/>
      <c r="AD6" s="660">
        <v>106255</v>
      </c>
      <c r="AE6" s="660"/>
      <c r="AF6" s="660"/>
      <c r="AG6" s="660"/>
      <c r="AH6" s="660"/>
      <c r="AI6" s="660"/>
      <c r="AJ6" s="660"/>
      <c r="AK6" s="660"/>
      <c r="AL6" s="624">
        <v>3.2</v>
      </c>
      <c r="AM6" s="625"/>
      <c r="AN6" s="625"/>
      <c r="AO6" s="661"/>
      <c r="AP6" s="618" t="s">
        <v>221</v>
      </c>
      <c r="AQ6" s="619"/>
      <c r="AR6" s="619"/>
      <c r="AS6" s="619"/>
      <c r="AT6" s="619"/>
      <c r="AU6" s="619"/>
      <c r="AV6" s="619"/>
      <c r="AW6" s="619"/>
      <c r="AX6" s="619"/>
      <c r="AY6" s="619"/>
      <c r="AZ6" s="619"/>
      <c r="BA6" s="619"/>
      <c r="BB6" s="619"/>
      <c r="BC6" s="619"/>
      <c r="BD6" s="619"/>
      <c r="BE6" s="619"/>
      <c r="BF6" s="620"/>
      <c r="BG6" s="621">
        <v>782971</v>
      </c>
      <c r="BH6" s="622"/>
      <c r="BI6" s="622"/>
      <c r="BJ6" s="622"/>
      <c r="BK6" s="622"/>
      <c r="BL6" s="622"/>
      <c r="BM6" s="622"/>
      <c r="BN6" s="623"/>
      <c r="BO6" s="659">
        <v>99.3</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66035</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66035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178</v>
      </c>
      <c r="S7" s="622"/>
      <c r="T7" s="622"/>
      <c r="U7" s="622"/>
      <c r="V7" s="622"/>
      <c r="W7" s="622"/>
      <c r="X7" s="622"/>
      <c r="Y7" s="623"/>
      <c r="Z7" s="659">
        <v>0</v>
      </c>
      <c r="AA7" s="659"/>
      <c r="AB7" s="659"/>
      <c r="AC7" s="659"/>
      <c r="AD7" s="660">
        <v>178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201047</v>
      </c>
      <c r="BH7" s="622"/>
      <c r="BI7" s="622"/>
      <c r="BJ7" s="622"/>
      <c r="BK7" s="622"/>
      <c r="BL7" s="622"/>
      <c r="BM7" s="622"/>
      <c r="BN7" s="623"/>
      <c r="BO7" s="659">
        <v>25.5</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4639414</v>
      </c>
      <c r="CS7" s="622"/>
      <c r="CT7" s="622"/>
      <c r="CU7" s="622"/>
      <c r="CV7" s="622"/>
      <c r="CW7" s="622"/>
      <c r="CX7" s="622"/>
      <c r="CY7" s="623"/>
      <c r="CZ7" s="659">
        <v>48.5</v>
      </c>
      <c r="DA7" s="659"/>
      <c r="DB7" s="659"/>
      <c r="DC7" s="659"/>
      <c r="DD7" s="627">
        <v>31656</v>
      </c>
      <c r="DE7" s="622"/>
      <c r="DF7" s="622"/>
      <c r="DG7" s="622"/>
      <c r="DH7" s="622"/>
      <c r="DI7" s="622"/>
      <c r="DJ7" s="622"/>
      <c r="DK7" s="622"/>
      <c r="DL7" s="622"/>
      <c r="DM7" s="622"/>
      <c r="DN7" s="622"/>
      <c r="DO7" s="622"/>
      <c r="DP7" s="623"/>
      <c r="DQ7" s="627">
        <v>1161140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2130</v>
      </c>
      <c r="S8" s="622"/>
      <c r="T8" s="622"/>
      <c r="U8" s="622"/>
      <c r="V8" s="622"/>
      <c r="W8" s="622"/>
      <c r="X8" s="622"/>
      <c r="Y8" s="623"/>
      <c r="Z8" s="659">
        <v>0</v>
      </c>
      <c r="AA8" s="659"/>
      <c r="AB8" s="659"/>
      <c r="AC8" s="659"/>
      <c r="AD8" s="660">
        <v>2130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8063</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1658030</v>
      </c>
      <c r="CS8" s="622"/>
      <c r="CT8" s="622"/>
      <c r="CU8" s="622"/>
      <c r="CV8" s="622"/>
      <c r="CW8" s="622"/>
      <c r="CX8" s="622"/>
      <c r="CY8" s="623"/>
      <c r="CZ8" s="659">
        <v>17.3</v>
      </c>
      <c r="DA8" s="659"/>
      <c r="DB8" s="659"/>
      <c r="DC8" s="659"/>
      <c r="DD8" s="627">
        <v>825</v>
      </c>
      <c r="DE8" s="622"/>
      <c r="DF8" s="622"/>
      <c r="DG8" s="622"/>
      <c r="DH8" s="622"/>
      <c r="DI8" s="622"/>
      <c r="DJ8" s="622"/>
      <c r="DK8" s="622"/>
      <c r="DL8" s="622"/>
      <c r="DM8" s="622"/>
      <c r="DN8" s="622"/>
      <c r="DO8" s="622"/>
      <c r="DP8" s="623"/>
      <c r="DQ8" s="627">
        <v>1033657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3569</v>
      </c>
      <c r="S9" s="622"/>
      <c r="T9" s="622"/>
      <c r="U9" s="622"/>
      <c r="V9" s="622"/>
      <c r="W9" s="622"/>
      <c r="X9" s="622"/>
      <c r="Y9" s="623"/>
      <c r="Z9" s="659">
        <v>0</v>
      </c>
      <c r="AA9" s="659"/>
      <c r="AB9" s="659"/>
      <c r="AC9" s="659"/>
      <c r="AD9" s="660">
        <v>3569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162594</v>
      </c>
      <c r="BH9" s="622"/>
      <c r="BI9" s="622"/>
      <c r="BJ9" s="622"/>
      <c r="BK9" s="622"/>
      <c r="BL9" s="622"/>
      <c r="BM9" s="622"/>
      <c r="BN9" s="623"/>
      <c r="BO9" s="659">
        <v>20.6</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254191</v>
      </c>
      <c r="CS9" s="622"/>
      <c r="CT9" s="622"/>
      <c r="CU9" s="622"/>
      <c r="CV9" s="622"/>
      <c r="CW9" s="622"/>
      <c r="CX9" s="622"/>
      <c r="CY9" s="623"/>
      <c r="CZ9" s="659">
        <v>2.7</v>
      </c>
      <c r="DA9" s="659"/>
      <c r="DB9" s="659"/>
      <c r="DC9" s="659"/>
      <c r="DD9" s="627">
        <v>5062</v>
      </c>
      <c r="DE9" s="622"/>
      <c r="DF9" s="622"/>
      <c r="DG9" s="622"/>
      <c r="DH9" s="622"/>
      <c r="DI9" s="622"/>
      <c r="DJ9" s="622"/>
      <c r="DK9" s="622"/>
      <c r="DL9" s="622"/>
      <c r="DM9" s="622"/>
      <c r="DN9" s="622"/>
      <c r="DO9" s="622"/>
      <c r="DP9" s="623"/>
      <c r="DQ9" s="627">
        <v>219766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17812</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154007</v>
      </c>
      <c r="S11" s="622"/>
      <c r="T11" s="622"/>
      <c r="U11" s="622"/>
      <c r="V11" s="622"/>
      <c r="W11" s="622"/>
      <c r="X11" s="622"/>
      <c r="Y11" s="623"/>
      <c r="Z11" s="624">
        <v>1.6</v>
      </c>
      <c r="AA11" s="625"/>
      <c r="AB11" s="625"/>
      <c r="AC11" s="626"/>
      <c r="AD11" s="627">
        <v>154007</v>
      </c>
      <c r="AE11" s="622"/>
      <c r="AF11" s="622"/>
      <c r="AG11" s="622"/>
      <c r="AH11" s="622"/>
      <c r="AI11" s="622"/>
      <c r="AJ11" s="622"/>
      <c r="AK11" s="623"/>
      <c r="AL11" s="624">
        <v>4.5999999999999996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12578</v>
      </c>
      <c r="BH11" s="622"/>
      <c r="BI11" s="622"/>
      <c r="BJ11" s="622"/>
      <c r="BK11" s="622"/>
      <c r="BL11" s="622"/>
      <c r="BM11" s="622"/>
      <c r="BN11" s="623"/>
      <c r="BO11" s="659">
        <v>1.6</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467006</v>
      </c>
      <c r="CS11" s="622"/>
      <c r="CT11" s="622"/>
      <c r="CU11" s="622"/>
      <c r="CV11" s="622"/>
      <c r="CW11" s="622"/>
      <c r="CX11" s="622"/>
      <c r="CY11" s="623"/>
      <c r="CZ11" s="659">
        <v>4.9000000000000004</v>
      </c>
      <c r="DA11" s="659"/>
      <c r="DB11" s="659"/>
      <c r="DC11" s="659"/>
      <c r="DD11" s="627">
        <v>31911</v>
      </c>
      <c r="DE11" s="622"/>
      <c r="DF11" s="622"/>
      <c r="DG11" s="622"/>
      <c r="DH11" s="622"/>
      <c r="DI11" s="622"/>
      <c r="DJ11" s="622"/>
      <c r="DK11" s="622"/>
      <c r="DL11" s="622"/>
      <c r="DM11" s="622"/>
      <c r="DN11" s="622"/>
      <c r="DO11" s="622"/>
      <c r="DP11" s="623"/>
      <c r="DQ11" s="627">
        <v>243201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8000</v>
      </c>
      <c r="S12" s="622"/>
      <c r="T12" s="622"/>
      <c r="U12" s="622"/>
      <c r="V12" s="622"/>
      <c r="W12" s="622"/>
      <c r="X12" s="622"/>
      <c r="Y12" s="623"/>
      <c r="Z12" s="659">
        <v>0.1</v>
      </c>
      <c r="AA12" s="659"/>
      <c r="AB12" s="659"/>
      <c r="AC12" s="659"/>
      <c r="AD12" s="660">
        <v>8000</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498569</v>
      </c>
      <c r="BH12" s="622"/>
      <c r="BI12" s="622"/>
      <c r="BJ12" s="622"/>
      <c r="BK12" s="622"/>
      <c r="BL12" s="622"/>
      <c r="BM12" s="622"/>
      <c r="BN12" s="623"/>
      <c r="BO12" s="659">
        <v>63.2</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152641</v>
      </c>
      <c r="CS12" s="622"/>
      <c r="CT12" s="622"/>
      <c r="CU12" s="622"/>
      <c r="CV12" s="622"/>
      <c r="CW12" s="622"/>
      <c r="CX12" s="622"/>
      <c r="CY12" s="623"/>
      <c r="CZ12" s="659">
        <v>1.6</v>
      </c>
      <c r="DA12" s="659"/>
      <c r="DB12" s="659"/>
      <c r="DC12" s="659"/>
      <c r="DD12" s="627">
        <v>10422</v>
      </c>
      <c r="DE12" s="622"/>
      <c r="DF12" s="622"/>
      <c r="DG12" s="622"/>
      <c r="DH12" s="622"/>
      <c r="DI12" s="622"/>
      <c r="DJ12" s="622"/>
      <c r="DK12" s="622"/>
      <c r="DL12" s="622"/>
      <c r="DM12" s="622"/>
      <c r="DN12" s="622"/>
      <c r="DO12" s="622"/>
      <c r="DP12" s="623"/>
      <c r="DQ12" s="627">
        <v>66674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497057</v>
      </c>
      <c r="BH13" s="622"/>
      <c r="BI13" s="622"/>
      <c r="BJ13" s="622"/>
      <c r="BK13" s="622"/>
      <c r="BL13" s="622"/>
      <c r="BM13" s="622"/>
      <c r="BN13" s="623"/>
      <c r="BO13" s="659">
        <v>63.1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704010</v>
      </c>
      <c r="CS13" s="622"/>
      <c r="CT13" s="622"/>
      <c r="CU13" s="622"/>
      <c r="CV13" s="622"/>
      <c r="CW13" s="622"/>
      <c r="CX13" s="622"/>
      <c r="CY13" s="623"/>
      <c r="CZ13" s="659">
        <v>7.4</v>
      </c>
      <c r="DA13" s="659"/>
      <c r="DB13" s="659"/>
      <c r="DC13" s="659"/>
      <c r="DD13" s="627">
        <v>470734</v>
      </c>
      <c r="DE13" s="622"/>
      <c r="DF13" s="622"/>
      <c r="DG13" s="622"/>
      <c r="DH13" s="622"/>
      <c r="DI13" s="622"/>
      <c r="DJ13" s="622"/>
      <c r="DK13" s="622"/>
      <c r="DL13" s="622"/>
      <c r="DM13" s="622"/>
      <c r="DN13" s="622"/>
      <c r="DO13" s="622"/>
      <c r="DP13" s="623"/>
      <c r="DQ13" s="627">
        <v>158211</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28896</v>
      </c>
      <c r="BH14" s="622"/>
      <c r="BI14" s="622"/>
      <c r="BJ14" s="622"/>
      <c r="BK14" s="622"/>
      <c r="BL14" s="622"/>
      <c r="BM14" s="622"/>
      <c r="BN14" s="623"/>
      <c r="BO14" s="659">
        <v>3.7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355776</v>
      </c>
      <c r="CS14" s="622"/>
      <c r="CT14" s="622"/>
      <c r="CU14" s="622"/>
      <c r="CV14" s="622"/>
      <c r="CW14" s="622"/>
      <c r="CX14" s="622"/>
      <c r="CY14" s="623"/>
      <c r="CZ14" s="659">
        <v>3.7</v>
      </c>
      <c r="DA14" s="659"/>
      <c r="DB14" s="659"/>
      <c r="DC14" s="659"/>
      <c r="DD14" s="627">
        <v>147207</v>
      </c>
      <c r="DE14" s="622"/>
      <c r="DF14" s="622"/>
      <c r="DG14" s="622"/>
      <c r="DH14" s="622"/>
      <c r="DI14" s="622"/>
      <c r="DJ14" s="622"/>
      <c r="DK14" s="622"/>
      <c r="DL14" s="622"/>
      <c r="DM14" s="622"/>
      <c r="DN14" s="622"/>
      <c r="DO14" s="622"/>
      <c r="DP14" s="623"/>
      <c r="DQ14" s="627">
        <v>199329</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7499</v>
      </c>
      <c r="S15" s="622"/>
      <c r="T15" s="622"/>
      <c r="U15" s="622"/>
      <c r="V15" s="622"/>
      <c r="W15" s="622"/>
      <c r="X15" s="622"/>
      <c r="Y15" s="623"/>
      <c r="Z15" s="659">
        <v>0.1</v>
      </c>
      <c r="AA15" s="659"/>
      <c r="AB15" s="659"/>
      <c r="AC15" s="659"/>
      <c r="AD15" s="660">
        <v>7499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54459</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717379</v>
      </c>
      <c r="CS15" s="622"/>
      <c r="CT15" s="622"/>
      <c r="CU15" s="622"/>
      <c r="CV15" s="622"/>
      <c r="CW15" s="622"/>
      <c r="CX15" s="622"/>
      <c r="CY15" s="623"/>
      <c r="CZ15" s="659">
        <v>7.5</v>
      </c>
      <c r="DA15" s="659"/>
      <c r="DB15" s="659"/>
      <c r="DC15" s="659"/>
      <c r="DD15" s="627">
        <v>42318</v>
      </c>
      <c r="DE15" s="622"/>
      <c r="DF15" s="622"/>
      <c r="DG15" s="622"/>
      <c r="DH15" s="622"/>
      <c r="DI15" s="622"/>
      <c r="DJ15" s="622"/>
      <c r="DK15" s="622"/>
      <c r="DL15" s="622"/>
      <c r="DM15" s="622"/>
      <c r="DN15" s="622"/>
      <c r="DO15" s="622"/>
      <c r="DP15" s="623"/>
      <c r="DQ15" s="627">
        <v>458696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12314</v>
      </c>
      <c r="S16" s="622"/>
      <c r="T16" s="622"/>
      <c r="U16" s="622"/>
      <c r="V16" s="622"/>
      <c r="W16" s="622"/>
      <c r="X16" s="622"/>
      <c r="Y16" s="623"/>
      <c r="Z16" s="659">
        <v>0.1</v>
      </c>
      <c r="AA16" s="659"/>
      <c r="AB16" s="659"/>
      <c r="AC16" s="659"/>
      <c r="AD16" s="660">
        <v>12314</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4266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200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22948</v>
      </c>
      <c r="S17" s="622"/>
      <c r="T17" s="622"/>
      <c r="U17" s="622"/>
      <c r="V17" s="622"/>
      <c r="W17" s="622"/>
      <c r="X17" s="622"/>
      <c r="Y17" s="623"/>
      <c r="Z17" s="659">
        <v>0.2</v>
      </c>
      <c r="AA17" s="659"/>
      <c r="AB17" s="659"/>
      <c r="AC17" s="659"/>
      <c r="AD17" s="660">
        <v>22948</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537558</v>
      </c>
      <c r="CS17" s="622"/>
      <c r="CT17" s="622"/>
      <c r="CU17" s="622"/>
      <c r="CV17" s="622"/>
      <c r="CW17" s="622"/>
      <c r="CX17" s="622"/>
      <c r="CY17" s="623"/>
      <c r="CZ17" s="659">
        <v>5.6</v>
      </c>
      <c r="DA17" s="659"/>
      <c r="DB17" s="659"/>
      <c r="DC17" s="659"/>
      <c r="DD17" s="627" t="s">
        <v>122</v>
      </c>
      <c r="DE17" s="622"/>
      <c r="DF17" s="622"/>
      <c r="DG17" s="622"/>
      <c r="DH17" s="622"/>
      <c r="DI17" s="622"/>
      <c r="DJ17" s="622"/>
      <c r="DK17" s="622"/>
      <c r="DL17" s="622"/>
      <c r="DM17" s="622"/>
      <c r="DN17" s="622"/>
      <c r="DO17" s="622"/>
      <c r="DP17" s="623"/>
      <c r="DQ17" s="627">
        <v>509611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3012</v>
      </c>
      <c r="S18" s="622"/>
      <c r="T18" s="622"/>
      <c r="U18" s="622"/>
      <c r="V18" s="622"/>
      <c r="W18" s="622"/>
      <c r="X18" s="622"/>
      <c r="Y18" s="623"/>
      <c r="Z18" s="659">
        <v>0</v>
      </c>
      <c r="AA18" s="659"/>
      <c r="AB18" s="659"/>
      <c r="AC18" s="659"/>
      <c r="AD18" s="660">
        <v>3012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241</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11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19936</v>
      </c>
      <c r="S19" s="622"/>
      <c r="T19" s="622"/>
      <c r="U19" s="622"/>
      <c r="V19" s="622"/>
      <c r="W19" s="622"/>
      <c r="X19" s="622"/>
      <c r="Y19" s="623"/>
      <c r="Z19" s="659">
        <v>0.2</v>
      </c>
      <c r="AA19" s="659"/>
      <c r="AB19" s="659"/>
      <c r="AC19" s="659"/>
      <c r="AD19" s="660">
        <v>19936</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5286</v>
      </c>
      <c r="BH19" s="622"/>
      <c r="BI19" s="622"/>
      <c r="BJ19" s="622"/>
      <c r="BK19" s="622"/>
      <c r="BL19" s="622"/>
      <c r="BM19" s="622"/>
      <c r="BN19" s="623"/>
      <c r="BO19" s="659">
        <v>0.7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5286</v>
      </c>
      <c r="BH20" s="622"/>
      <c r="BI20" s="622"/>
      <c r="BJ20" s="622"/>
      <c r="BK20" s="622"/>
      <c r="BL20" s="622"/>
      <c r="BM20" s="622"/>
      <c r="BN20" s="623"/>
      <c r="BO20" s="659">
        <v>0.7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9556547</v>
      </c>
      <c r="CS20" s="622"/>
      <c r="CT20" s="622"/>
      <c r="CU20" s="622"/>
      <c r="CV20" s="622"/>
      <c r="CW20" s="622"/>
      <c r="CX20" s="622"/>
      <c r="CY20" s="623"/>
      <c r="CZ20" s="659">
        <v>100</v>
      </c>
      <c r="DA20" s="659"/>
      <c r="DB20" s="659"/>
      <c r="DC20" s="659"/>
      <c r="DD20" s="627">
        <v>740135</v>
      </c>
      <c r="DE20" s="622"/>
      <c r="DF20" s="622"/>
      <c r="DG20" s="622"/>
      <c r="DH20" s="622"/>
      <c r="DI20" s="622"/>
      <c r="DJ20" s="622"/>
      <c r="DK20" s="622"/>
      <c r="DL20" s="622"/>
      <c r="DM20" s="622"/>
      <c r="DN20" s="622"/>
      <c r="DO20" s="622"/>
      <c r="DP20" s="623"/>
      <c r="DQ20" s="627">
        <v>4116531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2678564</v>
      </c>
      <c r="S21" s="622"/>
      <c r="T21" s="622"/>
      <c r="U21" s="622"/>
      <c r="V21" s="622"/>
      <c r="W21" s="622"/>
      <c r="X21" s="622"/>
      <c r="Y21" s="623"/>
      <c r="Z21" s="659">
        <v>27.7</v>
      </c>
      <c r="AA21" s="659"/>
      <c r="AB21" s="659"/>
      <c r="AC21" s="659"/>
      <c r="AD21" s="660">
        <v>2251590</v>
      </c>
      <c r="AE21" s="660"/>
      <c r="AF21" s="660"/>
      <c r="AG21" s="660"/>
      <c r="AH21" s="660"/>
      <c r="AI21" s="660"/>
      <c r="AJ21" s="660"/>
      <c r="AK21" s="660"/>
      <c r="AL21" s="624">
        <v>67.099999999999994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5286</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2251590</v>
      </c>
      <c r="S22" s="622"/>
      <c r="T22" s="622"/>
      <c r="U22" s="622"/>
      <c r="V22" s="622"/>
      <c r="W22" s="622"/>
      <c r="X22" s="622"/>
      <c r="Y22" s="623"/>
      <c r="Z22" s="659">
        <v>23.3</v>
      </c>
      <c r="AA22" s="659"/>
      <c r="AB22" s="659"/>
      <c r="AC22" s="659"/>
      <c r="AD22" s="660">
        <v>2251590</v>
      </c>
      <c r="AE22" s="660"/>
      <c r="AF22" s="660"/>
      <c r="AG22" s="660"/>
      <c r="AH22" s="660"/>
      <c r="AI22" s="660"/>
      <c r="AJ22" s="660"/>
      <c r="AK22" s="660"/>
      <c r="AL22" s="624">
        <v>67.099999999999994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426974</v>
      </c>
      <c r="S23" s="622"/>
      <c r="T23" s="622"/>
      <c r="U23" s="622"/>
      <c r="V23" s="622"/>
      <c r="W23" s="622"/>
      <c r="X23" s="622"/>
      <c r="Y23" s="623"/>
      <c r="Z23" s="659">
        <v>4.4000000000000004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2359765</v>
      </c>
      <c r="CS24" s="677"/>
      <c r="CT24" s="677"/>
      <c r="CU24" s="677"/>
      <c r="CV24" s="677"/>
      <c r="CW24" s="677"/>
      <c r="CX24" s="677"/>
      <c r="CY24" s="702"/>
      <c r="CZ24" s="703">
        <v>24.7</v>
      </c>
      <c r="DA24" s="685"/>
      <c r="DB24" s="685"/>
      <c r="DC24" s="705"/>
      <c r="DD24" s="701">
        <v>1848499</v>
      </c>
      <c r="DE24" s="677"/>
      <c r="DF24" s="677"/>
      <c r="DG24" s="677"/>
      <c r="DH24" s="677"/>
      <c r="DI24" s="677"/>
      <c r="DJ24" s="677"/>
      <c r="DK24" s="702"/>
      <c r="DL24" s="701">
        <v>1373090</v>
      </c>
      <c r="DM24" s="677"/>
      <c r="DN24" s="677"/>
      <c r="DO24" s="677"/>
      <c r="DP24" s="677"/>
      <c r="DQ24" s="677"/>
      <c r="DR24" s="677"/>
      <c r="DS24" s="677"/>
      <c r="DT24" s="677"/>
      <c r="DU24" s="677"/>
      <c r="DV24" s="702"/>
      <c r="DW24" s="703">
        <v>40.799999999999997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3783721</v>
      </c>
      <c r="S25" s="622"/>
      <c r="T25" s="622"/>
      <c r="U25" s="622"/>
      <c r="V25" s="622"/>
      <c r="W25" s="622"/>
      <c r="X25" s="622"/>
      <c r="Y25" s="623"/>
      <c r="Z25" s="659">
        <v>39.200000000000003</v>
      </c>
      <c r="AA25" s="659"/>
      <c r="AB25" s="659"/>
      <c r="AC25" s="659"/>
      <c r="AD25" s="660">
        <v>3356747</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1087735</v>
      </c>
      <c r="CS25" s="634"/>
      <c r="CT25" s="634"/>
      <c r="CU25" s="634"/>
      <c r="CV25" s="634"/>
      <c r="CW25" s="634"/>
      <c r="CX25" s="634"/>
      <c r="CY25" s="635"/>
      <c r="CZ25" s="624">
        <v>11.4</v>
      </c>
      <c r="DA25" s="636"/>
      <c r="DB25" s="636"/>
      <c r="DC25" s="637"/>
      <c r="DD25" s="627">
        <v>1033814</v>
      </c>
      <c r="DE25" s="634"/>
      <c r="DF25" s="634"/>
      <c r="DG25" s="634"/>
      <c r="DH25" s="634"/>
      <c r="DI25" s="634"/>
      <c r="DJ25" s="634"/>
      <c r="DK25" s="635"/>
      <c r="DL25" s="627">
        <v>710126</v>
      </c>
      <c r="DM25" s="634"/>
      <c r="DN25" s="634"/>
      <c r="DO25" s="634"/>
      <c r="DP25" s="634"/>
      <c r="DQ25" s="634"/>
      <c r="DR25" s="634"/>
      <c r="DS25" s="634"/>
      <c r="DT25" s="634"/>
      <c r="DU25" s="634"/>
      <c r="DV25" s="635"/>
      <c r="DW25" s="624">
        <v>21.1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538</v>
      </c>
      <c r="S26" s="622"/>
      <c r="T26" s="622"/>
      <c r="U26" s="622"/>
      <c r="V26" s="622"/>
      <c r="W26" s="622"/>
      <c r="X26" s="622"/>
      <c r="Y26" s="623"/>
      <c r="Z26" s="659">
        <v>0</v>
      </c>
      <c r="AA26" s="659"/>
      <c r="AB26" s="659"/>
      <c r="AC26" s="659"/>
      <c r="AD26" s="660">
        <v>538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534730</v>
      </c>
      <c r="CS26" s="622"/>
      <c r="CT26" s="622"/>
      <c r="CU26" s="622"/>
      <c r="CV26" s="622"/>
      <c r="CW26" s="622"/>
      <c r="CX26" s="622"/>
      <c r="CY26" s="623"/>
      <c r="CZ26" s="624">
        <v>5.6</v>
      </c>
      <c r="DA26" s="636"/>
      <c r="DB26" s="636"/>
      <c r="DC26" s="637"/>
      <c r="DD26" s="627">
        <v>498492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23512</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788257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734472</v>
      </c>
      <c r="CS27" s="634"/>
      <c r="CT27" s="634"/>
      <c r="CU27" s="634"/>
      <c r="CV27" s="634"/>
      <c r="CW27" s="634"/>
      <c r="CX27" s="634"/>
      <c r="CY27" s="635"/>
      <c r="CZ27" s="624">
        <v>7.7</v>
      </c>
      <c r="DA27" s="636"/>
      <c r="DB27" s="636"/>
      <c r="DC27" s="637"/>
      <c r="DD27" s="627">
        <v>305074</v>
      </c>
      <c r="DE27" s="634"/>
      <c r="DF27" s="634"/>
      <c r="DG27" s="634"/>
      <c r="DH27" s="634"/>
      <c r="DI27" s="634"/>
      <c r="DJ27" s="634"/>
      <c r="DK27" s="635"/>
      <c r="DL27" s="627">
        <v>153353</v>
      </c>
      <c r="DM27" s="634"/>
      <c r="DN27" s="634"/>
      <c r="DO27" s="634"/>
      <c r="DP27" s="634"/>
      <c r="DQ27" s="634"/>
      <c r="DR27" s="634"/>
      <c r="DS27" s="634"/>
      <c r="DT27" s="634"/>
      <c r="DU27" s="634"/>
      <c r="DV27" s="635"/>
      <c r="DW27" s="624">
        <v>4.5999999999999996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104305</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537558</v>
      </c>
      <c r="CS28" s="622"/>
      <c r="CT28" s="622"/>
      <c r="CU28" s="622"/>
      <c r="CV28" s="622"/>
      <c r="CW28" s="622"/>
      <c r="CX28" s="622"/>
      <c r="CY28" s="623"/>
      <c r="CZ28" s="624">
        <v>5.6</v>
      </c>
      <c r="DA28" s="636"/>
      <c r="DB28" s="636"/>
      <c r="DC28" s="637"/>
      <c r="DD28" s="627">
        <v>509611</v>
      </c>
      <c r="DE28" s="622"/>
      <c r="DF28" s="622"/>
      <c r="DG28" s="622"/>
      <c r="DH28" s="622"/>
      <c r="DI28" s="622"/>
      <c r="DJ28" s="622"/>
      <c r="DK28" s="623"/>
      <c r="DL28" s="627">
        <v>509611</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10233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537558</v>
      </c>
      <c r="CS29" s="634"/>
      <c r="CT29" s="634"/>
      <c r="CU29" s="634"/>
      <c r="CV29" s="634"/>
      <c r="CW29" s="634"/>
      <c r="CX29" s="634"/>
      <c r="CY29" s="635"/>
      <c r="CZ29" s="624">
        <v>5.6</v>
      </c>
      <c r="DA29" s="636"/>
      <c r="DB29" s="636"/>
      <c r="DC29" s="637"/>
      <c r="DD29" s="627">
        <v>509611</v>
      </c>
      <c r="DE29" s="634"/>
      <c r="DF29" s="634"/>
      <c r="DG29" s="634"/>
      <c r="DH29" s="634"/>
      <c r="DI29" s="634"/>
      <c r="DJ29" s="634"/>
      <c r="DK29" s="635"/>
      <c r="DL29" s="627">
        <v>509611</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805785</v>
      </c>
      <c r="S30" s="622"/>
      <c r="T30" s="622"/>
      <c r="U30" s="622"/>
      <c r="V30" s="622"/>
      <c r="W30" s="622"/>
      <c r="X30" s="622"/>
      <c r="Y30" s="623"/>
      <c r="Z30" s="659">
        <v>8.3000000000000007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526818</v>
      </c>
      <c r="CS30" s="622"/>
      <c r="CT30" s="622"/>
      <c r="CU30" s="622"/>
      <c r="CV30" s="622"/>
      <c r="CW30" s="622"/>
      <c r="CX30" s="622"/>
      <c r="CY30" s="623"/>
      <c r="CZ30" s="624">
        <v>5.5</v>
      </c>
      <c r="DA30" s="636"/>
      <c r="DB30" s="636"/>
      <c r="DC30" s="637"/>
      <c r="DD30" s="627">
        <v>498871</v>
      </c>
      <c r="DE30" s="622"/>
      <c r="DF30" s="622"/>
      <c r="DG30" s="622"/>
      <c r="DH30" s="622"/>
      <c r="DI30" s="622"/>
      <c r="DJ30" s="622"/>
      <c r="DK30" s="623"/>
      <c r="DL30" s="627">
        <v>498871</v>
      </c>
      <c r="DM30" s="622"/>
      <c r="DN30" s="622"/>
      <c r="DO30" s="622"/>
      <c r="DP30" s="622"/>
      <c r="DQ30" s="622"/>
      <c r="DR30" s="622"/>
      <c r="DS30" s="622"/>
      <c r="DT30" s="622"/>
      <c r="DU30" s="622"/>
      <c r="DV30" s="623"/>
      <c r="DW30" s="624">
        <v>14.8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99.9</v>
      </c>
      <c r="BH31" s="684"/>
      <c r="BI31" s="684"/>
      <c r="BJ31" s="684"/>
      <c r="BK31" s="684"/>
      <c r="BL31" s="684"/>
      <c r="BM31" s="685">
        <v>98.1</v>
      </c>
      <c r="BN31" s="684"/>
      <c r="BO31" s="684"/>
      <c r="BP31" s="684"/>
      <c r="BQ31" s="686"/>
      <c r="BR31" s="683">
        <v>99.9</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10740</v>
      </c>
      <c r="CS31" s="634"/>
      <c r="CT31" s="634"/>
      <c r="CU31" s="634"/>
      <c r="CV31" s="634"/>
      <c r="CW31" s="634"/>
      <c r="CX31" s="634"/>
      <c r="CY31" s="635"/>
      <c r="CZ31" s="624">
        <v>0.1</v>
      </c>
      <c r="DA31" s="636"/>
      <c r="DB31" s="636"/>
      <c r="DC31" s="637"/>
      <c r="DD31" s="627">
        <v>10740</v>
      </c>
      <c r="DE31" s="634"/>
      <c r="DF31" s="634"/>
      <c r="DG31" s="634"/>
      <c r="DH31" s="634"/>
      <c r="DI31" s="634"/>
      <c r="DJ31" s="634"/>
      <c r="DK31" s="635"/>
      <c r="DL31" s="627">
        <v>10740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508877</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100.1</v>
      </c>
      <c r="BH32" s="634"/>
      <c r="BI32" s="634"/>
      <c r="BJ32" s="634"/>
      <c r="BK32" s="634"/>
      <c r="BL32" s="634"/>
      <c r="BM32" s="625">
        <v>99.5</v>
      </c>
      <c r="BN32" s="634"/>
      <c r="BO32" s="634"/>
      <c r="BP32" s="634"/>
      <c r="BQ32" s="657"/>
      <c r="BR32" s="687">
        <v>99.9</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30633</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99.9</v>
      </c>
      <c r="BH33" s="606"/>
      <c r="BI33" s="606"/>
      <c r="BJ33" s="606"/>
      <c r="BK33" s="606"/>
      <c r="BL33" s="606"/>
      <c r="BM33" s="652">
        <v>97.4</v>
      </c>
      <c r="BN33" s="606"/>
      <c r="BO33" s="606"/>
      <c r="BP33" s="606"/>
      <c r="BQ33" s="669"/>
      <c r="BR33" s="682">
        <v>99.9</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6452381</v>
      </c>
      <c r="CS33" s="634"/>
      <c r="CT33" s="634"/>
      <c r="CU33" s="634"/>
      <c r="CV33" s="634"/>
      <c r="CW33" s="634"/>
      <c r="CX33" s="634"/>
      <c r="CY33" s="635"/>
      <c r="CZ33" s="624">
        <v>67.5</v>
      </c>
      <c r="DA33" s="636"/>
      <c r="DB33" s="636"/>
      <c r="DC33" s="637"/>
      <c r="DD33" s="627">
        <v>2183477</v>
      </c>
      <c r="DE33" s="634"/>
      <c r="DF33" s="634"/>
      <c r="DG33" s="634"/>
      <c r="DH33" s="634"/>
      <c r="DI33" s="634"/>
      <c r="DJ33" s="634"/>
      <c r="DK33" s="635"/>
      <c r="DL33" s="627">
        <v>1286439</v>
      </c>
      <c r="DM33" s="634"/>
      <c r="DN33" s="634"/>
      <c r="DO33" s="634"/>
      <c r="DP33" s="634"/>
      <c r="DQ33" s="634"/>
      <c r="DR33" s="634"/>
      <c r="DS33" s="634"/>
      <c r="DT33" s="634"/>
      <c r="DU33" s="634"/>
      <c r="DV33" s="635"/>
      <c r="DW33" s="624">
        <v>38.200000000000003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2529865</v>
      </c>
      <c r="S34" s="622"/>
      <c r="T34" s="622"/>
      <c r="U34" s="622"/>
      <c r="V34" s="622"/>
      <c r="W34" s="622"/>
      <c r="X34" s="622"/>
      <c r="Y34" s="623"/>
      <c r="Z34" s="659">
        <v>26.2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3016495</v>
      </c>
      <c r="CS34" s="622"/>
      <c r="CT34" s="622"/>
      <c r="CU34" s="622"/>
      <c r="CV34" s="622"/>
      <c r="CW34" s="622"/>
      <c r="CX34" s="622"/>
      <c r="CY34" s="623"/>
      <c r="CZ34" s="624">
        <v>31.6</v>
      </c>
      <c r="DA34" s="636"/>
      <c r="DB34" s="636"/>
      <c r="DC34" s="637"/>
      <c r="DD34" s="627">
        <v>844610</v>
      </c>
      <c r="DE34" s="622"/>
      <c r="DF34" s="622"/>
      <c r="DG34" s="622"/>
      <c r="DH34" s="622"/>
      <c r="DI34" s="622"/>
      <c r="DJ34" s="622"/>
      <c r="DK34" s="623"/>
      <c r="DL34" s="627">
        <v>421429</v>
      </c>
      <c r="DM34" s="622"/>
      <c r="DN34" s="622"/>
      <c r="DO34" s="622"/>
      <c r="DP34" s="622"/>
      <c r="DQ34" s="622"/>
      <c r="DR34" s="622"/>
      <c r="DS34" s="622"/>
      <c r="DT34" s="622"/>
      <c r="DU34" s="622"/>
      <c r="DV34" s="623"/>
      <c r="DW34" s="624">
        <v>12.5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979388</v>
      </c>
      <c r="S35" s="622"/>
      <c r="T35" s="622"/>
      <c r="U35" s="622"/>
      <c r="V35" s="622"/>
      <c r="W35" s="622"/>
      <c r="X35" s="622"/>
      <c r="Y35" s="623"/>
      <c r="Z35" s="659">
        <v>10.1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102078</v>
      </c>
      <c r="CS35" s="634"/>
      <c r="CT35" s="634"/>
      <c r="CU35" s="634"/>
      <c r="CV35" s="634"/>
      <c r="CW35" s="634"/>
      <c r="CX35" s="634"/>
      <c r="CY35" s="635"/>
      <c r="CZ35" s="624">
        <v>1.1000000000000001</v>
      </c>
      <c r="DA35" s="636"/>
      <c r="DB35" s="636"/>
      <c r="DC35" s="637"/>
      <c r="DD35" s="627">
        <v>77422</v>
      </c>
      <c r="DE35" s="634"/>
      <c r="DF35" s="634"/>
      <c r="DG35" s="634"/>
      <c r="DH35" s="634"/>
      <c r="DI35" s="634"/>
      <c r="DJ35" s="634"/>
      <c r="DK35" s="635"/>
      <c r="DL35" s="627">
        <v>6640</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189441</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447842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1021088</v>
      </c>
      <c r="CS36" s="622"/>
      <c r="CT36" s="622"/>
      <c r="CU36" s="622"/>
      <c r="CV36" s="622"/>
      <c r="CW36" s="622"/>
      <c r="CX36" s="622"/>
      <c r="CY36" s="623"/>
      <c r="CZ36" s="624">
        <v>10.7</v>
      </c>
      <c r="DA36" s="636"/>
      <c r="DB36" s="636"/>
      <c r="DC36" s="637"/>
      <c r="DD36" s="627">
        <v>694107</v>
      </c>
      <c r="DE36" s="622"/>
      <c r="DF36" s="622"/>
      <c r="DG36" s="622"/>
      <c r="DH36" s="622"/>
      <c r="DI36" s="622"/>
      <c r="DJ36" s="622"/>
      <c r="DK36" s="623"/>
      <c r="DL36" s="627">
        <v>489033</v>
      </c>
      <c r="DM36" s="622"/>
      <c r="DN36" s="622"/>
      <c r="DO36" s="622"/>
      <c r="DP36" s="622"/>
      <c r="DQ36" s="622"/>
      <c r="DR36" s="622"/>
      <c r="DS36" s="622"/>
      <c r="DT36" s="622"/>
      <c r="DU36" s="622"/>
      <c r="DV36" s="623"/>
      <c r="DW36" s="624">
        <v>14.5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165969</v>
      </c>
      <c r="S37" s="622"/>
      <c r="T37" s="622"/>
      <c r="U37" s="622"/>
      <c r="V37" s="622"/>
      <c r="W37" s="622"/>
      <c r="X37" s="622"/>
      <c r="Y37" s="623"/>
      <c r="Z37" s="659">
        <v>1.7</v>
      </c>
      <c r="AA37" s="659"/>
      <c r="AB37" s="659"/>
      <c r="AC37" s="659"/>
      <c r="AD37" s="660">
        <v>578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34538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813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326430</v>
      </c>
      <c r="CS37" s="634"/>
      <c r="CT37" s="634"/>
      <c r="CU37" s="634"/>
      <c r="CV37" s="634"/>
      <c r="CW37" s="634"/>
      <c r="CX37" s="634"/>
      <c r="CY37" s="635"/>
      <c r="CZ37" s="624">
        <v>3.4</v>
      </c>
      <c r="DA37" s="636"/>
      <c r="DB37" s="636"/>
      <c r="DC37" s="637"/>
      <c r="DD37" s="627">
        <v>324770</v>
      </c>
      <c r="DE37" s="634"/>
      <c r="DF37" s="634"/>
      <c r="DG37" s="634"/>
      <c r="DH37" s="634"/>
      <c r="DI37" s="634"/>
      <c r="DJ37" s="634"/>
      <c r="DK37" s="635"/>
      <c r="DL37" s="627">
        <v>323991</v>
      </c>
      <c r="DM37" s="634"/>
      <c r="DN37" s="634"/>
      <c r="DO37" s="634"/>
      <c r="DP37" s="634"/>
      <c r="DQ37" s="634"/>
      <c r="DR37" s="634"/>
      <c r="DS37" s="634"/>
      <c r="DT37" s="634"/>
      <c r="DU37" s="634"/>
      <c r="DV37" s="635"/>
      <c r="DW37" s="624">
        <v>9.6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532374</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964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447842</v>
      </c>
      <c r="CS38" s="622"/>
      <c r="CT38" s="622"/>
      <c r="CU38" s="622"/>
      <c r="CV38" s="622"/>
      <c r="CW38" s="622"/>
      <c r="CX38" s="622"/>
      <c r="CY38" s="623"/>
      <c r="CZ38" s="624">
        <v>4.7</v>
      </c>
      <c r="DA38" s="636"/>
      <c r="DB38" s="636"/>
      <c r="DC38" s="637"/>
      <c r="DD38" s="627">
        <v>372248</v>
      </c>
      <c r="DE38" s="622"/>
      <c r="DF38" s="622"/>
      <c r="DG38" s="622"/>
      <c r="DH38" s="622"/>
      <c r="DI38" s="622"/>
      <c r="DJ38" s="622"/>
      <c r="DK38" s="623"/>
      <c r="DL38" s="627">
        <v>369337</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1481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1823823</v>
      </c>
      <c r="CS39" s="634"/>
      <c r="CT39" s="634"/>
      <c r="CU39" s="634"/>
      <c r="CV39" s="634"/>
      <c r="CW39" s="634"/>
      <c r="CX39" s="634"/>
      <c r="CY39" s="635"/>
      <c r="CZ39" s="624">
        <v>19.100000000000001</v>
      </c>
      <c r="DA39" s="636"/>
      <c r="DB39" s="636"/>
      <c r="DC39" s="637"/>
      <c r="DD39" s="627">
        <v>195090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6274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41055</v>
      </c>
      <c r="CS40" s="622"/>
      <c r="CT40" s="622"/>
      <c r="CU40" s="622"/>
      <c r="CV40" s="622"/>
      <c r="CW40" s="622"/>
      <c r="CX40" s="622"/>
      <c r="CY40" s="623"/>
      <c r="CZ40" s="624">
        <v>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9664641</v>
      </c>
      <c r="S41" s="646"/>
      <c r="T41" s="646"/>
      <c r="U41" s="646"/>
      <c r="V41" s="646"/>
      <c r="W41" s="646"/>
      <c r="X41" s="646"/>
      <c r="Y41" s="649"/>
      <c r="Z41" s="650">
        <v>100</v>
      </c>
      <c r="AA41" s="650"/>
      <c r="AB41" s="650"/>
      <c r="AC41" s="650"/>
      <c r="AD41" s="651">
        <v>3357863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78590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334714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472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744401</v>
      </c>
      <c r="CS42" s="634"/>
      <c r="CT42" s="634"/>
      <c r="CU42" s="634"/>
      <c r="CV42" s="634"/>
      <c r="CW42" s="634"/>
      <c r="CX42" s="634"/>
      <c r="CY42" s="635"/>
      <c r="CZ42" s="624">
        <v>7.8</v>
      </c>
      <c r="DA42" s="636"/>
      <c r="DB42" s="636"/>
      <c r="DC42" s="637"/>
      <c r="DD42" s="627">
        <v>84555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740135</v>
      </c>
      <c r="CS44" s="622"/>
      <c r="CT44" s="622"/>
      <c r="CU44" s="622"/>
      <c r="CV44" s="622"/>
      <c r="CW44" s="622"/>
      <c r="CX44" s="622"/>
      <c r="CY44" s="623"/>
      <c r="CZ44" s="624">
        <v>7.7</v>
      </c>
      <c r="DA44" s="625"/>
      <c r="DB44" s="625"/>
      <c r="DC44" s="626"/>
      <c r="DD44" s="627">
        <v>84355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474092</v>
      </c>
      <c r="CS45" s="634"/>
      <c r="CT45" s="634"/>
      <c r="CU45" s="634"/>
      <c r="CV45" s="634"/>
      <c r="CW45" s="634"/>
      <c r="CX45" s="634"/>
      <c r="CY45" s="635"/>
      <c r="CZ45" s="624">
        <v>5</v>
      </c>
      <c r="DA45" s="636"/>
      <c r="DB45" s="636"/>
      <c r="DC45" s="637"/>
      <c r="DD45" s="627">
        <v>22155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266043</v>
      </c>
      <c r="CS46" s="622"/>
      <c r="CT46" s="622"/>
      <c r="CU46" s="622"/>
      <c r="CV46" s="622"/>
      <c r="CW46" s="622"/>
      <c r="CX46" s="622"/>
      <c r="CY46" s="623"/>
      <c r="CZ46" s="624">
        <v>2.8</v>
      </c>
      <c r="DA46" s="625"/>
      <c r="DB46" s="625"/>
      <c r="DC46" s="626"/>
      <c r="DD46" s="627">
        <v>62200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4266</v>
      </c>
      <c r="CS47" s="634"/>
      <c r="CT47" s="634"/>
      <c r="CU47" s="634"/>
      <c r="CV47" s="634"/>
      <c r="CW47" s="634"/>
      <c r="CX47" s="634"/>
      <c r="CY47" s="635"/>
      <c r="CZ47" s="624">
        <v>0</v>
      </c>
      <c r="DA47" s="636"/>
      <c r="DB47" s="636"/>
      <c r="DC47" s="637"/>
      <c r="DD47" s="627">
        <v>200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9556547</v>
      </c>
      <c r="CS49" s="606"/>
      <c r="CT49" s="606"/>
      <c r="CU49" s="606"/>
      <c r="CV49" s="606"/>
      <c r="CW49" s="606"/>
      <c r="CX49" s="606"/>
      <c r="CY49" s="607"/>
      <c r="CZ49" s="608">
        <v>100</v>
      </c>
      <c r="DA49" s="609"/>
      <c r="DB49" s="609"/>
      <c r="DC49" s="610"/>
      <c r="DD49" s="611">
        <v>4116531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9NgA9pnJBnNBUZdj84uPYwRO7OpIQrWG9RLUZQiXharhOUFRNLGM0B7C8gBWbwuyCYTuf7PDdNOflNdJPw2kg==" saltValue="V3e3uoswKCpmo+QZU19i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6"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20"/>
      <c r="BA5" s="220"/>
      <c r="BB5" s="220"/>
      <c r="BC5" s="220"/>
      <c r="BD5" s="220"/>
      <c r="BE5" s="221"/>
      <c r="BF5" s="221"/>
      <c r="BG5" s="221"/>
      <c r="BH5" s="221"/>
      <c r="BI5" s="221"/>
      <c r="BJ5" s="221"/>
      <c r="BK5" s="221"/>
      <c r="BL5" s="221"/>
      <c r="BM5" s="221"/>
      <c r="BN5" s="221"/>
      <c r="BO5" s="221"/>
      <c r="BP5" s="221"/>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6" t="s">
        <v>371</v>
      </c>
      <c r="DH5" s="1087"/>
      <c r="DI5" s="1087"/>
      <c r="DJ5" s="1087"/>
      <c r="DK5" s="1088"/>
      <c r="DL5" s="1086" t="s">
        <v>372</v>
      </c>
      <c r="DM5" s="1087"/>
      <c r="DN5" s="1087"/>
      <c r="DO5" s="1087"/>
      <c r="DP5" s="1088"/>
      <c r="DQ5" s="1002" t="s">
        <v>373</v>
      </c>
      <c r="DR5" s="1003"/>
      <c r="DS5" s="1003"/>
      <c r="DT5" s="1003"/>
      <c r="DU5" s="1004"/>
      <c r="DV5" s="1002" t="s">
        <v>364</v>
      </c>
      <c r="DW5" s="1003"/>
      <c r="DX5" s="1003"/>
      <c r="DY5" s="1003"/>
      <c r="DZ5" s="1016"/>
      <c r="EA5" s="222"/>
    </row>
    <row r="6" spans="1:131" s="22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7"/>
      <c r="AG6" s="1006"/>
      <c r="AH6" s="1006"/>
      <c r="AI6" s="1006"/>
      <c r="AJ6" s="1017"/>
      <c r="AK6" s="1006"/>
      <c r="AL6" s="1006"/>
      <c r="AM6" s="1006"/>
      <c r="AN6" s="1006"/>
      <c r="AO6" s="1007"/>
      <c r="AP6" s="1005"/>
      <c r="AQ6" s="1006"/>
      <c r="AR6" s="1006"/>
      <c r="AS6" s="1006"/>
      <c r="AT6" s="1007"/>
      <c r="AU6" s="1005"/>
      <c r="AV6" s="1006"/>
      <c r="AW6" s="1006"/>
      <c r="AX6" s="1006"/>
      <c r="AY6" s="1017"/>
      <c r="AZ6" s="220"/>
      <c r="BA6" s="220"/>
      <c r="BB6" s="220"/>
      <c r="BC6" s="220"/>
      <c r="BD6" s="220"/>
      <c r="BE6" s="221"/>
      <c r="BF6" s="221"/>
      <c r="BG6" s="221"/>
      <c r="BH6" s="221"/>
      <c r="BI6" s="221"/>
      <c r="BJ6" s="221"/>
      <c r="BK6" s="221"/>
      <c r="BL6" s="221"/>
      <c r="BM6" s="221"/>
      <c r="BN6" s="221"/>
      <c r="BO6" s="221"/>
      <c r="BP6" s="22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9"/>
      <c r="DH6" s="1090"/>
      <c r="DI6" s="1090"/>
      <c r="DJ6" s="1090"/>
      <c r="DK6" s="1091"/>
      <c r="DL6" s="1089"/>
      <c r="DM6" s="1090"/>
      <c r="DN6" s="1090"/>
      <c r="DO6" s="1090"/>
      <c r="DP6" s="1091"/>
      <c r="DQ6" s="1005"/>
      <c r="DR6" s="1006"/>
      <c r="DS6" s="1006"/>
      <c r="DT6" s="1006"/>
      <c r="DU6" s="1007"/>
      <c r="DV6" s="1005"/>
      <c r="DW6" s="1006"/>
      <c r="DX6" s="1006"/>
      <c r="DY6" s="1006"/>
      <c r="DZ6" s="1017"/>
      <c r="EA6" s="222"/>
    </row>
    <row r="7" spans="1:131" s="223" customFormat="1" ht="26.25" customHeight="1" thickTop="1" x14ac:dyDescent="0.15">
      <c r="A7" s="224">
        <v>1</v>
      </c>
      <c r="B7" s="1048" t="s">
        <v>374</v>
      </c>
      <c r="C7" s="1049"/>
      <c r="D7" s="1049"/>
      <c r="E7" s="1049"/>
      <c r="F7" s="1049"/>
      <c r="G7" s="1049"/>
      <c r="H7" s="1049"/>
      <c r="I7" s="1049"/>
      <c r="J7" s="1049"/>
      <c r="K7" s="1049"/>
      <c r="L7" s="1049"/>
      <c r="M7" s="1049"/>
      <c r="N7" s="1049"/>
      <c r="O7" s="1049"/>
      <c r="P7" s="1050"/>
      <c r="Q7" s="1104">
        <v>9651</v>
      </c>
      <c r="R7" s="1105"/>
      <c r="S7" s="1105"/>
      <c r="T7" s="1105"/>
      <c r="U7" s="1105"/>
      <c r="V7" s="1105">
        <v>9545</v>
      </c>
      <c r="W7" s="1105"/>
      <c r="X7" s="1105"/>
      <c r="Y7" s="1105"/>
      <c r="Z7" s="1105"/>
      <c r="AA7" s="1105">
        <v>106</v>
      </c>
      <c r="AB7" s="1105"/>
      <c r="AC7" s="1105"/>
      <c r="AD7" s="1105"/>
      <c r="AE7" s="1106"/>
      <c r="AF7" s="1107">
        <v>66</v>
      </c>
      <c r="AG7" s="1108"/>
      <c r="AH7" s="1108"/>
      <c r="AI7" s="1108"/>
      <c r="AJ7" s="1109"/>
      <c r="AK7" s="1110">
        <v>979</v>
      </c>
      <c r="AL7" s="1111"/>
      <c r="AM7" s="1111"/>
      <c r="AN7" s="1111"/>
      <c r="AO7" s="1111"/>
      <c r="AP7" s="1111">
        <v>5145</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c r="BT7" s="1102"/>
      <c r="BU7" s="1102"/>
      <c r="BV7" s="1102"/>
      <c r="BW7" s="1102"/>
      <c r="BX7" s="1102"/>
      <c r="BY7" s="1102"/>
      <c r="BZ7" s="1102"/>
      <c r="CA7" s="1102"/>
      <c r="CB7" s="1102"/>
      <c r="CC7" s="1102"/>
      <c r="CD7" s="1102"/>
      <c r="CE7" s="1102"/>
      <c r="CF7" s="1102"/>
      <c r="CG7" s="1114"/>
      <c r="CH7" s="1098"/>
      <c r="CI7" s="1099"/>
      <c r="CJ7" s="1099"/>
      <c r="CK7" s="1099"/>
      <c r="CL7" s="1100"/>
      <c r="CM7" s="1098"/>
      <c r="CN7" s="1099"/>
      <c r="CO7" s="1099"/>
      <c r="CP7" s="1099"/>
      <c r="CQ7" s="1100"/>
      <c r="CR7" s="1098"/>
      <c r="CS7" s="1099"/>
      <c r="CT7" s="1099"/>
      <c r="CU7" s="1099"/>
      <c r="CV7" s="1100"/>
      <c r="CW7" s="1098"/>
      <c r="CX7" s="1099"/>
      <c r="CY7" s="1099"/>
      <c r="CZ7" s="1099"/>
      <c r="DA7" s="1100"/>
      <c r="DB7" s="1098"/>
      <c r="DC7" s="1099"/>
      <c r="DD7" s="1099"/>
      <c r="DE7" s="1099"/>
      <c r="DF7" s="1100"/>
      <c r="DG7" s="1098"/>
      <c r="DH7" s="1099"/>
      <c r="DI7" s="1099"/>
      <c r="DJ7" s="1099"/>
      <c r="DK7" s="1100"/>
      <c r="DL7" s="1098"/>
      <c r="DM7" s="1099"/>
      <c r="DN7" s="1099"/>
      <c r="DO7" s="1099"/>
      <c r="DP7" s="1100"/>
      <c r="DQ7" s="1098"/>
      <c r="DR7" s="1099"/>
      <c r="DS7" s="1099"/>
      <c r="DT7" s="1099"/>
      <c r="DU7" s="1100"/>
      <c r="DV7" s="1101"/>
      <c r="DW7" s="1102"/>
      <c r="DX7" s="1102"/>
      <c r="DY7" s="1102"/>
      <c r="DZ7" s="1103"/>
      <c r="EA7" s="222"/>
    </row>
    <row r="8" spans="1:131" s="223" customFormat="1" ht="26.25" customHeight="1" x14ac:dyDescent="0.15">
      <c r="A8" s="226">
        <v>2</v>
      </c>
      <c r="B8" s="1031" t="s">
        <v>375</v>
      </c>
      <c r="C8" s="1032"/>
      <c r="D8" s="1032"/>
      <c r="E8" s="1032"/>
      <c r="F8" s="1032"/>
      <c r="G8" s="1032"/>
      <c r="H8" s="1032"/>
      <c r="I8" s="1032"/>
      <c r="J8" s="1032"/>
      <c r="K8" s="1032"/>
      <c r="L8" s="1032"/>
      <c r="M8" s="1032"/>
      <c r="N8" s="1032"/>
      <c r="O8" s="1032"/>
      <c r="P8" s="1033"/>
      <c r="Q8" s="1039">
        <v>19</v>
      </c>
      <c r="R8" s="1040"/>
      <c r="S8" s="1040"/>
      <c r="T8" s="1040"/>
      <c r="U8" s="1040"/>
      <c r="V8" s="1040">
        <v>17</v>
      </c>
      <c r="W8" s="1040"/>
      <c r="X8" s="1040"/>
      <c r="Y8" s="1040"/>
      <c r="Z8" s="1040"/>
      <c r="AA8" s="1040">
        <v>2</v>
      </c>
      <c r="AB8" s="1040"/>
      <c r="AC8" s="1040"/>
      <c r="AD8" s="1040"/>
      <c r="AE8" s="1041"/>
      <c r="AF8" s="1036">
        <v>2</v>
      </c>
      <c r="AG8" s="1037"/>
      <c r="AH8" s="1037"/>
      <c r="AI8" s="1037"/>
      <c r="AJ8" s="1038"/>
      <c r="AK8" s="1082" t="s">
        <v>551</v>
      </c>
      <c r="AL8" s="1083"/>
      <c r="AM8" s="1083"/>
      <c r="AN8" s="1083"/>
      <c r="AO8" s="1083"/>
      <c r="AP8" s="1083" t="s">
        <v>551</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22"/>
    </row>
    <row r="9" spans="1:131" s="223" customFormat="1" ht="26.25" customHeight="1" x14ac:dyDescent="0.15">
      <c r="A9" s="226">
        <v>3</v>
      </c>
      <c r="B9" s="1031" t="s">
        <v>376</v>
      </c>
      <c r="C9" s="1032"/>
      <c r="D9" s="1032"/>
      <c r="E9" s="1032"/>
      <c r="F9" s="1032"/>
      <c r="G9" s="1032"/>
      <c r="H9" s="1032"/>
      <c r="I9" s="1032"/>
      <c r="J9" s="1032"/>
      <c r="K9" s="1032"/>
      <c r="L9" s="1032"/>
      <c r="M9" s="1032"/>
      <c r="N9" s="1032"/>
      <c r="O9" s="1032"/>
      <c r="P9" s="1033"/>
      <c r="Q9" s="1039">
        <v>1</v>
      </c>
      <c r="R9" s="1040"/>
      <c r="S9" s="1040"/>
      <c r="T9" s="1040"/>
      <c r="U9" s="1040"/>
      <c r="V9" s="1040">
        <v>1</v>
      </c>
      <c r="W9" s="1040"/>
      <c r="X9" s="1040"/>
      <c r="Y9" s="1040"/>
      <c r="Z9" s="1040"/>
      <c r="AA9" s="1040" t="s">
        <v>551</v>
      </c>
      <c r="AB9" s="1040"/>
      <c r="AC9" s="1040"/>
      <c r="AD9" s="1040"/>
      <c r="AE9" s="1041"/>
      <c r="AF9" s="1036" t="s">
        <v>122</v>
      </c>
      <c r="AG9" s="1037"/>
      <c r="AH9" s="1037"/>
      <c r="AI9" s="1037"/>
      <c r="AJ9" s="1038"/>
      <c r="AK9" s="1082">
        <v>1</v>
      </c>
      <c r="AL9" s="1083"/>
      <c r="AM9" s="1083"/>
      <c r="AN9" s="1083"/>
      <c r="AO9" s="1083"/>
      <c r="AP9" s="1083" t="s">
        <v>551</v>
      </c>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22"/>
    </row>
    <row r="10" spans="1:131" s="223" customFormat="1" ht="26.25" customHeight="1" x14ac:dyDescent="0.15">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22"/>
    </row>
    <row r="11" spans="1:131" s="223" customFormat="1" ht="26.25" customHeight="1" x14ac:dyDescent="0.15">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22"/>
    </row>
    <row r="12" spans="1:131" s="223" customFormat="1" ht="26.25" customHeight="1" x14ac:dyDescent="0.15">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22"/>
    </row>
    <row r="13" spans="1:131" s="223" customFormat="1" ht="26.25" customHeight="1" x14ac:dyDescent="0.15">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22"/>
    </row>
    <row r="14" spans="1:131" s="223" customFormat="1" ht="26.25" customHeight="1" x14ac:dyDescent="0.15">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22"/>
    </row>
    <row r="15" spans="1:131" s="223" customFormat="1" ht="26.25" customHeight="1" x14ac:dyDescent="0.15">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22"/>
    </row>
    <row r="16" spans="1:131" s="223" customFormat="1" ht="26.25" customHeight="1" x14ac:dyDescent="0.15">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22"/>
    </row>
    <row r="17" spans="1:131" s="223" customFormat="1" ht="26.25" customHeight="1" x14ac:dyDescent="0.15">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22"/>
    </row>
    <row r="18" spans="1:131" s="223" customFormat="1" ht="26.25" customHeight="1" x14ac:dyDescent="0.15">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22"/>
    </row>
    <row r="19" spans="1:131" s="223" customFormat="1" ht="26.25" customHeight="1" x14ac:dyDescent="0.15">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22"/>
    </row>
    <row r="20" spans="1:131" s="223" customFormat="1" ht="26.25" customHeight="1" x14ac:dyDescent="0.15">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22"/>
    </row>
    <row r="21" spans="1:131" s="223" customFormat="1" ht="26.25" customHeight="1" thickBot="1" x14ac:dyDescent="0.2">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22"/>
    </row>
    <row r="22" spans="1:131" s="223" customFormat="1" ht="26.25" customHeight="1" x14ac:dyDescent="0.15">
      <c r="A22" s="226">
        <v>16</v>
      </c>
      <c r="B22" s="1031"/>
      <c r="C22" s="1032"/>
      <c r="D22" s="1032"/>
      <c r="E22" s="1032"/>
      <c r="F22" s="1032"/>
      <c r="G22" s="1032"/>
      <c r="H22" s="1032"/>
      <c r="I22" s="1032"/>
      <c r="J22" s="1032"/>
      <c r="K22" s="1032"/>
      <c r="L22" s="1032"/>
      <c r="M22" s="1032"/>
      <c r="N22" s="1032"/>
      <c r="O22" s="1032"/>
      <c r="P22" s="1033"/>
      <c r="Q22" s="1075"/>
      <c r="R22" s="1076"/>
      <c r="S22" s="1076"/>
      <c r="T22" s="1076"/>
      <c r="U22" s="1076"/>
      <c r="V22" s="1076"/>
      <c r="W22" s="1076"/>
      <c r="X22" s="1076"/>
      <c r="Y22" s="1076"/>
      <c r="Z22" s="1076"/>
      <c r="AA22" s="1076"/>
      <c r="AB22" s="1076"/>
      <c r="AC22" s="1076"/>
      <c r="AD22" s="1076"/>
      <c r="AE22" s="1077"/>
      <c r="AF22" s="1036"/>
      <c r="AG22" s="1037"/>
      <c r="AH22" s="1037"/>
      <c r="AI22" s="1037"/>
      <c r="AJ22" s="1038"/>
      <c r="AK22" s="1078"/>
      <c r="AL22" s="1079"/>
      <c r="AM22" s="1079"/>
      <c r="AN22" s="1079"/>
      <c r="AO22" s="1079"/>
      <c r="AP22" s="1079"/>
      <c r="AQ22" s="1079"/>
      <c r="AR22" s="1079"/>
      <c r="AS22" s="1079"/>
      <c r="AT22" s="1079"/>
      <c r="AU22" s="1080"/>
      <c r="AV22" s="1080"/>
      <c r="AW22" s="1080"/>
      <c r="AX22" s="1080"/>
      <c r="AY22" s="1081"/>
      <c r="AZ22" s="1029" t="s">
        <v>377</v>
      </c>
      <c r="BA22" s="1029"/>
      <c r="BB22" s="1029"/>
      <c r="BC22" s="1029"/>
      <c r="BD22" s="1030"/>
      <c r="BE22" s="221"/>
      <c r="BF22" s="221"/>
      <c r="BG22" s="221"/>
      <c r="BH22" s="221"/>
      <c r="BI22" s="221"/>
      <c r="BJ22" s="221"/>
      <c r="BK22" s="221"/>
      <c r="BL22" s="221"/>
      <c r="BM22" s="221"/>
      <c r="BN22" s="221"/>
      <c r="BO22" s="221"/>
      <c r="BP22" s="221"/>
      <c r="BQ22" s="226">
        <v>16</v>
      </c>
      <c r="BR22" s="22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8">
        <v>9671</v>
      </c>
      <c r="R23" s="1062"/>
      <c r="S23" s="1062"/>
      <c r="T23" s="1062"/>
      <c r="U23" s="1062"/>
      <c r="V23" s="1069">
        <v>9563</v>
      </c>
      <c r="W23" s="1066"/>
      <c r="X23" s="1066"/>
      <c r="Y23" s="1066"/>
      <c r="Z23" s="1070"/>
      <c r="AA23" s="1069">
        <v>108</v>
      </c>
      <c r="AB23" s="1066"/>
      <c r="AC23" s="1066"/>
      <c r="AD23" s="1066"/>
      <c r="AE23" s="1067"/>
      <c r="AF23" s="1071">
        <v>68</v>
      </c>
      <c r="AG23" s="1062"/>
      <c r="AH23" s="1062"/>
      <c r="AI23" s="1062"/>
      <c r="AJ23" s="1072"/>
      <c r="AK23" s="1073"/>
      <c r="AL23" s="1074"/>
      <c r="AM23" s="1074"/>
      <c r="AN23" s="1074"/>
      <c r="AO23" s="1074"/>
      <c r="AP23" s="1062">
        <v>5145</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22"/>
    </row>
    <row r="24" spans="1:131" s="223" customFormat="1" ht="26.25" customHeight="1" x14ac:dyDescent="0.15">
      <c r="A24" s="1061" t="s">
        <v>380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22"/>
    </row>
    <row r="25" spans="1:131" ht="26.25" customHeight="1" thickBot="1" x14ac:dyDescent="0.2">
      <c r="A25" s="1060" t="s">
        <v>381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8"/>
    </row>
    <row r="26" spans="1:131" ht="26.25" customHeight="1" x14ac:dyDescent="0.15">
      <c r="A26" s="996" t="s">
        <v>357</v>
      </c>
      <c r="B26" s="997"/>
      <c r="C26" s="997"/>
      <c r="D26" s="997"/>
      <c r="E26" s="997"/>
      <c r="F26" s="997"/>
      <c r="G26" s="997"/>
      <c r="H26" s="997"/>
      <c r="I26" s="997"/>
      <c r="J26" s="997"/>
      <c r="K26" s="997"/>
      <c r="L26" s="997"/>
      <c r="M26" s="997"/>
      <c r="N26" s="997"/>
      <c r="O26" s="997"/>
      <c r="P26" s="998"/>
      <c r="Q26" s="1002" t="s">
        <v>382</v>
      </c>
      <c r="R26" s="1003"/>
      <c r="S26" s="1003"/>
      <c r="T26" s="1003"/>
      <c r="U26" s="1004"/>
      <c r="V26" s="1002" t="s">
        <v>383</v>
      </c>
      <c r="W26" s="1003"/>
      <c r="X26" s="1003"/>
      <c r="Y26" s="1003"/>
      <c r="Z26" s="1004"/>
      <c r="AA26" s="1002" t="s">
        <v>384</v>
      </c>
      <c r="AB26" s="1003"/>
      <c r="AC26" s="1003"/>
      <c r="AD26" s="1003"/>
      <c r="AE26" s="1003"/>
      <c r="AF26" s="1056" t="s">
        <v>385</v>
      </c>
      <c r="AG26" s="1009"/>
      <c r="AH26" s="1009"/>
      <c r="AI26" s="1009"/>
      <c r="AJ26" s="1057"/>
      <c r="AK26" s="1003" t="s">
        <v>386</v>
      </c>
      <c r="AL26" s="1003"/>
      <c r="AM26" s="1003"/>
      <c r="AN26" s="1003"/>
      <c r="AO26" s="1004"/>
      <c r="AP26" s="1002" t="s">
        <v>387</v>
      </c>
      <c r="AQ26" s="1003"/>
      <c r="AR26" s="1003"/>
      <c r="AS26" s="1003"/>
      <c r="AT26" s="1004"/>
      <c r="AU26" s="1002" t="s">
        <v>388</v>
      </c>
      <c r="AV26" s="1003"/>
      <c r="AW26" s="1003"/>
      <c r="AX26" s="1003"/>
      <c r="AY26" s="1004"/>
      <c r="AZ26" s="1002" t="s">
        <v>389</v>
      </c>
      <c r="BA26" s="1003"/>
      <c r="BB26" s="1003"/>
      <c r="BC26" s="1003"/>
      <c r="BD26" s="1004"/>
      <c r="BE26" s="1002" t="s">
        <v>364</v>
      </c>
      <c r="BF26" s="1003"/>
      <c r="BG26" s="1003"/>
      <c r="BH26" s="1003"/>
      <c r="BI26" s="1016"/>
      <c r="BJ26" s="220"/>
      <c r="BK26" s="220"/>
      <c r="BL26" s="220"/>
      <c r="BM26" s="220"/>
      <c r="BN26" s="220"/>
      <c r="BO26" s="229"/>
      <c r="BP26" s="229"/>
      <c r="BQ26" s="226">
        <v>20</v>
      </c>
      <c r="BR26" s="22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20"/>
      <c r="BK27" s="220"/>
      <c r="BL27" s="220"/>
      <c r="BM27" s="220"/>
      <c r="BN27" s="220"/>
      <c r="BO27" s="229"/>
      <c r="BP27" s="229"/>
      <c r="BQ27" s="226">
        <v>21</v>
      </c>
      <c r="BR27" s="22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8"/>
    </row>
    <row r="28" spans="1:131" ht="26.25" customHeight="1" thickTop="1" x14ac:dyDescent="0.15">
      <c r="A28" s="230">
        <v>1</v>
      </c>
      <c r="B28" s="1048" t="s">
        <v>390</v>
      </c>
      <c r="C28" s="1049"/>
      <c r="D28" s="1049"/>
      <c r="E28" s="1049"/>
      <c r="F28" s="1049"/>
      <c r="G28" s="1049"/>
      <c r="H28" s="1049"/>
      <c r="I28" s="1049"/>
      <c r="J28" s="1049"/>
      <c r="K28" s="1049"/>
      <c r="L28" s="1049"/>
      <c r="M28" s="1049"/>
      <c r="N28" s="1049"/>
      <c r="O28" s="1049"/>
      <c r="P28" s="1050"/>
      <c r="Q28" s="1051">
        <v>990</v>
      </c>
      <c r="R28" s="1052"/>
      <c r="S28" s="1052"/>
      <c r="T28" s="1052"/>
      <c r="U28" s="1052"/>
      <c r="V28" s="1052">
        <v>989</v>
      </c>
      <c r="W28" s="1052"/>
      <c r="X28" s="1052"/>
      <c r="Y28" s="1052"/>
      <c r="Z28" s="1052"/>
      <c r="AA28" s="1052">
        <v>1</v>
      </c>
      <c r="AB28" s="1052"/>
      <c r="AC28" s="1052"/>
      <c r="AD28" s="1052"/>
      <c r="AE28" s="1053"/>
      <c r="AF28" s="1054">
        <v>1</v>
      </c>
      <c r="AG28" s="1052"/>
      <c r="AH28" s="1052"/>
      <c r="AI28" s="1052"/>
      <c r="AJ28" s="1055"/>
      <c r="AK28" s="1043">
        <v>83</v>
      </c>
      <c r="AL28" s="1044"/>
      <c r="AM28" s="1044"/>
      <c r="AN28" s="1044"/>
      <c r="AO28" s="1044"/>
      <c r="AP28" s="1044" t="s">
        <v>551</v>
      </c>
      <c r="AQ28" s="1044"/>
      <c r="AR28" s="1044"/>
      <c r="AS28" s="1044"/>
      <c r="AT28" s="1044"/>
      <c r="AU28" s="1044" t="s">
        <v>551</v>
      </c>
      <c r="AV28" s="1044"/>
      <c r="AW28" s="1044"/>
      <c r="AX28" s="1044"/>
      <c r="AY28" s="1044"/>
      <c r="AZ28" s="1045" t="s">
        <v>551</v>
      </c>
      <c r="BA28" s="1045"/>
      <c r="BB28" s="1045"/>
      <c r="BC28" s="1045"/>
      <c r="BD28" s="1045"/>
      <c r="BE28" s="1046"/>
      <c r="BF28" s="1046"/>
      <c r="BG28" s="1046"/>
      <c r="BH28" s="1046"/>
      <c r="BI28" s="1047"/>
      <c r="BJ28" s="220"/>
      <c r="BK28" s="220"/>
      <c r="BL28" s="220"/>
      <c r="BM28" s="220"/>
      <c r="BN28" s="220"/>
      <c r="BO28" s="229"/>
      <c r="BP28" s="229"/>
      <c r="BQ28" s="226">
        <v>22</v>
      </c>
      <c r="BR28" s="22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8"/>
    </row>
    <row r="29" spans="1:131" ht="26.25" customHeight="1" x14ac:dyDescent="0.15">
      <c r="A29" s="230">
        <v>2</v>
      </c>
      <c r="B29" s="1031" t="s">
        <v>391</v>
      </c>
      <c r="C29" s="1032"/>
      <c r="D29" s="1032"/>
      <c r="E29" s="1032"/>
      <c r="F29" s="1032"/>
      <c r="G29" s="1032"/>
      <c r="H29" s="1032"/>
      <c r="I29" s="1032"/>
      <c r="J29" s="1032"/>
      <c r="K29" s="1032"/>
      <c r="L29" s="1032"/>
      <c r="M29" s="1032"/>
      <c r="N29" s="1032"/>
      <c r="O29" s="1032"/>
      <c r="P29" s="1033"/>
      <c r="Q29" s="1039">
        <v>1028</v>
      </c>
      <c r="R29" s="1040"/>
      <c r="S29" s="1040"/>
      <c r="T29" s="1040"/>
      <c r="U29" s="1040"/>
      <c r="V29" s="1040">
        <v>980</v>
      </c>
      <c r="W29" s="1040"/>
      <c r="X29" s="1040"/>
      <c r="Y29" s="1040"/>
      <c r="Z29" s="1040"/>
      <c r="AA29" s="1040">
        <v>48</v>
      </c>
      <c r="AB29" s="1040"/>
      <c r="AC29" s="1040"/>
      <c r="AD29" s="1040"/>
      <c r="AE29" s="1041"/>
      <c r="AF29" s="1036">
        <v>48</v>
      </c>
      <c r="AG29" s="1037"/>
      <c r="AH29" s="1037"/>
      <c r="AI29" s="1037"/>
      <c r="AJ29" s="1038"/>
      <c r="AK29" s="980">
        <v>169</v>
      </c>
      <c r="AL29" s="971"/>
      <c r="AM29" s="971"/>
      <c r="AN29" s="971"/>
      <c r="AO29" s="971"/>
      <c r="AP29" s="971" t="s">
        <v>551</v>
      </c>
      <c r="AQ29" s="971"/>
      <c r="AR29" s="971"/>
      <c r="AS29" s="971"/>
      <c r="AT29" s="971"/>
      <c r="AU29" s="971" t="s">
        <v>551</v>
      </c>
      <c r="AV29" s="971"/>
      <c r="AW29" s="971"/>
      <c r="AX29" s="971"/>
      <c r="AY29" s="971"/>
      <c r="AZ29" s="1042" t="s">
        <v>551</v>
      </c>
      <c r="BA29" s="1042"/>
      <c r="BB29" s="1042"/>
      <c r="BC29" s="1042"/>
      <c r="BD29" s="1042"/>
      <c r="BE29" s="972"/>
      <c r="BF29" s="972"/>
      <c r="BG29" s="972"/>
      <c r="BH29" s="972"/>
      <c r="BI29" s="973"/>
      <c r="BJ29" s="220"/>
      <c r="BK29" s="220"/>
      <c r="BL29" s="220"/>
      <c r="BM29" s="220"/>
      <c r="BN29" s="220"/>
      <c r="BO29" s="229"/>
      <c r="BP29" s="229"/>
      <c r="BQ29" s="226">
        <v>23</v>
      </c>
      <c r="BR29" s="22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8"/>
    </row>
    <row r="30" spans="1:131" ht="26.25" customHeight="1" x14ac:dyDescent="0.15">
      <c r="A30" s="230">
        <v>3</v>
      </c>
      <c r="B30" s="1031" t="s">
        <v>392</v>
      </c>
      <c r="C30" s="1032"/>
      <c r="D30" s="1032"/>
      <c r="E30" s="1032"/>
      <c r="F30" s="1032"/>
      <c r="G30" s="1032"/>
      <c r="H30" s="1032"/>
      <c r="I30" s="1032"/>
      <c r="J30" s="1032"/>
      <c r="K30" s="1032"/>
      <c r="L30" s="1032"/>
      <c r="M30" s="1032"/>
      <c r="N30" s="1032"/>
      <c r="O30" s="1032"/>
      <c r="P30" s="1033"/>
      <c r="Q30" s="1039">
        <v>131</v>
      </c>
      <c r="R30" s="1040"/>
      <c r="S30" s="1040"/>
      <c r="T30" s="1040"/>
      <c r="U30" s="1040"/>
      <c r="V30" s="1040">
        <v>123</v>
      </c>
      <c r="W30" s="1040"/>
      <c r="X30" s="1040"/>
      <c r="Y30" s="1040"/>
      <c r="Z30" s="1040"/>
      <c r="AA30" s="1040">
        <v>8</v>
      </c>
      <c r="AB30" s="1040"/>
      <c r="AC30" s="1040"/>
      <c r="AD30" s="1040"/>
      <c r="AE30" s="1041"/>
      <c r="AF30" s="1036">
        <v>8</v>
      </c>
      <c r="AG30" s="1037"/>
      <c r="AH30" s="1037"/>
      <c r="AI30" s="1037"/>
      <c r="AJ30" s="1038"/>
      <c r="AK30" s="980">
        <v>42</v>
      </c>
      <c r="AL30" s="971"/>
      <c r="AM30" s="971"/>
      <c r="AN30" s="971"/>
      <c r="AO30" s="971"/>
      <c r="AP30" s="971" t="s">
        <v>551</v>
      </c>
      <c r="AQ30" s="971"/>
      <c r="AR30" s="971"/>
      <c r="AS30" s="971"/>
      <c r="AT30" s="971"/>
      <c r="AU30" s="971" t="s">
        <v>551</v>
      </c>
      <c r="AV30" s="971"/>
      <c r="AW30" s="971"/>
      <c r="AX30" s="971"/>
      <c r="AY30" s="971"/>
      <c r="AZ30" s="1042" t="s">
        <v>551</v>
      </c>
      <c r="BA30" s="1042"/>
      <c r="BB30" s="1042"/>
      <c r="BC30" s="1042"/>
      <c r="BD30" s="1042"/>
      <c r="BE30" s="972"/>
      <c r="BF30" s="972"/>
      <c r="BG30" s="972"/>
      <c r="BH30" s="972"/>
      <c r="BI30" s="973"/>
      <c r="BJ30" s="220"/>
      <c r="BK30" s="220"/>
      <c r="BL30" s="220"/>
      <c r="BM30" s="220"/>
      <c r="BN30" s="220"/>
      <c r="BO30" s="229"/>
      <c r="BP30" s="229"/>
      <c r="BQ30" s="226">
        <v>24</v>
      </c>
      <c r="BR30" s="22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8"/>
    </row>
    <row r="31" spans="1:131" ht="26.25" customHeight="1" x14ac:dyDescent="0.15">
      <c r="A31" s="230">
        <v>4</v>
      </c>
      <c r="B31" s="1031" t="s">
        <v>393</v>
      </c>
      <c r="C31" s="1032"/>
      <c r="D31" s="1032"/>
      <c r="E31" s="1032"/>
      <c r="F31" s="1032"/>
      <c r="G31" s="1032"/>
      <c r="H31" s="1032"/>
      <c r="I31" s="1032"/>
      <c r="J31" s="1032"/>
      <c r="K31" s="1032"/>
      <c r="L31" s="1032"/>
      <c r="M31" s="1032"/>
      <c r="N31" s="1032"/>
      <c r="O31" s="1032"/>
      <c r="P31" s="1033"/>
      <c r="Q31" s="1039">
        <v>153</v>
      </c>
      <c r="R31" s="1040"/>
      <c r="S31" s="1040"/>
      <c r="T31" s="1040"/>
      <c r="U31" s="1040"/>
      <c r="V31" s="1040">
        <v>135</v>
      </c>
      <c r="W31" s="1040"/>
      <c r="X31" s="1040"/>
      <c r="Y31" s="1040"/>
      <c r="Z31" s="1040"/>
      <c r="AA31" s="1040">
        <v>18</v>
      </c>
      <c r="AB31" s="1040"/>
      <c r="AC31" s="1040"/>
      <c r="AD31" s="1040"/>
      <c r="AE31" s="1041"/>
      <c r="AF31" s="1036">
        <v>24</v>
      </c>
      <c r="AG31" s="1037"/>
      <c r="AH31" s="1037"/>
      <c r="AI31" s="1037"/>
      <c r="AJ31" s="1038"/>
      <c r="AK31" s="980">
        <v>25</v>
      </c>
      <c r="AL31" s="971"/>
      <c r="AM31" s="971"/>
      <c r="AN31" s="971"/>
      <c r="AO31" s="971"/>
      <c r="AP31" s="971">
        <v>454</v>
      </c>
      <c r="AQ31" s="971"/>
      <c r="AR31" s="971"/>
      <c r="AS31" s="971"/>
      <c r="AT31" s="971"/>
      <c r="AU31" s="971">
        <v>282</v>
      </c>
      <c r="AV31" s="971"/>
      <c r="AW31" s="971"/>
      <c r="AX31" s="971"/>
      <c r="AY31" s="971"/>
      <c r="AZ31" s="1042" t="s">
        <v>555</v>
      </c>
      <c r="BA31" s="1042"/>
      <c r="BB31" s="1042"/>
      <c r="BC31" s="1042"/>
      <c r="BD31" s="1042"/>
      <c r="BE31" s="972" t="s">
        <v>394</v>
      </c>
      <c r="BF31" s="972"/>
      <c r="BG31" s="972"/>
      <c r="BH31" s="972"/>
      <c r="BI31" s="973"/>
      <c r="BJ31" s="220"/>
      <c r="BK31" s="220"/>
      <c r="BL31" s="220"/>
      <c r="BM31" s="220"/>
      <c r="BN31" s="220"/>
      <c r="BO31" s="229"/>
      <c r="BP31" s="229"/>
      <c r="BQ31" s="226">
        <v>25</v>
      </c>
      <c r="BR31" s="22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8"/>
    </row>
    <row r="32" spans="1:131" ht="26.25" customHeight="1" x14ac:dyDescent="0.15">
      <c r="A32" s="230">
        <v>5</v>
      </c>
      <c r="B32" s="1031"/>
      <c r="C32" s="1032"/>
      <c r="D32" s="1032"/>
      <c r="E32" s="1032"/>
      <c r="F32" s="1032"/>
      <c r="G32" s="1032"/>
      <c r="H32" s="1032"/>
      <c r="I32" s="1032"/>
      <c r="J32" s="1032"/>
      <c r="K32" s="1032"/>
      <c r="L32" s="1032"/>
      <c r="M32" s="1032"/>
      <c r="N32" s="1032"/>
      <c r="O32" s="1032"/>
      <c r="P32" s="1033"/>
      <c r="Q32" s="1039"/>
      <c r="R32" s="1040"/>
      <c r="S32" s="1040"/>
      <c r="T32" s="1040"/>
      <c r="U32" s="1040"/>
      <c r="V32" s="1040"/>
      <c r="W32" s="1040"/>
      <c r="X32" s="1040"/>
      <c r="Y32" s="1040"/>
      <c r="Z32" s="1040"/>
      <c r="AA32" s="1040"/>
      <c r="AB32" s="1040"/>
      <c r="AC32" s="1040"/>
      <c r="AD32" s="1040"/>
      <c r="AE32" s="1041"/>
      <c r="AF32" s="1036"/>
      <c r="AG32" s="1037"/>
      <c r="AH32" s="1037"/>
      <c r="AI32" s="1037"/>
      <c r="AJ32" s="1038"/>
      <c r="AK32" s="980"/>
      <c r="AL32" s="971"/>
      <c r="AM32" s="971"/>
      <c r="AN32" s="971"/>
      <c r="AO32" s="971"/>
      <c r="AP32" s="971"/>
      <c r="AQ32" s="971"/>
      <c r="AR32" s="971"/>
      <c r="AS32" s="971"/>
      <c r="AT32" s="971"/>
      <c r="AU32" s="971"/>
      <c r="AV32" s="971"/>
      <c r="AW32" s="971"/>
      <c r="AX32" s="971"/>
      <c r="AY32" s="971"/>
      <c r="AZ32" s="1042"/>
      <c r="BA32" s="1042"/>
      <c r="BB32" s="1042"/>
      <c r="BC32" s="1042"/>
      <c r="BD32" s="1042"/>
      <c r="BE32" s="972"/>
      <c r="BF32" s="972"/>
      <c r="BG32" s="972"/>
      <c r="BH32" s="972"/>
      <c r="BI32" s="973"/>
      <c r="BJ32" s="220"/>
      <c r="BK32" s="220"/>
      <c r="BL32" s="220"/>
      <c r="BM32" s="220"/>
      <c r="BN32" s="220"/>
      <c r="BO32" s="229"/>
      <c r="BP32" s="229"/>
      <c r="BQ32" s="226">
        <v>26</v>
      </c>
      <c r="BR32" s="22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8"/>
    </row>
    <row r="33" spans="1:131" ht="26.25" customHeight="1" x14ac:dyDescent="0.15">
      <c r="A33" s="230">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20"/>
      <c r="BK33" s="220"/>
      <c r="BL33" s="220"/>
      <c r="BM33" s="220"/>
      <c r="BN33" s="220"/>
      <c r="BO33" s="229"/>
      <c r="BP33" s="229"/>
      <c r="BQ33" s="226">
        <v>27</v>
      </c>
      <c r="BR33" s="22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8"/>
    </row>
    <row r="34" spans="1:131" ht="26.25" customHeight="1" x14ac:dyDescent="0.15">
      <c r="A34" s="23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20"/>
      <c r="BK34" s="220"/>
      <c r="BL34" s="220"/>
      <c r="BM34" s="220"/>
      <c r="BN34" s="220"/>
      <c r="BO34" s="229"/>
      <c r="BP34" s="229"/>
      <c r="BQ34" s="226">
        <v>28</v>
      </c>
      <c r="BR34" s="22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8"/>
    </row>
    <row r="35" spans="1:131" ht="26.25" customHeight="1" x14ac:dyDescent="0.15">
      <c r="A35" s="23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20"/>
      <c r="BK35" s="220"/>
      <c r="BL35" s="220"/>
      <c r="BM35" s="220"/>
      <c r="BN35" s="220"/>
      <c r="BO35" s="229"/>
      <c r="BP35" s="229"/>
      <c r="BQ35" s="226">
        <v>29</v>
      </c>
      <c r="BR35" s="22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8"/>
    </row>
    <row r="36" spans="1:131" ht="26.25" customHeight="1" x14ac:dyDescent="0.15">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20"/>
      <c r="BK36" s="220"/>
      <c r="BL36" s="220"/>
      <c r="BM36" s="220"/>
      <c r="BN36" s="220"/>
      <c r="BO36" s="229"/>
      <c r="BP36" s="229"/>
      <c r="BQ36" s="226">
        <v>30</v>
      </c>
      <c r="BR36" s="22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8"/>
    </row>
    <row r="37" spans="1:131" ht="26.25" customHeight="1" x14ac:dyDescent="0.15">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20"/>
      <c r="BK37" s="220"/>
      <c r="BL37" s="220"/>
      <c r="BM37" s="220"/>
      <c r="BN37" s="220"/>
      <c r="BO37" s="229"/>
      <c r="BP37" s="229"/>
      <c r="BQ37" s="226">
        <v>31</v>
      </c>
      <c r="BR37" s="22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8"/>
    </row>
    <row r="38" spans="1:131" ht="26.25" customHeight="1" x14ac:dyDescent="0.15">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20"/>
      <c r="BK38" s="220"/>
      <c r="BL38" s="220"/>
      <c r="BM38" s="220"/>
      <c r="BN38" s="220"/>
      <c r="BO38" s="229"/>
      <c r="BP38" s="229"/>
      <c r="BQ38" s="226">
        <v>32</v>
      </c>
      <c r="BR38" s="22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8"/>
    </row>
    <row r="39" spans="1:131" ht="26.25" customHeight="1" x14ac:dyDescent="0.15">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20"/>
      <c r="BK39" s="220"/>
      <c r="BL39" s="220"/>
      <c r="BM39" s="220"/>
      <c r="BN39" s="220"/>
      <c r="BO39" s="229"/>
      <c r="BP39" s="229"/>
      <c r="BQ39" s="226">
        <v>33</v>
      </c>
      <c r="BR39" s="22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8"/>
    </row>
    <row r="40" spans="1:131" ht="26.25" customHeight="1" x14ac:dyDescent="0.15">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20"/>
      <c r="BK40" s="220"/>
      <c r="BL40" s="220"/>
      <c r="BM40" s="220"/>
      <c r="BN40" s="220"/>
      <c r="BO40" s="229"/>
      <c r="BP40" s="229"/>
      <c r="BQ40" s="226">
        <v>34</v>
      </c>
      <c r="BR40" s="22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8"/>
    </row>
    <row r="41" spans="1:131" ht="26.25" customHeight="1" x14ac:dyDescent="0.15">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20"/>
      <c r="BK41" s="220"/>
      <c r="BL41" s="220"/>
      <c r="BM41" s="220"/>
      <c r="BN41" s="220"/>
      <c r="BO41" s="229"/>
      <c r="BP41" s="229"/>
      <c r="BQ41" s="226">
        <v>35</v>
      </c>
      <c r="BR41" s="22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8"/>
    </row>
    <row r="42" spans="1:131" ht="26.25" customHeight="1" x14ac:dyDescent="0.15">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20"/>
      <c r="BK42" s="220"/>
      <c r="BL42" s="220"/>
      <c r="BM42" s="220"/>
      <c r="BN42" s="220"/>
      <c r="BO42" s="229"/>
      <c r="BP42" s="229"/>
      <c r="BQ42" s="226">
        <v>36</v>
      </c>
      <c r="BR42" s="22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8"/>
    </row>
    <row r="43" spans="1:131" ht="26.25" customHeight="1" x14ac:dyDescent="0.15">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20"/>
      <c r="BK43" s="220"/>
      <c r="BL43" s="220"/>
      <c r="BM43" s="220"/>
      <c r="BN43" s="220"/>
      <c r="BO43" s="229"/>
      <c r="BP43" s="229"/>
      <c r="BQ43" s="226">
        <v>37</v>
      </c>
      <c r="BR43" s="22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8"/>
    </row>
    <row r="44" spans="1:131" ht="26.25" customHeight="1" x14ac:dyDescent="0.15">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20"/>
      <c r="BK44" s="220"/>
      <c r="BL44" s="220"/>
      <c r="BM44" s="220"/>
      <c r="BN44" s="220"/>
      <c r="BO44" s="229"/>
      <c r="BP44" s="229"/>
      <c r="BQ44" s="226">
        <v>38</v>
      </c>
      <c r="BR44" s="22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8"/>
    </row>
    <row r="45" spans="1:131" ht="26.25" customHeight="1" x14ac:dyDescent="0.15">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20"/>
      <c r="BK45" s="220"/>
      <c r="BL45" s="220"/>
      <c r="BM45" s="220"/>
      <c r="BN45" s="220"/>
      <c r="BO45" s="229"/>
      <c r="BP45" s="229"/>
      <c r="BQ45" s="226">
        <v>39</v>
      </c>
      <c r="BR45" s="22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8"/>
    </row>
    <row r="46" spans="1:131" ht="26.25" customHeight="1" x14ac:dyDescent="0.15">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20"/>
      <c r="BK46" s="220"/>
      <c r="BL46" s="220"/>
      <c r="BM46" s="220"/>
      <c r="BN46" s="220"/>
      <c r="BO46" s="229"/>
      <c r="BP46" s="229"/>
      <c r="BQ46" s="226">
        <v>40</v>
      </c>
      <c r="BR46" s="22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8"/>
    </row>
    <row r="47" spans="1:131" ht="26.25" customHeight="1" x14ac:dyDescent="0.15">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20"/>
      <c r="BK47" s="220"/>
      <c r="BL47" s="220"/>
      <c r="BM47" s="220"/>
      <c r="BN47" s="220"/>
      <c r="BO47" s="229"/>
      <c r="BP47" s="229"/>
      <c r="BQ47" s="226">
        <v>41</v>
      </c>
      <c r="BR47" s="22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8"/>
    </row>
    <row r="48" spans="1:131" ht="26.25" customHeight="1" x14ac:dyDescent="0.15">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20"/>
      <c r="BK48" s="220"/>
      <c r="BL48" s="220"/>
      <c r="BM48" s="220"/>
      <c r="BN48" s="220"/>
      <c r="BO48" s="229"/>
      <c r="BP48" s="229"/>
      <c r="BQ48" s="226">
        <v>42</v>
      </c>
      <c r="BR48" s="22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8"/>
    </row>
    <row r="49" spans="1:131" ht="26.25" customHeight="1" x14ac:dyDescent="0.15">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20"/>
      <c r="BK49" s="220"/>
      <c r="BL49" s="220"/>
      <c r="BM49" s="220"/>
      <c r="BN49" s="220"/>
      <c r="BO49" s="229"/>
      <c r="BP49" s="229"/>
      <c r="BQ49" s="226">
        <v>43</v>
      </c>
      <c r="BR49" s="22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8"/>
    </row>
    <row r="50" spans="1:131" ht="26.25" customHeight="1" x14ac:dyDescent="0.15">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20"/>
      <c r="BK50" s="220"/>
      <c r="BL50" s="220"/>
      <c r="BM50" s="220"/>
      <c r="BN50" s="220"/>
      <c r="BO50" s="229"/>
      <c r="BP50" s="229"/>
      <c r="BQ50" s="226">
        <v>44</v>
      </c>
      <c r="BR50" s="22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8"/>
    </row>
    <row r="51" spans="1:131" ht="26.25" customHeight="1" x14ac:dyDescent="0.15">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20"/>
      <c r="BK51" s="220"/>
      <c r="BL51" s="220"/>
      <c r="BM51" s="220"/>
      <c r="BN51" s="220"/>
      <c r="BO51" s="229"/>
      <c r="BP51" s="229"/>
      <c r="BQ51" s="226">
        <v>45</v>
      </c>
      <c r="BR51" s="22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8"/>
    </row>
    <row r="52" spans="1:131" ht="26.25" customHeight="1" x14ac:dyDescent="0.15">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20"/>
      <c r="BK52" s="220"/>
      <c r="BL52" s="220"/>
      <c r="BM52" s="220"/>
      <c r="BN52" s="220"/>
      <c r="BO52" s="229"/>
      <c r="BP52" s="229"/>
      <c r="BQ52" s="226">
        <v>46</v>
      </c>
      <c r="BR52" s="22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8"/>
    </row>
    <row r="53" spans="1:131" ht="26.25" customHeight="1" x14ac:dyDescent="0.15">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20"/>
      <c r="BK53" s="220"/>
      <c r="BL53" s="220"/>
      <c r="BM53" s="220"/>
      <c r="BN53" s="220"/>
      <c r="BO53" s="229"/>
      <c r="BP53" s="229"/>
      <c r="BQ53" s="226">
        <v>47</v>
      </c>
      <c r="BR53" s="22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8"/>
    </row>
    <row r="54" spans="1:131" ht="26.25" customHeight="1" x14ac:dyDescent="0.15">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20"/>
      <c r="BK54" s="220"/>
      <c r="BL54" s="220"/>
      <c r="BM54" s="220"/>
      <c r="BN54" s="220"/>
      <c r="BO54" s="229"/>
      <c r="BP54" s="229"/>
      <c r="BQ54" s="226">
        <v>48</v>
      </c>
      <c r="BR54" s="22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8"/>
    </row>
    <row r="55" spans="1:131" ht="26.25" customHeight="1" x14ac:dyDescent="0.15">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20"/>
      <c r="BK55" s="220"/>
      <c r="BL55" s="220"/>
      <c r="BM55" s="220"/>
      <c r="BN55" s="220"/>
      <c r="BO55" s="229"/>
      <c r="BP55" s="229"/>
      <c r="BQ55" s="226">
        <v>49</v>
      </c>
      <c r="BR55" s="22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8"/>
    </row>
    <row r="56" spans="1:131" ht="26.25" customHeight="1" x14ac:dyDescent="0.15">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20"/>
      <c r="BK56" s="220"/>
      <c r="BL56" s="220"/>
      <c r="BM56" s="220"/>
      <c r="BN56" s="220"/>
      <c r="BO56" s="229"/>
      <c r="BP56" s="229"/>
      <c r="BQ56" s="226">
        <v>50</v>
      </c>
      <c r="BR56" s="22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8"/>
    </row>
    <row r="57" spans="1:131" ht="26.25" customHeight="1" x14ac:dyDescent="0.15">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20"/>
      <c r="BK57" s="220"/>
      <c r="BL57" s="220"/>
      <c r="BM57" s="220"/>
      <c r="BN57" s="220"/>
      <c r="BO57" s="229"/>
      <c r="BP57" s="229"/>
      <c r="BQ57" s="226">
        <v>51</v>
      </c>
      <c r="BR57" s="22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8"/>
    </row>
    <row r="58" spans="1:131" ht="26.25" customHeight="1" x14ac:dyDescent="0.15">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20"/>
      <c r="BK58" s="220"/>
      <c r="BL58" s="220"/>
      <c r="BM58" s="220"/>
      <c r="BN58" s="220"/>
      <c r="BO58" s="229"/>
      <c r="BP58" s="229"/>
      <c r="BQ58" s="226">
        <v>52</v>
      </c>
      <c r="BR58" s="22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8"/>
    </row>
    <row r="59" spans="1:131" ht="26.25" customHeight="1" x14ac:dyDescent="0.15">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20"/>
      <c r="BK59" s="220"/>
      <c r="BL59" s="220"/>
      <c r="BM59" s="220"/>
      <c r="BN59" s="220"/>
      <c r="BO59" s="229"/>
      <c r="BP59" s="229"/>
      <c r="BQ59" s="226">
        <v>53</v>
      </c>
      <c r="BR59" s="22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8"/>
    </row>
    <row r="60" spans="1:131" ht="26.25" customHeight="1" x14ac:dyDescent="0.15">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20"/>
      <c r="BK60" s="220"/>
      <c r="BL60" s="220"/>
      <c r="BM60" s="220"/>
      <c r="BN60" s="220"/>
      <c r="BO60" s="229"/>
      <c r="BP60" s="229"/>
      <c r="BQ60" s="226">
        <v>54</v>
      </c>
      <c r="BR60" s="22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8"/>
    </row>
    <row r="61" spans="1:131" ht="26.25" customHeight="1" thickBot="1" x14ac:dyDescent="0.2">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20"/>
      <c r="BK61" s="220"/>
      <c r="BL61" s="220"/>
      <c r="BM61" s="220"/>
      <c r="BN61" s="220"/>
      <c r="BO61" s="229"/>
      <c r="BP61" s="229"/>
      <c r="BQ61" s="226">
        <v>55</v>
      </c>
      <c r="BR61" s="22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8"/>
    </row>
    <row r="62" spans="1:131" ht="26.25" customHeight="1" x14ac:dyDescent="0.15">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395</v>
      </c>
      <c r="BK62" s="1029"/>
      <c r="BL62" s="1029"/>
      <c r="BM62" s="1029"/>
      <c r="BN62" s="1030"/>
      <c r="BO62" s="229"/>
      <c r="BP62" s="229"/>
      <c r="BQ62" s="226">
        <v>56</v>
      </c>
      <c r="BR62" s="22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8"/>
    </row>
    <row r="63" spans="1:131" ht="26.25" customHeight="1" thickBot="1" x14ac:dyDescent="0.2">
      <c r="A63" s="228" t="s">
        <v>378</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81</v>
      </c>
      <c r="AG63" s="959"/>
      <c r="AH63" s="959"/>
      <c r="AI63" s="959"/>
      <c r="AJ63" s="1023"/>
      <c r="AK63" s="1024"/>
      <c r="AL63" s="963"/>
      <c r="AM63" s="963"/>
      <c r="AN63" s="963"/>
      <c r="AO63" s="963"/>
      <c r="AP63" s="959">
        <v>454</v>
      </c>
      <c r="AQ63" s="959"/>
      <c r="AR63" s="959"/>
      <c r="AS63" s="959"/>
      <c r="AT63" s="959"/>
      <c r="AU63" s="959">
        <v>282</v>
      </c>
      <c r="AV63" s="959"/>
      <c r="AW63" s="959"/>
      <c r="AX63" s="959"/>
      <c r="AY63" s="959"/>
      <c r="AZ63" s="1018"/>
      <c r="BA63" s="1018"/>
      <c r="BB63" s="1018"/>
      <c r="BC63" s="1018"/>
      <c r="BD63" s="1018"/>
      <c r="BE63" s="960"/>
      <c r="BF63" s="960"/>
      <c r="BG63" s="960"/>
      <c r="BH63" s="960"/>
      <c r="BI63" s="961"/>
      <c r="BJ63" s="1019" t="s">
        <v>122</v>
      </c>
      <c r="BK63" s="953"/>
      <c r="BL63" s="953"/>
      <c r="BM63" s="953"/>
      <c r="BN63" s="1020"/>
      <c r="BO63" s="229"/>
      <c r="BP63" s="229"/>
      <c r="BQ63" s="226">
        <v>57</v>
      </c>
      <c r="BR63" s="22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8"/>
    </row>
    <row r="66" spans="1:131" ht="26.25" customHeight="1" x14ac:dyDescent="0.15">
      <c r="A66" s="996" t="s">
        <v>398</v>
      </c>
      <c r="B66" s="997"/>
      <c r="C66" s="997"/>
      <c r="D66" s="997"/>
      <c r="E66" s="997"/>
      <c r="F66" s="997"/>
      <c r="G66" s="997"/>
      <c r="H66" s="997"/>
      <c r="I66" s="997"/>
      <c r="J66" s="997"/>
      <c r="K66" s="997"/>
      <c r="L66" s="997"/>
      <c r="M66" s="997"/>
      <c r="N66" s="997"/>
      <c r="O66" s="997"/>
      <c r="P66" s="998"/>
      <c r="Q66" s="1002" t="s">
        <v>382</v>
      </c>
      <c r="R66" s="1003"/>
      <c r="S66" s="1003"/>
      <c r="T66" s="1003"/>
      <c r="U66" s="1004"/>
      <c r="V66" s="1002" t="s">
        <v>383</v>
      </c>
      <c r="W66" s="1003"/>
      <c r="X66" s="1003"/>
      <c r="Y66" s="1003"/>
      <c r="Z66" s="1004"/>
      <c r="AA66" s="1002" t="s">
        <v>384</v>
      </c>
      <c r="AB66" s="1003"/>
      <c r="AC66" s="1003"/>
      <c r="AD66" s="1003"/>
      <c r="AE66" s="1004"/>
      <c r="AF66" s="1008" t="s">
        <v>385</v>
      </c>
      <c r="AG66" s="1009"/>
      <c r="AH66" s="1009"/>
      <c r="AI66" s="1009"/>
      <c r="AJ66" s="1010"/>
      <c r="AK66" s="1002" t="s">
        <v>386</v>
      </c>
      <c r="AL66" s="997"/>
      <c r="AM66" s="997"/>
      <c r="AN66" s="997"/>
      <c r="AO66" s="998"/>
      <c r="AP66" s="1002" t="s">
        <v>387</v>
      </c>
      <c r="AQ66" s="1003"/>
      <c r="AR66" s="1003"/>
      <c r="AS66" s="1003"/>
      <c r="AT66" s="1004"/>
      <c r="AU66" s="1002" t="s">
        <v>399</v>
      </c>
      <c r="AV66" s="1003"/>
      <c r="AW66" s="1003"/>
      <c r="AX66" s="1003"/>
      <c r="AY66" s="1004"/>
      <c r="AZ66" s="1002" t="s">
        <v>364</v>
      </c>
      <c r="BA66" s="1003"/>
      <c r="BB66" s="1003"/>
      <c r="BC66" s="1003"/>
      <c r="BD66" s="1016"/>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6" t="s">
        <v>552</v>
      </c>
      <c r="C68" s="987"/>
      <c r="D68" s="987"/>
      <c r="E68" s="987"/>
      <c r="F68" s="987"/>
      <c r="G68" s="987"/>
      <c r="H68" s="987"/>
      <c r="I68" s="987"/>
      <c r="J68" s="987"/>
      <c r="K68" s="987"/>
      <c r="L68" s="987"/>
      <c r="M68" s="987"/>
      <c r="N68" s="987"/>
      <c r="O68" s="987"/>
      <c r="P68" s="988"/>
      <c r="Q68" s="989">
        <v>3019</v>
      </c>
      <c r="R68" s="983"/>
      <c r="S68" s="983"/>
      <c r="T68" s="983"/>
      <c r="U68" s="983"/>
      <c r="V68" s="983">
        <v>2907</v>
      </c>
      <c r="W68" s="983"/>
      <c r="X68" s="983"/>
      <c r="Y68" s="983"/>
      <c r="Z68" s="983"/>
      <c r="AA68" s="983">
        <v>112</v>
      </c>
      <c r="AB68" s="983"/>
      <c r="AC68" s="983"/>
      <c r="AD68" s="983"/>
      <c r="AE68" s="983"/>
      <c r="AF68" s="983">
        <v>112</v>
      </c>
      <c r="AG68" s="983"/>
      <c r="AH68" s="983"/>
      <c r="AI68" s="983"/>
      <c r="AJ68" s="983"/>
      <c r="AK68" s="983">
        <v>31</v>
      </c>
      <c r="AL68" s="983"/>
      <c r="AM68" s="983"/>
      <c r="AN68" s="983"/>
      <c r="AO68" s="983"/>
      <c r="AP68" s="983">
        <v>2029</v>
      </c>
      <c r="AQ68" s="983"/>
      <c r="AR68" s="983"/>
      <c r="AS68" s="983"/>
      <c r="AT68" s="983"/>
      <c r="AU68" s="983" t="s">
        <v>551</v>
      </c>
      <c r="AV68" s="983"/>
      <c r="AW68" s="983"/>
      <c r="AX68" s="983"/>
      <c r="AY68" s="983"/>
      <c r="AZ68" s="984"/>
      <c r="BA68" s="984"/>
      <c r="BB68" s="984"/>
      <c r="BC68" s="984"/>
      <c r="BD68" s="985"/>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82" t="s">
        <v>553</v>
      </c>
      <c r="C69" s="975"/>
      <c r="D69" s="975"/>
      <c r="E69" s="975"/>
      <c r="F69" s="975"/>
      <c r="G69" s="975"/>
      <c r="H69" s="975"/>
      <c r="I69" s="975"/>
      <c r="J69" s="975"/>
      <c r="K69" s="975"/>
      <c r="L69" s="975"/>
      <c r="M69" s="975"/>
      <c r="N69" s="975"/>
      <c r="O69" s="975"/>
      <c r="P69" s="976"/>
      <c r="Q69" s="977">
        <v>182</v>
      </c>
      <c r="R69" s="971"/>
      <c r="S69" s="971"/>
      <c r="T69" s="971"/>
      <c r="U69" s="971"/>
      <c r="V69" s="971">
        <v>174</v>
      </c>
      <c r="W69" s="971"/>
      <c r="X69" s="971"/>
      <c r="Y69" s="971"/>
      <c r="Z69" s="971"/>
      <c r="AA69" s="971">
        <v>8</v>
      </c>
      <c r="AB69" s="971"/>
      <c r="AC69" s="971"/>
      <c r="AD69" s="971"/>
      <c r="AE69" s="971"/>
      <c r="AF69" s="971">
        <v>8</v>
      </c>
      <c r="AG69" s="971"/>
      <c r="AH69" s="971"/>
      <c r="AI69" s="971"/>
      <c r="AJ69" s="971"/>
      <c r="AK69" s="971" t="s">
        <v>550</v>
      </c>
      <c r="AL69" s="971"/>
      <c r="AM69" s="971"/>
      <c r="AN69" s="971"/>
      <c r="AO69" s="971"/>
      <c r="AP69" s="971">
        <v>75</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82" t="s">
        <v>554</v>
      </c>
      <c r="C70" s="975"/>
      <c r="D70" s="975"/>
      <c r="E70" s="975"/>
      <c r="F70" s="975"/>
      <c r="G70" s="975"/>
      <c r="H70" s="975"/>
      <c r="I70" s="975"/>
      <c r="J70" s="975"/>
      <c r="K70" s="975"/>
      <c r="L70" s="975"/>
      <c r="M70" s="975"/>
      <c r="N70" s="975"/>
      <c r="O70" s="975"/>
      <c r="P70" s="976"/>
      <c r="Q70" s="977">
        <v>309</v>
      </c>
      <c r="R70" s="971"/>
      <c r="S70" s="971"/>
      <c r="T70" s="971"/>
      <c r="U70" s="971"/>
      <c r="V70" s="971">
        <v>308</v>
      </c>
      <c r="W70" s="971"/>
      <c r="X70" s="971"/>
      <c r="Y70" s="971"/>
      <c r="Z70" s="971"/>
      <c r="AA70" s="971">
        <v>1</v>
      </c>
      <c r="AB70" s="971"/>
      <c r="AC70" s="971"/>
      <c r="AD70" s="971"/>
      <c r="AE70" s="971"/>
      <c r="AF70" s="971">
        <v>1</v>
      </c>
      <c r="AG70" s="971"/>
      <c r="AH70" s="971"/>
      <c r="AI70" s="971"/>
      <c r="AJ70" s="971"/>
      <c r="AK70" s="971">
        <v>8</v>
      </c>
      <c r="AL70" s="971"/>
      <c r="AM70" s="971"/>
      <c r="AN70" s="971"/>
      <c r="AO70" s="971"/>
      <c r="AP70" s="971" t="s">
        <v>550</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121</v>
      </c>
      <c r="AG88" s="959"/>
      <c r="AH88" s="959"/>
      <c r="AI88" s="959"/>
      <c r="AJ88" s="959"/>
      <c r="AK88" s="963"/>
      <c r="AL88" s="963"/>
      <c r="AM88" s="963"/>
      <c r="AN88" s="963"/>
      <c r="AO88" s="963"/>
      <c r="AP88" s="959">
        <v>2104</v>
      </c>
      <c r="AQ88" s="959"/>
      <c r="AR88" s="959"/>
      <c r="AS88" s="959"/>
      <c r="AT88" s="959"/>
      <c r="AU88" s="959" t="s">
        <v>551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517930</v>
      </c>
      <c r="AB110" s="889"/>
      <c r="AC110" s="889"/>
      <c r="AD110" s="889"/>
      <c r="AE110" s="890"/>
      <c r="AF110" s="891">
        <v>538060</v>
      </c>
      <c r="AG110" s="889"/>
      <c r="AH110" s="889"/>
      <c r="AI110" s="889"/>
      <c r="AJ110" s="890"/>
      <c r="AK110" s="891">
        <v>537558</v>
      </c>
      <c r="AL110" s="889"/>
      <c r="AM110" s="889"/>
      <c r="AN110" s="889"/>
      <c r="AO110" s="890"/>
      <c r="AP110" s="892">
        <v>18.5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5278030</v>
      </c>
      <c r="BR110" s="842"/>
      <c r="BS110" s="842"/>
      <c r="BT110" s="842"/>
      <c r="BU110" s="842"/>
      <c r="BV110" s="842">
        <v>5139036</v>
      </c>
      <c r="BW110" s="842"/>
      <c r="BX110" s="842"/>
      <c r="BY110" s="842"/>
      <c r="BZ110" s="842"/>
      <c r="CA110" s="842">
        <v>5144592</v>
      </c>
      <c r="CB110" s="842"/>
      <c r="CC110" s="842"/>
      <c r="CD110" s="842"/>
      <c r="CE110" s="842"/>
      <c r="CF110" s="866">
        <v>177.5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519886</v>
      </c>
      <c r="BR112" s="817"/>
      <c r="BS112" s="817"/>
      <c r="BT112" s="817"/>
      <c r="BU112" s="817"/>
      <c r="BV112" s="817">
        <v>488086</v>
      </c>
      <c r="BW112" s="817"/>
      <c r="BX112" s="817"/>
      <c r="BY112" s="817"/>
      <c r="BZ112" s="817"/>
      <c r="CA112" s="817">
        <v>474554</v>
      </c>
      <c r="CB112" s="817"/>
      <c r="CC112" s="817"/>
      <c r="CD112" s="817"/>
      <c r="CE112" s="817"/>
      <c r="CF112" s="875">
        <v>16.399999999999999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26986</v>
      </c>
      <c r="AB113" s="919"/>
      <c r="AC113" s="919"/>
      <c r="AD113" s="919"/>
      <c r="AE113" s="920"/>
      <c r="AF113" s="921">
        <v>25925</v>
      </c>
      <c r="AG113" s="919"/>
      <c r="AH113" s="919"/>
      <c r="AI113" s="919"/>
      <c r="AJ113" s="920"/>
      <c r="AK113" s="921">
        <v>27198</v>
      </c>
      <c r="AL113" s="919"/>
      <c r="AM113" s="919"/>
      <c r="AN113" s="919"/>
      <c r="AO113" s="920"/>
      <c r="AP113" s="922">
        <v>0.9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276403</v>
      </c>
      <c r="BR113" s="817"/>
      <c r="BS113" s="817"/>
      <c r="BT113" s="817"/>
      <c r="BU113" s="817"/>
      <c r="BV113" s="817">
        <v>242905</v>
      </c>
      <c r="BW113" s="817"/>
      <c r="BX113" s="817"/>
      <c r="BY113" s="817"/>
      <c r="BZ113" s="817"/>
      <c r="CA113" s="817">
        <v>212506</v>
      </c>
      <c r="CB113" s="817"/>
      <c r="CC113" s="817"/>
      <c r="CD113" s="817"/>
      <c r="CE113" s="817"/>
      <c r="CF113" s="875">
        <v>7.3</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27656</v>
      </c>
      <c r="AB114" s="780"/>
      <c r="AC114" s="780"/>
      <c r="AD114" s="780"/>
      <c r="AE114" s="781"/>
      <c r="AF114" s="782">
        <v>26380</v>
      </c>
      <c r="AG114" s="780"/>
      <c r="AH114" s="780"/>
      <c r="AI114" s="780"/>
      <c r="AJ114" s="781"/>
      <c r="AK114" s="782">
        <v>30363</v>
      </c>
      <c r="AL114" s="780"/>
      <c r="AM114" s="780"/>
      <c r="AN114" s="780"/>
      <c r="AO114" s="781"/>
      <c r="AP114" s="824">
        <v>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333021</v>
      </c>
      <c r="BR114" s="817"/>
      <c r="BS114" s="817"/>
      <c r="BT114" s="817"/>
      <c r="BU114" s="817"/>
      <c r="BV114" s="817">
        <v>359787</v>
      </c>
      <c r="BW114" s="817"/>
      <c r="BX114" s="817"/>
      <c r="BY114" s="817"/>
      <c r="BZ114" s="817"/>
      <c r="CA114" s="817">
        <v>338317</v>
      </c>
      <c r="CB114" s="817"/>
      <c r="CC114" s="817"/>
      <c r="CD114" s="817"/>
      <c r="CE114" s="817"/>
      <c r="CF114" s="875">
        <v>11.7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572572</v>
      </c>
      <c r="AB117" s="903"/>
      <c r="AC117" s="903"/>
      <c r="AD117" s="903"/>
      <c r="AE117" s="904"/>
      <c r="AF117" s="905">
        <v>590365</v>
      </c>
      <c r="AG117" s="903"/>
      <c r="AH117" s="903"/>
      <c r="AI117" s="903"/>
      <c r="AJ117" s="904"/>
      <c r="AK117" s="905">
        <v>595119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6407340</v>
      </c>
      <c r="BR119" s="845"/>
      <c r="BS119" s="845"/>
      <c r="BT119" s="845"/>
      <c r="BU119" s="845"/>
      <c r="BV119" s="845">
        <v>6229814</v>
      </c>
      <c r="BW119" s="845"/>
      <c r="BX119" s="845"/>
      <c r="BY119" s="845"/>
      <c r="BZ119" s="845"/>
      <c r="CA119" s="845">
        <v>6169969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4269359</v>
      </c>
      <c r="BR120" s="842"/>
      <c r="BS120" s="842"/>
      <c r="BT120" s="842"/>
      <c r="BU120" s="842"/>
      <c r="BV120" s="842">
        <v>4857709</v>
      </c>
      <c r="BW120" s="842"/>
      <c r="BX120" s="842"/>
      <c r="BY120" s="842"/>
      <c r="BZ120" s="842"/>
      <c r="CA120" s="842">
        <v>5687578</v>
      </c>
      <c r="CB120" s="842"/>
      <c r="CC120" s="842"/>
      <c r="CD120" s="842"/>
      <c r="CE120" s="842"/>
      <c r="CF120" s="866">
        <v>196.2</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519886</v>
      </c>
      <c r="DH120" s="842"/>
      <c r="DI120" s="842"/>
      <c r="DJ120" s="842"/>
      <c r="DK120" s="842"/>
      <c r="DL120" s="842">
        <v>488086</v>
      </c>
      <c r="DM120" s="842"/>
      <c r="DN120" s="842"/>
      <c r="DO120" s="842"/>
      <c r="DP120" s="842"/>
      <c r="DQ120" s="842">
        <v>474554</v>
      </c>
      <c r="DR120" s="842"/>
      <c r="DS120" s="842"/>
      <c r="DT120" s="842"/>
      <c r="DU120" s="842"/>
      <c r="DV120" s="843">
        <v>16.399999999999999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7846</v>
      </c>
      <c r="BR121" s="817"/>
      <c r="BS121" s="817"/>
      <c r="BT121" s="817"/>
      <c r="BU121" s="817"/>
      <c r="BV121" s="817">
        <v>1785</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4268276</v>
      </c>
      <c r="BR122" s="845"/>
      <c r="BS122" s="845"/>
      <c r="BT122" s="845"/>
      <c r="BU122" s="845"/>
      <c r="BV122" s="845">
        <v>4618321</v>
      </c>
      <c r="BW122" s="845"/>
      <c r="BX122" s="845"/>
      <c r="BY122" s="845"/>
      <c r="BZ122" s="845"/>
      <c r="CA122" s="845">
        <v>4189017</v>
      </c>
      <c r="CB122" s="845"/>
      <c r="CC122" s="845"/>
      <c r="CD122" s="845"/>
      <c r="CE122" s="845"/>
      <c r="CF122" s="846">
        <v>144.5</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8545481</v>
      </c>
      <c r="BR123" s="833"/>
      <c r="BS123" s="833"/>
      <c r="BT123" s="833"/>
      <c r="BU123" s="833"/>
      <c r="BV123" s="833">
        <v>9477815</v>
      </c>
      <c r="BW123" s="833"/>
      <c r="BX123" s="833"/>
      <c r="BY123" s="833"/>
      <c r="BZ123" s="833"/>
      <c r="CA123" s="833">
        <v>9876595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24063</v>
      </c>
      <c r="AB128" s="801"/>
      <c r="AC128" s="801"/>
      <c r="AD128" s="801"/>
      <c r="AE128" s="802"/>
      <c r="AF128" s="803">
        <v>14785</v>
      </c>
      <c r="AG128" s="801"/>
      <c r="AH128" s="801"/>
      <c r="AI128" s="801"/>
      <c r="AJ128" s="802"/>
      <c r="AK128" s="803">
        <v>14197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3151760</v>
      </c>
      <c r="AB129" s="780"/>
      <c r="AC129" s="780"/>
      <c r="AD129" s="780"/>
      <c r="AE129" s="781"/>
      <c r="AF129" s="782">
        <v>3256636</v>
      </c>
      <c r="AG129" s="780"/>
      <c r="AH129" s="780"/>
      <c r="AI129" s="780"/>
      <c r="AJ129" s="781"/>
      <c r="AK129" s="782">
        <v>3342351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406941</v>
      </c>
      <c r="AB130" s="780"/>
      <c r="AC130" s="780"/>
      <c r="AD130" s="780"/>
      <c r="AE130" s="781"/>
      <c r="AF130" s="782">
        <v>433742</v>
      </c>
      <c r="AG130" s="780"/>
      <c r="AH130" s="780"/>
      <c r="AI130" s="780"/>
      <c r="AJ130" s="781"/>
      <c r="AK130" s="782">
        <v>443430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2744819</v>
      </c>
      <c r="AB131" s="764"/>
      <c r="AC131" s="764"/>
      <c r="AD131" s="764"/>
      <c r="AE131" s="765"/>
      <c r="AF131" s="766">
        <v>2822894</v>
      </c>
      <c r="AG131" s="764"/>
      <c r="AH131" s="764"/>
      <c r="AI131" s="764"/>
      <c r="AJ131" s="765"/>
      <c r="AK131" s="766">
        <v>2898921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5.157644275</v>
      </c>
      <c r="AB132" s="745"/>
      <c r="AC132" s="745"/>
      <c r="AD132" s="745"/>
      <c r="AE132" s="746"/>
      <c r="AF132" s="747">
        <v>5.024559902</v>
      </c>
      <c r="AG132" s="745"/>
      <c r="AH132" s="745"/>
      <c r="AI132" s="745"/>
      <c r="AJ132" s="746"/>
      <c r="AK132" s="747">
        <v>4.742868122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5.4</v>
      </c>
      <c r="AB133" s="724"/>
      <c r="AC133" s="724"/>
      <c r="AD133" s="724"/>
      <c r="AE133" s="725"/>
      <c r="AF133" s="723">
        <v>5</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CopcPW/QMz+D3glNQJSXFJyiBCs1d52cmT/Rqu9xPUyTakpCa6Dpjxm/M20qQtmiqm2wFKka1KKgMn812PXLw==" saltValue="f5zCLMKvmkfRv644YbHN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L+I8ZUP45VUtpTdZkDsu2YnuDD0pOCb+HWFXYwz5m+E7E9q05jX4JiDz9P7uJDrjBkmDKhZcCXqaKdrMtNHNA==" saltValue="1pa6RGd2QQrx7sExV0wr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znDAAh+j54fvDb4mLARoigsUzTLEPdtaYWHQrcW6gPSQJQ7ZplhT4e5+arVweDz0ah+YVQcuQOPh5EJuSV6dg==" saltValue="nSGfgfcynemWMxl8RJte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483</v>
      </c>
      <c r="AL9" s="1133"/>
      <c r="AM9" s="1133"/>
      <c r="AN9" s="1134"/>
      <c r="AO9" s="269">
        <v>1087735</v>
      </c>
      <c r="AP9" s="269">
        <v>186800</v>
      </c>
      <c r="AQ9" s="270">
        <v>186275</v>
      </c>
      <c r="AR9" s="271">
        <v>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484</v>
      </c>
      <c r="AL10" s="1133"/>
      <c r="AM10" s="1133"/>
      <c r="AN10" s="1134"/>
      <c r="AO10" s="272">
        <v>122303</v>
      </c>
      <c r="AP10" s="272">
        <v>21003</v>
      </c>
      <c r="AQ10" s="273">
        <v>28060</v>
      </c>
      <c r="AR10" s="274">
        <v>-25.1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485</v>
      </c>
      <c r="AL11" s="1133"/>
      <c r="AM11" s="1133"/>
      <c r="AN11" s="1134"/>
      <c r="AO11" s="272" t="s">
        <v>486</v>
      </c>
      <c r="AP11" s="272" t="s">
        <v>486</v>
      </c>
      <c r="AQ11" s="273">
        <v>7123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487</v>
      </c>
      <c r="AL12" s="1133"/>
      <c r="AM12" s="1133"/>
      <c r="AN12" s="1134"/>
      <c r="AO12" s="272" t="s">
        <v>486</v>
      </c>
      <c r="AP12" s="272" t="s">
        <v>486</v>
      </c>
      <c r="AQ12" s="273">
        <v>57</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488</v>
      </c>
      <c r="AL13" s="1133"/>
      <c r="AM13" s="1133"/>
      <c r="AN13" s="1134"/>
      <c r="AO13" s="272">
        <v>36472</v>
      </c>
      <c r="AP13" s="272">
        <v>6263</v>
      </c>
      <c r="AQ13" s="273">
        <v>6435</v>
      </c>
      <c r="AR13" s="274">
        <v>-2.7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489</v>
      </c>
      <c r="AL14" s="1133"/>
      <c r="AM14" s="1133"/>
      <c r="AN14" s="1134"/>
      <c r="AO14" s="272" t="s">
        <v>486</v>
      </c>
      <c r="AP14" s="272" t="s">
        <v>486</v>
      </c>
      <c r="AQ14" s="273">
        <v>3786</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490</v>
      </c>
      <c r="AL15" s="1136"/>
      <c r="AM15" s="1136"/>
      <c r="AN15" s="1137"/>
      <c r="AO15" s="272">
        <v>-63304</v>
      </c>
      <c r="AP15" s="272">
        <v>-10871</v>
      </c>
      <c r="AQ15" s="273">
        <v>-9323</v>
      </c>
      <c r="AR15" s="274">
        <v>16.600000000000001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1183206</v>
      </c>
      <c r="AP16" s="272">
        <v>203195</v>
      </c>
      <c r="AQ16" s="273">
        <v>222412</v>
      </c>
      <c r="AR16" s="274">
        <v>-8.6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495</v>
      </c>
      <c r="AL21" s="1139"/>
      <c r="AM21" s="1139"/>
      <c r="AN21" s="1140"/>
      <c r="AO21" s="285">
        <v>14.94</v>
      </c>
      <c r="AP21" s="286">
        <v>17.59</v>
      </c>
      <c r="AQ21" s="287">
        <v>-2.65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496</v>
      </c>
      <c r="AL22" s="1139"/>
      <c r="AM22" s="1139"/>
      <c r="AN22" s="1140"/>
      <c r="AO22" s="290">
        <v>92.6</v>
      </c>
      <c r="AP22" s="291">
        <v>95.9</v>
      </c>
      <c r="AQ22" s="292">
        <v>-3.3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500</v>
      </c>
      <c r="AL32" s="1123"/>
      <c r="AM32" s="1123"/>
      <c r="AN32" s="1124"/>
      <c r="AO32" s="300">
        <v>537558</v>
      </c>
      <c r="AP32" s="300">
        <v>92316</v>
      </c>
      <c r="AQ32" s="301">
        <v>124581</v>
      </c>
      <c r="AR32" s="302">
        <v>-25.9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501</v>
      </c>
      <c r="AL33" s="1123"/>
      <c r="AM33" s="1123"/>
      <c r="AN33" s="1124"/>
      <c r="AO33" s="300" t="s">
        <v>486</v>
      </c>
      <c r="AP33" s="300" t="s">
        <v>486</v>
      </c>
      <c r="AQ33" s="301">
        <v>76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502</v>
      </c>
      <c r="AL34" s="1123"/>
      <c r="AM34" s="1123"/>
      <c r="AN34" s="1124"/>
      <c r="AO34" s="300" t="s">
        <v>486</v>
      </c>
      <c r="AP34" s="300" t="s">
        <v>486</v>
      </c>
      <c r="AQ34" s="301">
        <v>163</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503</v>
      </c>
      <c r="AL35" s="1123"/>
      <c r="AM35" s="1123"/>
      <c r="AN35" s="1124"/>
      <c r="AO35" s="300">
        <v>27198</v>
      </c>
      <c r="AP35" s="300">
        <v>4671</v>
      </c>
      <c r="AQ35" s="301">
        <v>24428</v>
      </c>
      <c r="AR35" s="302">
        <v>-80.900000000000006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504</v>
      </c>
      <c r="AL36" s="1123"/>
      <c r="AM36" s="1123"/>
      <c r="AN36" s="1124"/>
      <c r="AO36" s="300">
        <v>30363</v>
      </c>
      <c r="AP36" s="300">
        <v>5214</v>
      </c>
      <c r="AQ36" s="301">
        <v>4294</v>
      </c>
      <c r="AR36" s="302">
        <v>21.4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505</v>
      </c>
      <c r="AL37" s="1123"/>
      <c r="AM37" s="1123"/>
      <c r="AN37" s="1124"/>
      <c r="AO37" s="300" t="s">
        <v>486</v>
      </c>
      <c r="AP37" s="300" t="s">
        <v>486</v>
      </c>
      <c r="AQ37" s="301">
        <v>880</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506</v>
      </c>
      <c r="AL38" s="1126"/>
      <c r="AM38" s="1126"/>
      <c r="AN38" s="1127"/>
      <c r="AO38" s="303" t="s">
        <v>486</v>
      </c>
      <c r="AP38" s="303" t="s">
        <v>486</v>
      </c>
      <c r="AQ38" s="304">
        <v>22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507</v>
      </c>
      <c r="AL39" s="1126"/>
      <c r="AM39" s="1126"/>
      <c r="AN39" s="1127"/>
      <c r="AO39" s="300">
        <v>-14197</v>
      </c>
      <c r="AP39" s="300">
        <v>-2438</v>
      </c>
      <c r="AQ39" s="301">
        <v>-5293</v>
      </c>
      <c r="AR39" s="302">
        <v>-53.9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508</v>
      </c>
      <c r="AL40" s="1123"/>
      <c r="AM40" s="1123"/>
      <c r="AN40" s="1124"/>
      <c r="AO40" s="300">
        <v>-443430</v>
      </c>
      <c r="AP40" s="300">
        <v>-76151</v>
      </c>
      <c r="AQ40" s="301">
        <v>-99375</v>
      </c>
      <c r="AR40" s="302">
        <v>-23.4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137492</v>
      </c>
      <c r="AP41" s="300">
        <v>23612</v>
      </c>
      <c r="AQ41" s="301">
        <v>49775</v>
      </c>
      <c r="AR41" s="302">
        <v>-52.6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478</v>
      </c>
      <c r="AN49" s="1117" t="s">
        <v>511</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982002</v>
      </c>
      <c r="AN51" s="322">
        <v>157045</v>
      </c>
      <c r="AO51" s="323">
        <v>-27.2</v>
      </c>
      <c r="AP51" s="324">
        <v>200194</v>
      </c>
      <c r="AQ51" s="325">
        <v>5.2</v>
      </c>
      <c r="AR51" s="326">
        <v>-32.4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513494</v>
      </c>
      <c r="AN52" s="330">
        <v>82120</v>
      </c>
      <c r="AO52" s="331">
        <v>14.1</v>
      </c>
      <c r="AP52" s="332">
        <v>106422</v>
      </c>
      <c r="AQ52" s="333">
        <v>20.100000000000001</v>
      </c>
      <c r="AR52" s="334">
        <v>-6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579974</v>
      </c>
      <c r="AN53" s="322">
        <v>94752</v>
      </c>
      <c r="AO53" s="323">
        <v>-39.700000000000003</v>
      </c>
      <c r="AP53" s="324">
        <v>196914</v>
      </c>
      <c r="AQ53" s="325">
        <v>-1.6</v>
      </c>
      <c r="AR53" s="326">
        <v>-38.1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282355</v>
      </c>
      <c r="AN54" s="330">
        <v>46129</v>
      </c>
      <c r="AO54" s="331">
        <v>-43.8</v>
      </c>
      <c r="AP54" s="332">
        <v>98966</v>
      </c>
      <c r="AQ54" s="333">
        <v>-7</v>
      </c>
      <c r="AR54" s="334">
        <v>-36.799999999999997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1413372</v>
      </c>
      <c r="AN55" s="322">
        <v>233345</v>
      </c>
      <c r="AO55" s="323">
        <v>146.30000000000001</v>
      </c>
      <c r="AP55" s="324">
        <v>204757</v>
      </c>
      <c r="AQ55" s="325">
        <v>4</v>
      </c>
      <c r="AR55" s="326">
        <v>142.30000000000001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755327</v>
      </c>
      <c r="AN56" s="330">
        <v>124703</v>
      </c>
      <c r="AO56" s="331">
        <v>170.3</v>
      </c>
      <c r="AP56" s="332">
        <v>106071</v>
      </c>
      <c r="AQ56" s="333">
        <v>7.2</v>
      </c>
      <c r="AR56" s="334">
        <v>163.1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981335</v>
      </c>
      <c r="AN57" s="322">
        <v>165375</v>
      </c>
      <c r="AO57" s="323">
        <v>-29.1</v>
      </c>
      <c r="AP57" s="324">
        <v>194971</v>
      </c>
      <c r="AQ57" s="325">
        <v>-4.8</v>
      </c>
      <c r="AR57" s="326">
        <v>-24.3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155446</v>
      </c>
      <c r="AN58" s="330">
        <v>26196</v>
      </c>
      <c r="AO58" s="331">
        <v>-79</v>
      </c>
      <c r="AP58" s="332">
        <v>105966</v>
      </c>
      <c r="AQ58" s="333">
        <v>-0.1</v>
      </c>
      <c r="AR58" s="334">
        <v>-78.900000000000006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740135</v>
      </c>
      <c r="AN59" s="322">
        <v>127105</v>
      </c>
      <c r="AO59" s="323">
        <v>-23.1</v>
      </c>
      <c r="AP59" s="324">
        <v>224172</v>
      </c>
      <c r="AQ59" s="325">
        <v>15</v>
      </c>
      <c r="AR59" s="326">
        <v>-38.1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266043</v>
      </c>
      <c r="AN60" s="330">
        <v>45688</v>
      </c>
      <c r="AO60" s="331">
        <v>74.400000000000006</v>
      </c>
      <c r="AP60" s="332">
        <v>117611</v>
      </c>
      <c r="AQ60" s="333">
        <v>11</v>
      </c>
      <c r="AR60" s="334">
        <v>63.4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939364</v>
      </c>
      <c r="AN61" s="337">
        <v>155524</v>
      </c>
      <c r="AO61" s="338">
        <v>5.4</v>
      </c>
      <c r="AP61" s="339">
        <v>204202</v>
      </c>
      <c r="AQ61" s="340">
        <v>3.6</v>
      </c>
      <c r="AR61" s="326">
        <v>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394533</v>
      </c>
      <c r="AN62" s="330">
        <v>64967</v>
      </c>
      <c r="AO62" s="331">
        <v>27.2</v>
      </c>
      <c r="AP62" s="332">
        <v>107007</v>
      </c>
      <c r="AQ62" s="333">
        <v>6.2</v>
      </c>
      <c r="AR62" s="334">
        <v>21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sVLw7dpVfQwI14xFyU9+OGkz322YZOJBQiMiaVpxijVqSUlqR73xLNQ/vGzp/LlDD/O9Nz5g/CJWQ+S+a3zZw==" saltValue="gCqg67Wy5ziA52R4w/hz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w1Pe4LlHfrz0VhjTmhFUG60w4f9oypW5RsjjglnPCdG1Arao00sg34z3d1oI14FfyUg0Ubmaxe4uXCyp9r57vQ==" saltValue="J7qWWpFk4+Vo4B6tMoIa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Bim7WhlOrBTYnrnvvPawHEF9oKc5dfm7OcswQehWOtlrnSi7jj3tH5t5dnJxFgTPFhaQta64Tf87TM5EqntbQ==" saltValue="hi5nTJFB/NmltOtB/bgW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1" t="s">
        <v>3</v>
      </c>
      <c r="D47" s="1141"/>
      <c r="E47" s="1142"/>
      <c r="F47" s="11">
        <v>56.28</v>
      </c>
      <c r="G47" s="12">
        <v>63.68</v>
      </c>
      <c r="H47" s="12">
        <v>69.56</v>
      </c>
      <c r="I47" s="12">
        <v>73.5</v>
      </c>
      <c r="J47" s="13">
        <v>77.03</v>
      </c>
    </row>
    <row r="48" spans="2:10" ht="57.75" customHeight="1" x14ac:dyDescent="0.15">
      <c r="B48" s="14"/>
      <c r="C48" s="1143" t="s">
        <v>4</v>
      </c>
      <c r="D48" s="1143"/>
      <c r="E48" s="1144"/>
      <c r="F48" s="15">
        <v>5.17</v>
      </c>
      <c r="G48" s="16">
        <v>5.37</v>
      </c>
      <c r="H48" s="16">
        <v>2.52</v>
      </c>
      <c r="I48" s="16">
        <v>3.95</v>
      </c>
      <c r="J48" s="17">
        <v>2.0299999999999998</v>
      </c>
    </row>
    <row r="49" spans="2:10" ht="57.75" customHeight="1" thickBot="1" x14ac:dyDescent="0.2">
      <c r="B49" s="18"/>
      <c r="C49" s="1145" t="s">
        <v>5</v>
      </c>
      <c r="D49" s="1145"/>
      <c r="E49" s="1146"/>
      <c r="F49" s="19">
        <v>4.2</v>
      </c>
      <c r="G49" s="20">
        <v>12.4</v>
      </c>
      <c r="H49" s="20">
        <v>2.1</v>
      </c>
      <c r="I49" s="20">
        <v>7.7</v>
      </c>
      <c r="J49" s="21">
        <v>3.59</v>
      </c>
    </row>
    <row r="50" spans="2:10" x14ac:dyDescent="0.15"/>
  </sheetData>
  <sheetProtection algorithmName="SHA-512" hashValue="HtQFl0KAtS/nkAmwGWmsUwocES7tQVmyLe9UEdCz1pg/9ncA/zZQ9eY1ro9n20okgb9GCW/LzAY91uFDhNK4UA==" saltValue="PwOwInGUG6suWEBg+bEv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T007</cp:lastModifiedBy>
  <dcterms:created xsi:type="dcterms:W3CDTF">2026-02-23T09:34:56Z</dcterms:created>
  <dcterms:modified xsi:type="dcterms:W3CDTF">2026-03-17T04:11:34Z</dcterms:modified>
  <cp:category/>
</cp:coreProperties>
</file>