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205\Desktop\"/>
    </mc:Choice>
  </mc:AlternateContent>
  <xr:revisionPtr revIDLastSave="0" documentId="8_{2FEC1353-2C75-453B-9DDD-3B0939ED9598}" xr6:coauthVersionLast="47" xr6:coauthVersionMax="47" xr10:uidLastSave="{00000000-0000-0000-0000-000000000000}"/>
  <bookViews>
    <workbookView xWindow="-108" yWindow="-108" windowWidth="23256" windowHeight="12456" firstSheet="2" activeTab="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35" i="10"/>
  <c r="CO34" i="10"/>
  <c r="BW34" i="10"/>
  <c r="BW35" i="10" s="1"/>
  <c r="BW36" i="10" s="1"/>
  <c r="BW37" i="10" s="1"/>
  <c r="BW38" i="10" s="1"/>
  <c r="BW39" i="10" s="1"/>
  <c r="BW40" i="10" s="1"/>
  <c r="BW41" i="10" s="1"/>
  <c r="BE34" i="10"/>
  <c r="C34" i="10"/>
  <c r="U34" i="10" s="1"/>
  <c r="U35" i="10" s="1"/>
  <c r="U36"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<sst xmlns="http://schemas.openxmlformats.org/spreadsheetml/2006/main" count="1137" uniqueCount="568">
  <si>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</si>
  <si>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</si>
  <si>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</si>
  <si>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</si>
  <si>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</si>
  <si>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</si>
  <si>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</si>
  <si>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</si>
  <si>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</si>
  <si>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</si>
  <si>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</si>
  <si>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</si>
  <si>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</si>
  <si>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</si>
  <si>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</si>
  <si>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</si>
  <si>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</si>
  <si>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</si>
  <si>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</si>
  <si>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</si>
  <si>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</si>
  <si>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</si>
  <si>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</si>
  <si>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</si>
  <si>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</si>
  <si>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</si>
  <si>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</si>
  <si>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</si>
  <si>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</si>
  <si>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</si>
  <si>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</si>
  <si>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</si>
  <si>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</si>
  <si>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</si>
  <si>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</si>
  <si>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</si>
  <si>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</si>
  <si>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</si>
  <si>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</si>
  <si>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</si>
  <si>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</si>
  <si>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</si>
  <si>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</si>
  <si>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</si>
  <si>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</si>
  <si>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</si>
  <si>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</si>
  <si>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</si>
  <si>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</si>
  <si>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</si>
  <si>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</si>
  <si>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</si>
  <si>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</si>
  <si>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</si>
  <si>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</si>
  <si>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</si>
  <si>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</si>
  <si>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</si>
  <si>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</si>
  <si>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</si>
  <si>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</si>
  <si>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</si>
  <si>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</si>
  <si>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</si>
  <si>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</si>
  <si>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</si>
  <si>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</si>
  <si>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</si>
  <si>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</si>
  <si>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</si>
  <si>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</si>
  <si>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</si>
  <si>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</si>
  <si>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</si>
  <si>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</si>
  <si>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</si>
  <si>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</si>
  <si>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</si>
  <si>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</si>
  <si>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</si>
  <si>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</si>
  <si>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</si>
  <si>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</si>
  <si>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</si>
  <si>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</si>
  <si>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</si>
  <si>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</si>
  <si>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</si>
  <si>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</si>
  <si>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</si>
  <si>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</si>
  <si>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</si>
  <si>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</si>
  <si>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</si>
  <si>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南小国町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</si>
  <si>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</si>
  <si>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</si>
  <si>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</si>
  <si>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</si>
  <si>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</si>
  <si>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</si>
  <si>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</si>
  <si>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</si>
  <si>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</si>
  <si>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</si>
  <si>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</si>
  <si>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</si>
  <si>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</si>
  <si>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</si>
  <si>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</si>
  <si>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</si>
  <si>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</si>
  <si>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</si>
  <si>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</si>
  <si>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</si>
  <si>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</si>
  <si>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</si>
  <si>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</si>
  <si>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</si>
  <si>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</si>
  <si>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</si>
  <si>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</si>
  <si>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</si>
  <si>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</si>
  <si>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</si>
  <si>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</si>
  <si>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</si>
  <si>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</si>
  <si>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</si>
  <si>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</si>
  <si>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</si>
  <si>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</si>
  <si>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</si>
  <si>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</si>
  <si>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</si>
  <si>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</si>
  <si>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</si>
  <si>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</si>
  <si>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</si>
  <si>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</si>
  <si>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</si>
  <si>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</si>
  <si>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</si>
  <si>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</si>
  <si>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</si>
  <si>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</si>
  <si>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</si>
  <si>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</si>
  <si>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</si>
  <si>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</si>
  <si>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</si>
  <si>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</si>
  <si>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</si>
  <si>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</si>
  <si>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</si>
  <si>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</si>
  <si>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</si>
  <si>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</si>
  <si>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</si>
  <si>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</si>
  <si>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</si>
  <si>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</si>
  <si>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</si>
  <si>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</si>
  <si>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</si>
  <si>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</si>
  <si>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</si>
  <si>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</si>
  <si>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</si>
  <si>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</si>
  <si>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</si>
  <si>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</si>
  <si>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</si>
  <si>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</si>
  <si>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</si>
  <si>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</si>
  <si>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</si>
  <si>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</si>
  <si>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</si>
  <si>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</si>
  <si>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</si>
  <si>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</si>
  <si>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</si>
  <si>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</si>
  <si>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</si>
  <si>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</si>
  <si>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</si>
  <si>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</si>
  <si>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</si>
  <si>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</si>
  <si>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</si>
  <si>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</si>
  <si>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</si>
  <si>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</si>
  <si>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</si>
  <si>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</si>
  <si>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</si>
  <si>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</si>
  <si>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</si>
  <si>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</si>
  <si>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</si>
  <si>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</si>
  <si>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</si>
  <si>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</si>
  <si>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熊本県南小国町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</si>
  <si>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</si>
  <si>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</si>
  <si>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</si>
  <si>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</si>
  <si>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</si>
  <si>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</si>
  <si>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</si>
  <si>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</si>
  <si>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</si>
  <si>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</si>
  <si>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</si>
  <si>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</si>
  <si>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</si>
  <si>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</si>
  <si>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</si>
  <si>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</si>
  <si>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</si>
  <si>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</si>
  <si>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</si>
  <si>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</si>
  <si>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</si>
  <si>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</si>
  <si>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</si>
  <si>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</si>
  <si>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</si>
  <si>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</si>
  <si>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</si>
  <si>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</si>
  <si>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</si>
  <si>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</si>
  <si>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</si>
  <si>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</si>
  <si>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</si>
  <si>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</si>
  <si>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</si>
  <si>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</si>
  <si>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</si>
  <si>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</si>
  <si>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</si>
  <si>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</si>
  <si>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</si>
  <si>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</si>
  <si>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</si>
  <si>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</si>
  <si>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</si>
  <si>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</si>
  <si>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</si>
  <si>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</si>
  <si>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</si>
  <si>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</si>
  <si>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</si>
  <si>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</si>
  <si>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</si>
  <si>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</si>
  <si>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</si>
  <si>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</si>
  <si>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</si>
  <si>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</si>
  <si>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</si>
  <si>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</si>
  <si>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</si>
  <si>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</si>
  <si>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</si>
  <si>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</si>
  <si>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</si>
  <si>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</si>
  <si>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</si>
  <si>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</si>
  <si>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</si>
  <si>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</si>
  <si>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</si>
  <si>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</si>
  <si>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</si>
  <si>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</si>
  <si>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</si>
  <si>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</si>
  <si>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</si>
  <si>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</si>
  <si>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</si>
  <si>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</si>
  <si>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</si>
  <si>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</si>
  <si>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</si>
  <si>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</si>
  <si>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</si>
  <si>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</si>
  <si>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</si>
  <si>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</si>
  <si>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</si>
  <si>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</si>
  <si>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</si>
  <si>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</si>
  <si>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</si>
  <si>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</si>
  <si>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</si>
  <si>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</si>
  <si>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</si>
  <si>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</si>
  <si>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</si>
  <si>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</si>
  <si>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</si>
  <si>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</si>
  <si>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</si>
  <si>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</si>
  <si>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</si>
  <si>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</si>
  <si>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</si>
  <si>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</si>
  <si>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</si>
  <si>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</si>
  <si>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</si>
  <si>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</si>
  <si>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</si>
  <si>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</si>
  <si>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</si>
  <si>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</si>
  <si>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</si>
  <si>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</si>
  <si>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</si>
  <si>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</si>
  <si>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</si>
  <si>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</si>
  <si>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</si>
  <si>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</si>
  <si>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</si>
  <si>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</si>
  <si>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</si>
  <si>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</si>
  <si>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</si>
  <si>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</si>
  <si>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</si>
  <si>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</si>
  <si>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</si>
  <si>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</si>
  <si>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</si>
  <si>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</si>
  <si>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</si>
  <si>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</si>
  <si>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</si>
  <si>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</si>
  <si>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</si>
  <si>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</si>
  <si>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</si>
  <si>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</si>
  <si>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</si>
  <si>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</si>
  <si>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</si>
  <si>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</si>
  <si>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</si>
  <si>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</si>
  <si>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熊本県南小国町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</si>
  <si>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</si>
  <si>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</si>
  <si>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</si>
  <si>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</si>
  <si>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</si>
  <si>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</si>
  <si>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</si>
  <si>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</si>
  <si>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</si>
  <si>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</si>
  <si>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</si>
  <si>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</si>
  <si>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</si>
  <si>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</si>
  <si>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</si>
  <si>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</si>
  <si>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</si>
  <si>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</si>
  <si>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</si>
  <si>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</si>
  <si>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</si>
  <si>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</si>
  <si>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</si>
  <si>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</si>
  <si>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</si>
  <si>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</si>
  <si>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</si>
  <si>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</si>
  <si>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</si>
  <si>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</si>
  <si>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</si>
  <si>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</si>
  <si>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</si>
  <si>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</si>
  <si>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</si>
  <si>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</si>
  <si>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</si>
  <si>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</si>
  <si>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下水道事業会計（特定環境保全公共下水道事業）</t>
    <phoneticPr fontId="5"/>
  </si>
  <si>
    <t>下水道事業会計（農業集落排水事業）</t>
    <phoneticPr fontId="5"/>
  </si>
  <si>
    <t>下水道事業会計（特定地域生活排水処理事業）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</si>
  <si>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</si>
  <si>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</si>
  <si>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</si>
  <si>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</si>
  <si>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</si>
  <si>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</si>
  <si>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</si>
  <si>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</si>
  <si>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</si>
  <si>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</si>
  <si>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</si>
  <si>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</si>
  <si>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</si>
  <si>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</si>
  <si>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</si>
  <si>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</si>
  <si>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</si>
  <si>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</si>
  <si>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</si>
  <si>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</si>
  <si>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</si>
  <si>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</si>
  <si>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</si>
  <si>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</si>
  <si>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</si>
  <si>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</si>
  <si>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</si>
  <si>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</si>
  <si>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</si>
  <si>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</si>
  <si>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</si>
  <si>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</si>
  <si>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</si>
  <si>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</si>
  <si>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</si>
  <si>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</si>
  <si>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</si>
  <si>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</si>
  <si>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</si>
  <si>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</si>
  <si>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</si>
  <si>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</si>
  <si>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</si>
  <si>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</si>
  <si>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</si>
  <si>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</si>
  <si>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</si>
  <si>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</si>
  <si>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</si>
  <si>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</si>
  <si>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</si>
  <si>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</si>
  <si>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</si>
  <si>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</si>
  <si>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</si>
  <si>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</si>
  <si>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</si>
  <si>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</si>
  <si>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</si>
  <si>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</si>
  <si>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</si>
  <si>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</si>
  <si>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</si>
  <si>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</si>
  <si>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</si>
  <si>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</si>
  <si>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</si>
  <si>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</si>
  <si>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</si>
  <si>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</si>
  <si>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</si>
  <si>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</si>
  <si>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</si>
  <si>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</si>
  <si>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</si>
  <si>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</si>
  <si>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</si>
  <si>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</si>
  <si>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</si>
  <si>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</si>
  <si>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</si>
  <si>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</si>
  <si>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</si>
  <si>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</si>
  <si>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</si>
  <si>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</si>
  <si>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</si>
  <si>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</si>
  <si>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</si>
  <si>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</si>
  <si>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</si>
  <si>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</si>
  <si>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</si>
  <si>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</si>
  <si>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</si>
  <si>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</si>
  <si>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</si>
  <si>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</si>
  <si>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</si>
  <si>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</si>
  <si>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</si>
  <si>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</si>
  <si>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</si>
  <si>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</si>
  <si>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</si>
  <si>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</si>
  <si>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</si>
  <si>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</si>
  <si>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</si>
  <si>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</si>
  <si>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</si>
  <si>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</si>
  <si>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</si>
  <si>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</si>
  <si>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</si>
  <si>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</si>
  <si>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</si>
  <si>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</si>
  <si>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</si>
  <si>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</si>
  <si>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</si>
  <si>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</si>
  <si>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</si>
  <si>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</si>
  <si>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</si>
  <si>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</si>
  <si>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</si>
  <si>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</si>
  <si>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</si>
  <si>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</si>
  <si>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</si>
  <si>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</si>
  <si>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</si>
  <si>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</si>
  <si>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</si>
  <si>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2.70</t>
  </si>
  <si>
    <t>▲ 0.44</t>
  </si>
  <si>
    <t>一般会計</t>
  </si>
  <si>
    <t>下水道事業会計（特定環境保全公共下水道事業）</t>
  </si>
  <si>
    <t>簡易水道事業会計</t>
  </si>
  <si>
    <t>介護保険特別会計</t>
  </si>
  <si>
    <t>下水道事業会計（農業集落排水事業）</t>
  </si>
  <si>
    <t>下水道事業会計（特定地域生活排水処理事業）</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</si>
  <si>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</si>
  <si>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</si>
  <si>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</si>
  <si>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</si>
  <si>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</si>
  <si>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</si>
  <si>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</si>
  <si>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</si>
  <si>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</si>
  <si>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ふるさと納税基金</t>
    <rPh sb="4" eb="8">
      <t>ノウゼイキキン</t>
    </rPh>
    <phoneticPr fontId="5"/>
  </si>
  <si>
    <t>きよらの郷づくり基金</t>
    <rPh sb="4" eb="5">
      <t>サト</t>
    </rPh>
    <rPh sb="8" eb="10">
      <t>キキン</t>
    </rPh>
    <phoneticPr fontId="5"/>
  </si>
  <si>
    <t>地域福祉基金</t>
    <rPh sb="0" eb="6">
      <t>チイキフクシキキン</t>
    </rPh>
    <phoneticPr fontId="5"/>
  </si>
  <si>
    <t>ケーブルテレビ放送設備等整備基金</t>
    <rPh sb="7" eb="11">
      <t>ホウソウセツビ</t>
    </rPh>
    <rPh sb="11" eb="12">
      <t>トウ</t>
    </rPh>
    <rPh sb="12" eb="16">
      <t>セイビキキン</t>
    </rPh>
    <phoneticPr fontId="5"/>
  </si>
  <si>
    <t>森林環境譲与税基金</t>
    <rPh sb="0" eb="9">
      <t>シンリンカンキョウジョウヨゼイキキン</t>
    </rPh>
    <phoneticPr fontId="2"/>
  </si>
  <si>
    <t>熊本県市町村総合事務組合</t>
    <rPh sb="0" eb="3">
      <t>クマモトケン</t>
    </rPh>
    <rPh sb="3" eb="6">
      <t>シチョウソン</t>
    </rPh>
    <rPh sb="6" eb="8">
      <t>ソウゴウ</t>
    </rPh>
    <rPh sb="8" eb="10">
      <t>ジム</t>
    </rPh>
    <rPh sb="10" eb="12">
      <t>クミアイ</t>
    </rPh>
    <phoneticPr fontId="2"/>
  </si>
  <si>
    <t>小国郷公立病院組合</t>
    <rPh sb="0" eb="2">
      <t>オグニ</t>
    </rPh>
    <rPh sb="2" eb="3">
      <t>ゴウ</t>
    </rPh>
    <rPh sb="3" eb="5">
      <t>コウリツ</t>
    </rPh>
    <rPh sb="5" eb="7">
      <t>ビョウイン</t>
    </rPh>
    <rPh sb="7" eb="9">
      <t>クミアイ</t>
    </rPh>
    <phoneticPr fontId="2"/>
  </si>
  <si>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
  </si>
  <si>
    <t>阿蘇広域行政事務組合
（養護老人ホーム湯の里荘特別会計）</t>
    <rPh sb="0" eb="2">
      <t>アソ</t>
    </rPh>
    <rPh sb="2" eb="4">
      <t>コウイキ</t>
    </rPh>
    <rPh sb="4" eb="6">
      <t>ギョウセイ</t>
    </rPh>
    <rPh sb="6" eb="8">
      <t>ジム</t>
    </rPh>
    <rPh sb="8" eb="10">
      <t>クミアイ</t>
    </rPh>
    <rPh sb="12" eb="14">
      <t>ヨウゴ</t>
    </rPh>
    <rPh sb="14" eb="16">
      <t>ロウジン</t>
    </rPh>
    <rPh sb="19" eb="20">
      <t>ユ</t>
    </rPh>
    <rPh sb="21" eb="22">
      <t>サト</t>
    </rPh>
    <rPh sb="22" eb="23">
      <t>ソウ</t>
    </rPh>
    <rPh sb="23" eb="25">
      <t>トクベツ</t>
    </rPh>
    <rPh sb="25" eb="27">
      <t>カイケイ</t>
    </rPh>
    <phoneticPr fontId="2"/>
  </si>
  <si>
    <t>阿蘇広域行政事務組合
（阿蘇ふるさと市町村圏特別会計）</t>
    <rPh sb="0" eb="2">
      <t>アソ</t>
    </rPh>
    <rPh sb="2" eb="4">
      <t>コウイキ</t>
    </rPh>
    <rPh sb="4" eb="6">
      <t>ギョウセイ</t>
    </rPh>
    <rPh sb="6" eb="8">
      <t>ジム</t>
    </rPh>
    <rPh sb="8" eb="10">
      <t>クミアイ</t>
    </rPh>
    <rPh sb="12" eb="14">
      <t>アソ</t>
    </rPh>
    <rPh sb="18" eb="21">
      <t>シチョウソン</t>
    </rPh>
    <rPh sb="21" eb="22">
      <t>ケン</t>
    </rPh>
    <rPh sb="22" eb="24">
      <t>トクベツ</t>
    </rPh>
    <rPh sb="24" eb="26">
      <t>カイケイ</t>
    </rPh>
    <phoneticPr fontId="2"/>
  </si>
  <si>
    <t>阿蘇広域行政事務組合
（特別養護老人ホーム阿蘇みやま荘特別会計）</t>
    <rPh sb="0" eb="2">
      <t>アソ</t>
    </rPh>
    <rPh sb="2" eb="4">
      <t>コウイキ</t>
    </rPh>
    <rPh sb="4" eb="6">
      <t>ギョウセイ</t>
    </rPh>
    <rPh sb="6" eb="8">
      <t>ジム</t>
    </rPh>
    <rPh sb="8" eb="10">
      <t>クミアイ</t>
    </rPh>
    <rPh sb="12" eb="14">
      <t>トクベツ</t>
    </rPh>
    <rPh sb="14" eb="16">
      <t>ヨウゴ</t>
    </rPh>
    <rPh sb="16" eb="18">
      <t>ロウジン</t>
    </rPh>
    <rPh sb="21" eb="23">
      <t>アソ</t>
    </rPh>
    <rPh sb="26" eb="27">
      <t>ソウ</t>
    </rPh>
    <rPh sb="27" eb="29">
      <t>トクベツ</t>
    </rPh>
    <rPh sb="29" eb="31">
      <t>カイケイ</t>
    </rPh>
    <phoneticPr fontId="2"/>
  </si>
  <si>
    <t>熊本県後期高齢者医療広域連合
（一般会計）</t>
    <rPh sb="0" eb="3">
      <t>クマモトケン</t>
    </rPh>
    <rPh sb="3" eb="5">
      <t>コウキ</t>
    </rPh>
    <rPh sb="5" eb="8">
      <t>コウレイシャ</t>
    </rPh>
    <rPh sb="8" eb="10">
      <t>イリョウ</t>
    </rPh>
    <rPh sb="10" eb="12">
      <t>コウイキ</t>
    </rPh>
    <rPh sb="12" eb="14">
      <t>レンゴウ</t>
    </rPh>
    <rPh sb="16" eb="18">
      <t>イッパン</t>
    </rPh>
    <rPh sb="18" eb="20">
      <t>カイケイ</t>
    </rPh>
    <phoneticPr fontId="2"/>
  </si>
  <si>
    <t>熊本県後期高齢者医療広域連合
（後期高齢者医療特別会計）</t>
    <rPh sb="0" eb="3">
      <t>クマモトケン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</si>
  <si>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株式会社　ＳＭＯ南小国</t>
    <rPh sb="0" eb="4">
      <t>カブシキガイシャ</t>
    </rPh>
    <rPh sb="5" eb="11">
      <t>ｓモミナミオグニ</t>
    </rPh>
    <phoneticPr fontId="2"/>
  </si>
  <si>
    <t>-</t>
    <phoneticPr fontId="2"/>
  </si>
  <si>
    <t>‐</t>
    <phoneticPr fontId="2"/>
  </si>
  <si>
    <t>法適用企業</t>
    <rPh sb="0" eb="1">
      <t>ホウ</t>
    </rPh>
    <rPh sb="1" eb="3">
      <t>テキヨウ</t>
    </rPh>
    <rPh sb="3" eb="5">
      <t>キギョウ</t>
    </rPh>
    <phoneticPr fontId="2"/>
  </si>
  <si>
    <t>平成30年度2月末で会計廃止</t>
    <rPh sb="0" eb="2">
      <t>ヘイセイ</t>
    </rPh>
    <rPh sb="4" eb="5">
      <t>ネン</t>
    </rPh>
    <rPh sb="5" eb="6">
      <t>ド</t>
    </rPh>
    <rPh sb="7" eb="8">
      <t>ガツ</t>
    </rPh>
    <rPh sb="8" eb="9">
      <t>マツ</t>
    </rPh>
    <rPh sb="10" eb="12">
      <t>カイケイ</t>
    </rPh>
    <rPh sb="12" eb="14">
      <t>ハイシ</t>
    </rPh>
    <phoneticPr fontId="2"/>
  </si>
  <si>
    <t>法非適用企業</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</si>
</sst>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362690</c:v>
                </c:pt>
                <c:pt idx="2">
                  <c:v>296093</c:v>
                </c:pt>
                <c:pt idx="3">
                  <c:v>308655</c:v>
                </c:pt>
                <c:pt idx="4">
                  <c:v>325476</c:v>
                </c:pt>
              </c:numCache>
            </c:numRef>
          </c:val>
          <c:smooth val="0"/>
          <c:extLst>
            <c:ext xmlns:c16="http://schemas.microsoft.com/office/drawing/2014/chart" uri="{C3380CC4-5D6E-409C-BE32-E72D297353CC}">
              <c16:uniqueId val="{00000000-B073-4FBF-A25A-6AC3EB6C3C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73665</c:v>
                </c:pt>
                <c:pt idx="1">
                  <c:v>126140</c:v>
                </c:pt>
                <c:pt idx="2">
                  <c:v>78937</c:v>
                </c:pt>
                <c:pt idx="3">
                  <c:v>151694</c:v>
                </c:pt>
                <c:pt idx="4">
                  <c:v>135385</c:v>
                </c:pt>
              </c:numCache>
            </c:numRef>
          </c:val>
          <c:smooth val="0"/>
          <c:extLst>
            <c:ext xmlns:c16="http://schemas.microsoft.com/office/drawing/2014/chart" uri="{C3380CC4-5D6E-409C-BE32-E72D297353CC}">
              <c16:uniqueId val="{00000001-B073-4FBF-A25A-6AC3EB6C3C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23.01</c:v>
                </c:pt>
                <c:pt idx="1">
                  <c:v>17.37</c:v>
                </c:pt>
                <c:pt idx="2">
                  <c:v>16.98</c:v>
                </c:pt>
                <c:pt idx="3">
                  <c:v>14.4</c:v>
                </c:pt>
                <c:pt idx="4">
                  <c:v>14.15</c:v>
                </c:pt>
              </c:numCache>
            </c:numRef>
          </c:val>
          <c:extLst>
            <c:ext xmlns:c16="http://schemas.microsoft.com/office/drawing/2014/chart" uri="{C3380CC4-5D6E-409C-BE32-E72D297353CC}">
              <c16:uniqueId val="{00000000-B08C-4A91-A105-CC3CD464F6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36.92</c:v>
                </c:pt>
                <c:pt idx="1">
                  <c:v>54.41</c:v>
                </c:pt>
                <c:pt idx="2">
                  <c:v>61.69</c:v>
                </c:pt>
                <c:pt idx="3">
                  <c:v>72.84</c:v>
                </c:pt>
                <c:pt idx="4">
                  <c:v>69.86</c:v>
                </c:pt>
              </c:numCache>
            </c:numRef>
          </c:val>
          <c:extLst>
            <c:ext xmlns:c16="http://schemas.microsoft.com/office/drawing/2014/chart" uri="{C3380CC4-5D6E-409C-BE32-E72D297353CC}">
              <c16:uniqueId val="{00000001-B08C-4A91-A105-CC3CD464F6A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c:v>
                </c:pt>
                <c:pt idx="1">
                  <c:v>17.8</c:v>
                </c:pt>
                <c:pt idx="2">
                  <c:v>6.4</c:v>
                </c:pt>
                <c:pt idx="3">
                  <c:v>7.8</c:v>
                </c:pt>
                <c:pt idx="4">
                  <c:v>-0.44</c:v>
                </c:pt>
              </c:numCache>
            </c:numRef>
          </c:val>
          <c:smooth val="0"/>
          <c:extLst>
            <c:ext xmlns:c16="http://schemas.microsoft.com/office/drawing/2014/chart" uri="{C3380CC4-5D6E-409C-BE32-E72D297353CC}">
              <c16:uniqueId val="{00000002-B08C-4A91-A105-CC3CD464F6A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1.1499999999999999</c:v>
                </c:pt>
                <c:pt idx="2">
                  <c:v>#N/A</c:v>
                </c:pt>
                <c:pt idx="3">
                  <c:v>0.61</c:v>
                </c:pt>
                <c:pt idx="4">
                  <c:v>#N/A</c:v>
                </c:pt>
                <c:pt idx="5">
                  <c:v>0.76</c:v>
                </c:pt>
                <c:pt idx="6">
                  <c:v>#N/A</c:v>
                </c:pt>
                <c:pt idx="7">
                  <c:v>1.46</c:v>
                </c:pt>
                <c:pt idx="8">
                  <c:v>0</c:v>
                </c:pt>
                <c:pt idx="9">
                  <c:v>0</c:v>
                </c:pt>
              </c:numCache>
            </c:numRef>
          </c:val>
          <c:extLst>
            <c:ext xmlns:c16="http://schemas.microsoft.com/office/drawing/2014/chart" uri="{C3380CC4-5D6E-409C-BE32-E72D297353CC}">
              <c16:uniqueId val="{00000000-0DAA-4B71-84ED-DF67F272AB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DAA-4B71-84ED-DF67F272ABD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2-0DAA-4B71-84ED-DF67F272ABD0}"/>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0.42</c:v>
                </c:pt>
                <c:pt idx="2">
                  <c:v>#N/A</c:v>
                </c:pt>
                <c:pt idx="3">
                  <c:v>0.52</c:v>
                </c:pt>
                <c:pt idx="4">
                  <c:v>#N/A</c:v>
                </c:pt>
                <c:pt idx="5">
                  <c:v>0.21</c:v>
                </c:pt>
                <c:pt idx="6">
                  <c:v>#N/A</c:v>
                </c:pt>
                <c:pt idx="7">
                  <c:v>0.08</c:v>
                </c:pt>
                <c:pt idx="8">
                  <c:v>#N/A</c:v>
                </c:pt>
                <c:pt idx="9">
                  <c:v>0.2</c:v>
                </c:pt>
              </c:numCache>
            </c:numRef>
          </c:val>
          <c:extLst>
            <c:ext xmlns:c16="http://schemas.microsoft.com/office/drawing/2014/chart" uri="{C3380CC4-5D6E-409C-BE32-E72D297353CC}">
              <c16:uniqueId val="{00000003-0DAA-4B71-84ED-DF67F272ABD0}"/>
            </c:ext>
          </c:extLst>
        </c:ser>
        <c:ser>
          <c:idx val="4"/>
          <c:order val="4"/>
          <c:tx>
            <c:strRef>
              <c:f>データシート!$A$31</c:f>
              <c:strCache>
                <c:ptCount val="1"/>
                <c:pt idx="0">
                  <c:v>下水道事業会計（特定地域生活排水処理事業）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0.42</c:v>
                </c:pt>
              </c:numCache>
            </c:numRef>
          </c:val>
          <c:extLst>
            <c:ext xmlns:c16="http://schemas.microsoft.com/office/drawing/2014/chart" uri="{C3380CC4-5D6E-409C-BE32-E72D297353CC}">
              <c16:uniqueId val="{00000004-0DAA-4B71-84ED-DF67F272ABD0}"/>
            </c:ext>
          </c:extLst>
        </c:ser>
        <c:ser>
          <c:idx val="5"/>
          <c:order val="5"/>
          <c:tx>
            <c:strRef>
              <c:f>データシート!$A$32</c:f>
              <c:strCache>
                <c:ptCount val="1"/>
                <c:pt idx="0">
                  <c:v>下水道事業会計（農業集落排水事業）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0.57999999999999996</c:v>
                </c:pt>
              </c:numCache>
            </c:numRef>
          </c:val>
          <c:extLst>
            <c:ext xmlns:c16="http://schemas.microsoft.com/office/drawing/2014/chart" uri="{C3380CC4-5D6E-409C-BE32-E72D297353CC}">
              <c16:uniqueId val="{00000005-0DAA-4B71-84ED-DF67F272ABD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0.42</c:v>
                </c:pt>
                <c:pt idx="2">
                  <c:v>#N/A</c:v>
                </c:pt>
                <c:pt idx="3">
                  <c:v>0.72</c:v>
                </c:pt>
                <c:pt idx="4">
                  <c:v>#N/A</c:v>
                </c:pt>
                <c:pt idx="5">
                  <c:v>0.72</c:v>
                </c:pt>
                <c:pt idx="6">
                  <c:v>#N/A</c:v>
                </c:pt>
                <c:pt idx="7">
                  <c:v>1.04</c:v>
                </c:pt>
                <c:pt idx="8">
                  <c:v>#N/A</c:v>
                </c:pt>
                <c:pt idx="9">
                  <c:v>0.98</c:v>
                </c:pt>
              </c:numCache>
            </c:numRef>
          </c:val>
          <c:extLst>
            <c:ext xmlns:c16="http://schemas.microsoft.com/office/drawing/2014/chart" uri="{C3380CC4-5D6E-409C-BE32-E72D297353CC}">
              <c16:uniqueId val="{00000006-0DAA-4B71-84ED-DF67F272ABD0}"/>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1.52</c:v>
                </c:pt>
              </c:numCache>
            </c:numRef>
          </c:val>
          <c:extLst>
            <c:ext xmlns:c16="http://schemas.microsoft.com/office/drawing/2014/chart" uri="{C3380CC4-5D6E-409C-BE32-E72D297353CC}">
              <c16:uniqueId val="{00000007-0DAA-4B71-84ED-DF67F272ABD0}"/>
            </c:ext>
          </c:extLst>
        </c:ser>
        <c:ser>
          <c:idx val="8"/>
          <c:order val="8"/>
          <c:tx>
            <c:strRef>
              <c:f>データシート!$A$35</c:f>
              <c:strCache>
                <c:ptCount val="1"/>
                <c:pt idx="0">
                  <c:v>下水道事業会計（特定環境保全公共下水道事業）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2.88</c:v>
                </c:pt>
              </c:numCache>
            </c:numRef>
          </c:val>
          <c:extLst>
            <c:ext xmlns:c16="http://schemas.microsoft.com/office/drawing/2014/chart" uri="{C3380CC4-5D6E-409C-BE32-E72D297353CC}">
              <c16:uniqueId val="{00000008-0DAA-4B71-84ED-DF67F272ABD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c:v>
                </c:pt>
                <c:pt idx="2">
                  <c:v>#N/A</c:v>
                </c:pt>
                <c:pt idx="3">
                  <c:v>17.399999999999999</c:v>
                </c:pt>
                <c:pt idx="4">
                  <c:v>#N/A</c:v>
                </c:pt>
                <c:pt idx="5">
                  <c:v>16.97</c:v>
                </c:pt>
                <c:pt idx="6">
                  <c:v>#N/A</c:v>
                </c:pt>
                <c:pt idx="7">
                  <c:v>14.4</c:v>
                </c:pt>
                <c:pt idx="8">
                  <c:v>#N/A</c:v>
                </c:pt>
                <c:pt idx="9">
                  <c:v>14.15</c:v>
                </c:pt>
              </c:numCache>
            </c:numRef>
          </c:val>
          <c:extLst>
            <c:ext xmlns:c16="http://schemas.microsoft.com/office/drawing/2014/chart" uri="{C3380CC4-5D6E-409C-BE32-E72D297353CC}">
              <c16:uniqueId val="{00000009-0DAA-4B71-84ED-DF67F272ABD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300</c:v>
                </c:pt>
                <c:pt idx="5">
                  <c:v>313</c:v>
                </c:pt>
                <c:pt idx="8">
                  <c:v>351</c:v>
                </c:pt>
                <c:pt idx="11">
                  <c:v>327</c:v>
                </c:pt>
                <c:pt idx="14">
                  <c:v>318</c:v>
                </c:pt>
              </c:numCache>
            </c:numRef>
          </c:val>
          <c:extLst>
            <c:ext xmlns:c16="http://schemas.microsoft.com/office/drawing/2014/chart" uri="{C3380CC4-5D6E-409C-BE32-E72D297353CC}">
              <c16:uniqueId val="{00000000-4BE6-4330-B387-FC4050428C1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BE6-4330-B387-FC4050428C1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2</c:v>
                </c:pt>
                <c:pt idx="9">
                  <c:v>2</c:v>
                </c:pt>
                <c:pt idx="12">
                  <c:v>0</c:v>
                </c:pt>
              </c:numCache>
            </c:numRef>
          </c:val>
          <c:extLst>
            <c:ext xmlns:c16="http://schemas.microsoft.com/office/drawing/2014/chart" uri="{C3380CC4-5D6E-409C-BE32-E72D297353CC}">
              <c16:uniqueId val="{00000002-4BE6-4330-B387-FC4050428C1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28</c:v>
                </c:pt>
                <c:pt idx="3">
                  <c:v>29</c:v>
                </c:pt>
                <c:pt idx="6">
                  <c:v>40</c:v>
                </c:pt>
                <c:pt idx="9">
                  <c:v>40</c:v>
                </c:pt>
                <c:pt idx="12">
                  <c:v>31</c:v>
                </c:pt>
              </c:numCache>
            </c:numRef>
          </c:val>
          <c:extLst>
            <c:ext xmlns:c16="http://schemas.microsoft.com/office/drawing/2014/chart" uri="{C3380CC4-5D6E-409C-BE32-E72D297353CC}">
              <c16:uniqueId val="{00000003-4BE6-4330-B387-FC4050428C1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128</c:v>
                </c:pt>
                <c:pt idx="3">
                  <c:v>77</c:v>
                </c:pt>
                <c:pt idx="6">
                  <c:v>112</c:v>
                </c:pt>
                <c:pt idx="9">
                  <c:v>90</c:v>
                </c:pt>
                <c:pt idx="12">
                  <c:v>107</c:v>
                </c:pt>
              </c:numCache>
            </c:numRef>
          </c:val>
          <c:extLst>
            <c:ext xmlns:c16="http://schemas.microsoft.com/office/drawing/2014/chart" uri="{C3380CC4-5D6E-409C-BE32-E72D297353CC}">
              <c16:uniqueId val="{00000004-4BE6-4330-B387-FC4050428C1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E6-4330-B387-FC4050428C1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E6-4330-B387-FC4050428C1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285</c:v>
                </c:pt>
                <c:pt idx="3">
                  <c:v>318</c:v>
                </c:pt>
                <c:pt idx="6">
                  <c:v>380</c:v>
                </c:pt>
                <c:pt idx="9">
                  <c:v>362</c:v>
                </c:pt>
                <c:pt idx="12">
                  <c:v>354</c:v>
                </c:pt>
              </c:numCache>
            </c:numRef>
          </c:val>
          <c:extLst>
            <c:ext xmlns:c16="http://schemas.microsoft.com/office/drawing/2014/chart" uri="{C3380CC4-5D6E-409C-BE32-E72D297353CC}">
              <c16:uniqueId val="{00000007-4BE6-4330-B387-FC4050428C1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143</c:v>
                </c:pt>
                <c:pt idx="2">
                  <c:v>#N/A</c:v>
                </c:pt>
                <c:pt idx="3">
                  <c:v>#N/A</c:v>
                </c:pt>
                <c:pt idx="4">
                  <c:v>113</c:v>
                </c:pt>
                <c:pt idx="5">
                  <c:v>#N/A</c:v>
                </c:pt>
                <c:pt idx="6">
                  <c:v>#N/A</c:v>
                </c:pt>
                <c:pt idx="7">
                  <c:v>183</c:v>
                </c:pt>
                <c:pt idx="8">
                  <c:v>#N/A</c:v>
                </c:pt>
                <c:pt idx="9">
                  <c:v>#N/A</c:v>
                </c:pt>
                <c:pt idx="10">
                  <c:v>167</c:v>
                </c:pt>
                <c:pt idx="11">
                  <c:v>#N/A</c:v>
                </c:pt>
                <c:pt idx="12">
                  <c:v>#N/A</c:v>
                </c:pt>
                <c:pt idx="13">
                  <c:v>174</c:v>
                </c:pt>
                <c:pt idx="14">
                  <c:v>#N/A</c:v>
                </c:pt>
              </c:numCache>
            </c:numRef>
          </c:val>
          <c:smooth val="0"/>
          <c:extLst>
            <c:ext xmlns:c16="http://schemas.microsoft.com/office/drawing/2014/chart" uri="{C3380CC4-5D6E-409C-BE32-E72D297353CC}">
              <c16:uniqueId val="{00000008-4BE6-4330-B387-FC4050428C1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3473</c:v>
                </c:pt>
                <c:pt idx="5">
                  <c:v>3199</c:v>
                </c:pt>
                <c:pt idx="8">
                  <c:v>3093</c:v>
                </c:pt>
                <c:pt idx="11">
                  <c:v>3167</c:v>
                </c:pt>
                <c:pt idx="14">
                  <c:v>3046</c:v>
                </c:pt>
              </c:numCache>
            </c:numRef>
          </c:val>
          <c:extLst>
            <c:ext xmlns:c16="http://schemas.microsoft.com/office/drawing/2014/chart" uri="{C3380CC4-5D6E-409C-BE32-E72D297353CC}">
              <c16:uniqueId val="{00000000-6ADB-493B-B92D-420CCBB05AC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97</c:v>
                </c:pt>
                <c:pt idx="5">
                  <c:v>72</c:v>
                </c:pt>
                <c:pt idx="8">
                  <c:v>46</c:v>
                </c:pt>
                <c:pt idx="11">
                  <c:v>30</c:v>
                </c:pt>
                <c:pt idx="14">
                  <c:v>20</c:v>
                </c:pt>
              </c:numCache>
            </c:numRef>
          </c:val>
          <c:extLst>
            <c:ext xmlns:c16="http://schemas.microsoft.com/office/drawing/2014/chart" uri="{C3380CC4-5D6E-409C-BE32-E72D297353CC}">
              <c16:uniqueId val="{00000001-6ADB-493B-B92D-420CCBB05AC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2000</c:v>
                </c:pt>
                <c:pt idx="5">
                  <c:v>2647</c:v>
                </c:pt>
                <c:pt idx="8">
                  <c:v>3193</c:v>
                </c:pt>
                <c:pt idx="11">
                  <c:v>3928</c:v>
                </c:pt>
                <c:pt idx="14">
                  <c:v>4382</c:v>
                </c:pt>
              </c:numCache>
            </c:numRef>
          </c:val>
          <c:extLst>
            <c:ext xmlns:c16="http://schemas.microsoft.com/office/drawing/2014/chart" uri="{C3380CC4-5D6E-409C-BE32-E72D297353CC}">
              <c16:uniqueId val="{00000002-6ADB-493B-B92D-420CCBB05AC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ADB-493B-B92D-420CCBB05AC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ADB-493B-B92D-420CCBB05AC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DB-493B-B92D-420CCBB05AC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479</c:v>
                </c:pt>
                <c:pt idx="3">
                  <c:v>414</c:v>
                </c:pt>
                <c:pt idx="6">
                  <c:v>337</c:v>
                </c:pt>
                <c:pt idx="9">
                  <c:v>359</c:v>
                </c:pt>
                <c:pt idx="12">
                  <c:v>277</c:v>
                </c:pt>
              </c:numCache>
            </c:numRef>
          </c:val>
          <c:extLst>
            <c:ext xmlns:c16="http://schemas.microsoft.com/office/drawing/2014/chart" uri="{C3380CC4-5D6E-409C-BE32-E72D297353CC}">
              <c16:uniqueId val="{00000006-6ADB-493B-B92D-420CCBB05AC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133</c:v>
                </c:pt>
                <c:pt idx="3">
                  <c:v>140</c:v>
                </c:pt>
                <c:pt idx="6">
                  <c:v>158</c:v>
                </c:pt>
                <c:pt idx="9">
                  <c:v>171</c:v>
                </c:pt>
                <c:pt idx="12">
                  <c:v>177</c:v>
                </c:pt>
              </c:numCache>
            </c:numRef>
          </c:val>
          <c:extLst>
            <c:ext xmlns:c16="http://schemas.microsoft.com/office/drawing/2014/chart" uri="{C3380CC4-5D6E-409C-BE32-E72D297353CC}">
              <c16:uniqueId val="{00000007-6ADB-493B-B92D-420CCBB05AC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1550</c:v>
                </c:pt>
                <c:pt idx="3">
                  <c:v>1457</c:v>
                </c:pt>
                <c:pt idx="6">
                  <c:v>1421</c:v>
                </c:pt>
                <c:pt idx="9">
                  <c:v>1341</c:v>
                </c:pt>
                <c:pt idx="12">
                  <c:v>1211</c:v>
                </c:pt>
              </c:numCache>
            </c:numRef>
          </c:val>
          <c:extLst>
            <c:ext xmlns:c16="http://schemas.microsoft.com/office/drawing/2014/chart" uri="{C3380CC4-5D6E-409C-BE32-E72D297353CC}">
              <c16:uniqueId val="{00000008-6ADB-493B-B92D-420CCBB05AC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c:v>
                </c:pt>
                <c:pt idx="3">
                  <c:v>4</c:v>
                </c:pt>
                <c:pt idx="6">
                  <c:v>2</c:v>
                </c:pt>
                <c:pt idx="9">
                  <c:v>0</c:v>
                </c:pt>
                <c:pt idx="12">
                  <c:v>0</c:v>
                </c:pt>
              </c:numCache>
            </c:numRef>
          </c:val>
          <c:extLst>
            <c:ext xmlns:c16="http://schemas.microsoft.com/office/drawing/2014/chart" uri="{C3380CC4-5D6E-409C-BE32-E72D297353CC}">
              <c16:uniqueId val="{00000009-6ADB-493B-B92D-420CCBB05AC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3264</c:v>
                </c:pt>
                <c:pt idx="3">
                  <c:v>3177</c:v>
                </c:pt>
                <c:pt idx="6">
                  <c:v>3028</c:v>
                </c:pt>
                <c:pt idx="9">
                  <c:v>3075</c:v>
                </c:pt>
                <c:pt idx="12">
                  <c:v>3050</c:v>
                </c:pt>
              </c:numCache>
            </c:numRef>
          </c:val>
          <c:extLst>
            <c:ext xmlns:c16="http://schemas.microsoft.com/office/drawing/2014/chart" uri="{C3380CC4-5D6E-409C-BE32-E72D297353CC}">
              <c16:uniqueId val="{0000000A-6ADB-493B-B92D-420CCBB05AC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ADB-493B-B92D-420CCBB05AC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1613</c:v>
                </c:pt>
                <c:pt idx="1">
                  <c:v>1886</c:v>
                </c:pt>
                <c:pt idx="2">
                  <c:v>1868</c:v>
                </c:pt>
              </c:numCache>
            </c:numRef>
          </c:val>
          <c:extLst>
            <c:ext xmlns:c16="http://schemas.microsoft.com/office/drawing/2014/chart" uri="{C3380CC4-5D6E-409C-BE32-E72D297353CC}">
              <c16:uniqueId val="{00000000-DCCB-476D-AA52-2E9D625EDBA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c:v>
                </c:pt>
                <c:pt idx="1">
                  <c:v>14</c:v>
                </c:pt>
                <c:pt idx="2">
                  <c:v>21</c:v>
                </c:pt>
              </c:numCache>
            </c:numRef>
          </c:val>
          <c:extLst>
            <c:ext xmlns:c16="http://schemas.microsoft.com/office/drawing/2014/chart" uri="{C3380CC4-5D6E-409C-BE32-E72D297353CC}">
              <c16:uniqueId val="{00000001-DCCB-476D-AA52-2E9D625EDBA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1452</c:v>
                </c:pt>
                <c:pt idx="1">
                  <c:v>1931</c:v>
                </c:pt>
                <c:pt idx="2">
                  <c:v>2407</c:v>
                </c:pt>
              </c:numCache>
            </c:numRef>
          </c:val>
          <c:extLst>
            <c:ext xmlns:c16="http://schemas.microsoft.com/office/drawing/2014/chart" uri="{C3380CC4-5D6E-409C-BE32-E72D297353CC}">
              <c16:uniqueId val="{00000002-DCCB-476D-AA52-2E9D625EDBA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や組合等が起こした地方債の元利償還金に対する負担金等は減少したが、公営企業債の元利償還金に対する繰入金が増加している。算入公債費等も減少したため、実質公債費比率の分子は増加すること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今後は、簡易水道において大規模事業が継続的に予定されており、実質公債費比率の悪化が懸念されるため、使用料等の見直しを行い、健全な財政運営に努める。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・起債の抑制やふるさと納税基金積立額の増加により将来負担額と充当可能財源等の差が開いたため、将来負担比率の分子はマイナス幅が増加する結果となった。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今後も局地的な災害や、公共施設関係での起債額の増が懸念されるため更にふるさと納税の取り組み活性を行い、充当可能財源の増及び地方債発行額の抑制に努める。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熊本県南小国町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年度は、財政調整基金の取り崩しが発生したが、ふるさと納税基金取崩し額より積立額が上回ったため、基金総額としては増額となった。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・局地的な災害にも対応できるように現在の積立額を維持するべく各歳出の精査をさらに徹底する。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・ケーブルテレビ放送設備等整備基金：今後の施設更新費用として、毎年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千万円程度積み立てることしている。</a:t>
          </a:r>
          <a:endParaRPr lang="ja-JP" altLang="ja-JP" sz="1400">
            <a:effectLst/>
          </a:endParaRPr>
        </a:p>
        <a:p>
          <a:r>
            <a:rPr kumimoji="1" lang="ja-JP" altLang="ja-JP" sz="1100">
              <a:solidFill>
                <a:schemeClr val="dk1"/>
              </a:solidFill>
              <a:effectLst/>
              <a:latin typeface="+mn-lt"/>
              <a:ea typeface="+mn-ea"/>
              <a:cs typeface="+mn-cs"/>
            </a:rPr>
            <a:t>・防災対策基金：熊本地震復興基金交付金（市町村創意工夫分）を今後の防災関連経費に充当予定。</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・ふるさと納税基金に経費を差し引いた残額を積み立てて、翌年度以降に基金から特定財源として充当管理を行う。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a:effectLst/>
          </a:endParaRPr>
        </a:p>
        <a:p>
          <a:pPr rtl="0"/>
          <a:r>
            <a:rPr lang="ja-JP" altLang="ja-JP" sz="1100" b="0" i="0" baseline="0">
              <a:solidFill>
                <a:schemeClr val="dk1"/>
              </a:solidFill>
              <a:effectLst/>
              <a:latin typeface="+mn-lt"/>
              <a:ea typeface="+mn-ea"/>
              <a:cs typeface="+mn-cs"/>
            </a:rPr>
            <a:t>・地域福祉基金：高齢者等の地域保健福祉の増進</a:t>
          </a:r>
          <a:endParaRPr lang="ja-JP" altLang="ja-JP">
            <a:effectLst/>
          </a:endParaRPr>
        </a:p>
        <a:p>
          <a:pPr rtl="0"/>
          <a:r>
            <a:rPr lang="ja-JP" altLang="ja-JP" sz="1100" b="0" i="0" baseline="0">
              <a:solidFill>
                <a:schemeClr val="dk1"/>
              </a:solidFill>
              <a:effectLst/>
              <a:latin typeface="+mn-lt"/>
              <a:ea typeface="+mn-ea"/>
              <a:cs typeface="+mn-cs"/>
            </a:rPr>
            <a:t>・きよらの郷づくり基金：本町の素晴らしい地域資源を活かす美しい地域づくりを住民協働により行うことで地域の自立を促進するとともに、生活の営みにより作られてきた景観や環境を守るために、自ら考え自ら行う地域づくり事業</a:t>
          </a:r>
          <a:endParaRPr lang="ja-JP" altLang="ja-JP">
            <a:effectLst/>
          </a:endParaRPr>
        </a:p>
        <a:p>
          <a:pPr rtl="0"/>
          <a:r>
            <a:rPr lang="ja-JP" altLang="ja-JP" sz="1100" b="0" i="0" baseline="0">
              <a:solidFill>
                <a:schemeClr val="dk1"/>
              </a:solidFill>
              <a:effectLst/>
              <a:latin typeface="+mn-lt"/>
              <a:ea typeface="+mn-ea"/>
              <a:cs typeface="+mn-cs"/>
            </a:rPr>
            <a:t>・ケーブルテレビ放送設備等整備基金：南小国町ケーブルテレビ放送施設等の計画的な設備充実</a:t>
          </a:r>
          <a:endParaRPr lang="ja-JP" altLang="ja-JP">
            <a:effectLst/>
          </a:endParaRPr>
        </a:p>
        <a:p>
          <a:pPr rtl="0"/>
          <a:r>
            <a:rPr lang="ja-JP" altLang="ja-JP" sz="1100" b="0" i="0" baseline="0">
              <a:solidFill>
                <a:schemeClr val="dk1"/>
              </a:solidFill>
              <a:effectLst/>
              <a:latin typeface="+mn-lt"/>
              <a:ea typeface="+mn-ea"/>
              <a:cs typeface="+mn-cs"/>
            </a:rPr>
            <a:t>・防災対策基金：安全で安心なまちづくりに係る事業並びに災害時の復旧事業及び災害の復興事業</a:t>
          </a:r>
          <a:endParaRPr lang="ja-JP" altLang="ja-JP">
            <a:effectLst/>
          </a:endParaRPr>
        </a:p>
        <a:p>
          <a:pPr rtl="0"/>
          <a:r>
            <a:rPr lang="ja-JP" altLang="ja-JP" sz="1100" b="0" i="0" baseline="0">
              <a:solidFill>
                <a:schemeClr val="dk1"/>
              </a:solidFill>
              <a:effectLst/>
              <a:latin typeface="+mn-lt"/>
              <a:ea typeface="+mn-ea"/>
              <a:cs typeface="+mn-cs"/>
            </a:rPr>
            <a:t>・中山間ふるさと水と土保全対策基金：土地改良施設の機能を適正に発揮させるための集落共同活動の強化に対する支援事業</a:t>
          </a:r>
          <a:endParaRPr lang="ja-JP" altLang="ja-JP">
            <a:effectLst/>
          </a:endParaRPr>
        </a:p>
        <a:p>
          <a:pPr rtl="0"/>
          <a:r>
            <a:rPr lang="ja-JP" altLang="ja-JP" sz="1100" b="0" i="0" baseline="0">
              <a:solidFill>
                <a:schemeClr val="dk1"/>
              </a:solidFill>
              <a:effectLst/>
              <a:latin typeface="+mn-lt"/>
              <a:ea typeface="+mn-ea"/>
              <a:cs typeface="+mn-cs"/>
            </a:rPr>
            <a:t>・森林環境譲与税基金：間伐や人材育成、担い手の確保、木材利用の促進や普及啓発等の森林整備の促進</a:t>
          </a:r>
          <a:endParaRPr lang="ja-JP" altLang="ja-JP">
            <a:effectLst/>
          </a:endParaRPr>
        </a:p>
        <a:p>
          <a:pPr rtl="0"/>
          <a:r>
            <a:rPr lang="ja-JP" altLang="ja-JP" sz="1100" b="0" i="0" baseline="0">
              <a:solidFill>
                <a:schemeClr val="dk1"/>
              </a:solidFill>
              <a:effectLst/>
              <a:latin typeface="+mn-lt"/>
              <a:ea typeface="+mn-ea"/>
              <a:cs typeface="+mn-cs"/>
            </a:rPr>
            <a:t>・ふるさと納税基金：教育振興に関する事業・保健福祉の向上に関する事業・地域産業の振興に関する事業・防災対策に関する事業・環境対策に関する事業等</a:t>
          </a:r>
          <a:endParaRPr lang="ja-JP" altLang="ja-JP">
            <a:effectLst/>
          </a:endParaRPr>
        </a:p>
        <a:p>
          <a:pPr rtl="0"/>
          <a:r>
            <a:rPr lang="ja-JP" altLang="ja-JP" sz="1100" b="0" i="0" baseline="0">
              <a:solidFill>
                <a:schemeClr val="dk1"/>
              </a:solidFill>
              <a:effectLst/>
              <a:latin typeface="+mn-lt"/>
              <a:ea typeface="+mn-ea"/>
              <a:cs typeface="+mn-cs"/>
            </a:rPr>
            <a:t>・庁舎建設基金：庁舎建設や緊急の改造補修等の事業</a:t>
          </a:r>
          <a:endParaRPr lang="ja-JP" altLang="ja-JP">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a:effectLst/>
          </a:endParaRPr>
        </a:p>
        <a:p>
          <a:pPr rtl="0"/>
          <a:r>
            <a:rPr lang="ja-JP" altLang="ja-JP" sz="1100" b="0" i="0" baseline="0">
              <a:solidFill>
                <a:schemeClr val="dk1"/>
              </a:solidFill>
              <a:effectLst/>
              <a:latin typeface="+mn-lt"/>
              <a:ea typeface="+mn-ea"/>
              <a:cs typeface="+mn-cs"/>
            </a:rPr>
            <a:t>・ふるさと納税基金：</a:t>
          </a:r>
          <a:r>
            <a:rPr lang="ja-JP" altLang="en-US" sz="1100" b="0" i="0" baseline="0">
              <a:solidFill>
                <a:schemeClr val="dk1"/>
              </a:solidFill>
              <a:effectLst/>
              <a:latin typeface="+mn-lt"/>
              <a:ea typeface="+mn-ea"/>
              <a:cs typeface="+mn-cs"/>
            </a:rPr>
            <a:t>ふるさと納税取崩し額が積立額を下回ったことによる増額</a:t>
          </a:r>
          <a:endParaRPr lang="ja-JP" altLang="ja-JP">
            <a:effectLst/>
          </a:endParaRPr>
        </a:p>
        <a:p>
          <a:pPr rtl="0"/>
          <a:r>
            <a:rPr lang="ja-JP" altLang="ja-JP" sz="1100" b="0" i="0" baseline="0">
              <a:solidFill>
                <a:schemeClr val="dk1"/>
              </a:solidFill>
              <a:effectLst/>
              <a:latin typeface="+mn-lt"/>
              <a:ea typeface="+mn-ea"/>
              <a:cs typeface="+mn-cs"/>
            </a:rPr>
            <a:t>・地域福祉基金：</a:t>
          </a:r>
          <a:r>
            <a:rPr lang="ja-JP" altLang="en-US" sz="1100" b="0" i="0" baseline="0">
              <a:solidFill>
                <a:schemeClr val="dk1"/>
              </a:solidFill>
              <a:effectLst/>
              <a:latin typeface="+mn-lt"/>
              <a:ea typeface="+mn-ea"/>
              <a:cs typeface="+mn-cs"/>
            </a:rPr>
            <a:t>地域福祉整備事業に充当したことによる減</a:t>
          </a:r>
          <a:endParaRPr lang="ja-JP" altLang="ja-JP">
            <a:effectLst/>
          </a:endParaRPr>
        </a:p>
        <a:p>
          <a:pPr rtl="0"/>
          <a:r>
            <a:rPr lang="ja-JP" altLang="ja-JP" sz="1100" b="0" i="0" baseline="0">
              <a:solidFill>
                <a:schemeClr val="dk1"/>
              </a:solidFill>
              <a:effectLst/>
              <a:latin typeface="+mn-lt"/>
              <a:ea typeface="+mn-ea"/>
              <a:cs typeface="+mn-cs"/>
            </a:rPr>
            <a:t>・ケーブルテレビ放送設備等整備基金：</a:t>
          </a:r>
          <a:r>
            <a:rPr lang="ja-JP" altLang="en-US" sz="1100" b="0" i="0" baseline="0">
              <a:solidFill>
                <a:schemeClr val="dk1"/>
              </a:solidFill>
              <a:effectLst/>
              <a:latin typeface="+mn-lt"/>
              <a:ea typeface="+mn-ea"/>
              <a:cs typeface="+mn-cs"/>
            </a:rPr>
            <a:t>取崩しが発生しなかったことによる基金の増</a:t>
          </a:r>
          <a:endParaRPr lang="ja-JP" altLang="ja-JP">
            <a:effectLst/>
          </a:endParaRPr>
        </a:p>
        <a:p>
          <a:pPr rtl="0"/>
          <a:r>
            <a:rPr lang="ja-JP" altLang="ja-JP" sz="1100" b="0" i="0" baseline="0">
              <a:solidFill>
                <a:schemeClr val="dk1"/>
              </a:solidFill>
              <a:effectLst/>
              <a:latin typeface="+mn-lt"/>
              <a:ea typeface="+mn-ea"/>
              <a:cs typeface="+mn-cs"/>
            </a:rPr>
            <a:t>・森林環境譲与税基金：</a:t>
          </a:r>
          <a:r>
            <a:rPr lang="ja-JP" altLang="en-US" sz="1100" b="0" i="0" baseline="0">
              <a:solidFill>
                <a:schemeClr val="dk1"/>
              </a:solidFill>
              <a:effectLst/>
              <a:latin typeface="+mn-lt"/>
              <a:ea typeface="+mn-ea"/>
              <a:cs typeface="+mn-cs"/>
            </a:rPr>
            <a:t>取崩しが発生しなかったことによる基金の増</a:t>
          </a:r>
          <a:endParaRPr lang="ja-JP" altLang="ja-JP">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・地域福祉基金：福祉関連施設の修繕改修等の財源として充当予定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・ケーブルテレビ放送設備等整備基金：今後の施設更新費用として、毎年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千万円程度積み立てることしている。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・防災対策基金：熊本地震復興基金交付金（市町村創意工夫分）を今後の防災関連経費に充当予定。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・前年度までは、ふるさと納税繰入事業等で町単独事業を賄っており、財政調整基金が増加していたが、令和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年度はふるさと納税を充当できない事業が増加したことにより、前年度と比べ、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保持できるように努めることとしている。今後もふるさと納税基金繰入金で対応不可な事業については財政調整基金からの繰入金で対応することとしているが、基金の減少が続かないように事業の統廃合など見直しを積極的に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年度は臨時財政対策債償還基金費分の積み立てにより残高が上昇した。今後も上昇が見込まれる。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・臨時財政対策の元利償還金に減債基金を充当する。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3,804
3,593
115.90
6,384,261
5,909,947
378,449
2,674,024
3,050,071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年度は基準財政需要額、基準財政収入額ともに微増しており、指数としては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今後も基幹産業である観光業と農林業を地方創世の柱と位置付け産業振興を図る一方、徴収率向上や新たな財源確保に向けた検討を行うことにより自主財源の増加を図る。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153162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51586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153162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158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133858</xdr:rowOff>
    </xdr:from>
    <xdr:to>
      <xdr:col>15</xdr:col>
      <xdr:colOff>82550</xdr:colOff>
      <xdr:row>43</xdr:row>
      <xdr:rowOff>143510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062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124206</xdr:rowOff>
    </xdr:from>
    <xdr:to>
      <xdr:col>11</xdr:col>
      <xdr:colOff>31750</xdr:colOff>
      <xdr:row>43</xdr:row>
      <xdr:rowOff>133858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965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102362</xdr:rowOff>
    </xdr:from>
    <xdr:to>
      <xdr:col>7</xdr:col>
      <xdr:colOff>31750</xdr:colOff>
      <xdr:row>44</xdr:row>
      <xdr:rowOff>32512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17289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64787</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102362</xdr:rowOff>
    </xdr:from>
    <xdr:to>
      <xdr:col>19</xdr:col>
      <xdr:colOff>184150</xdr:colOff>
      <xdr:row>44</xdr:row>
      <xdr:rowOff>32512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83058</xdr:rowOff>
    </xdr:from>
    <xdr:to>
      <xdr:col>11</xdr:col>
      <xdr:colOff>82550</xdr:colOff>
      <xdr:row>44</xdr:row>
      <xdr:rowOff>13208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169435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・経常収支比率は令和</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年度までは約</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88</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あたりで推移していたが、令和</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93.1</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に増加した。これは、人件費の増加に加え、一部事務組合負担金や地域活性化起業人派遣負担金等の補助費が増加したことが主な要因である。また、今後は屋内運動場改修工事に伴う起債の償還が始まるため、公債費の増加が見込まれ、経常収支比率のさらなる上昇が懸念されるため、物件費の見直しなど行財政改革への取り組みを行い、義務的経費の削減に努める必要がある。</a:t>
          </a:r>
          <a:endPar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160549</xdr:rowOff>
    </xdr:from>
    <xdr:to>
      <xdr:col>23</xdr:col>
      <xdr:colOff>133350</xdr:colOff>
      <xdr:row>64</xdr:row>
      <xdr:rowOff>85619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61899"/>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156528</xdr:rowOff>
    </xdr:from>
    <xdr:to>
      <xdr:col>19</xdr:col>
      <xdr:colOff>133350</xdr:colOff>
      <xdr:row>63</xdr:row>
      <xdr:rowOff>160549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5787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167111</xdr:rowOff>
    </xdr:from>
    <xdr:to>
      <xdr:col>15</xdr:col>
      <xdr:colOff>82550</xdr:colOff>
      <xdr:row>63</xdr:row>
      <xdr:rowOff>156528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97011"/>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167111</xdr:rowOff>
    </xdr:from>
    <xdr:to>
      <xdr:col>11</xdr:col>
      <xdr:colOff>31750</xdr:colOff>
      <xdr:row>64</xdr:row>
      <xdr:rowOff>45403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97011"/>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34819</xdr:rowOff>
    </xdr:from>
    <xdr:to>
      <xdr:col>23</xdr:col>
      <xdr:colOff>184150</xdr:colOff>
      <xdr:row>64</xdr:row>
      <xdr:rowOff>136419</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6896</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7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109749</xdr:rowOff>
    </xdr:from>
    <xdr:to>
      <xdr:col>19</xdr:col>
      <xdr:colOff>184150</xdr:colOff>
      <xdr:row>64</xdr:row>
      <xdr:rowOff>39899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24676</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97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105728</xdr:rowOff>
    </xdr:from>
    <xdr:to>
      <xdr:col>15</xdr:col>
      <xdr:colOff>133350</xdr:colOff>
      <xdr:row>64</xdr:row>
      <xdr:rowOff>35878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20655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116311</xdr:rowOff>
    </xdr:from>
    <xdr:to>
      <xdr:col>11</xdr:col>
      <xdr:colOff>82550</xdr:colOff>
      <xdr:row>63</xdr:row>
      <xdr:rowOff>46461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4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31238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3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166053</xdr:rowOff>
    </xdr:from>
    <xdr:to>
      <xdr:col>7</xdr:col>
      <xdr:colOff>31750</xdr:colOff>
      <xdr:row>64</xdr:row>
      <xdr:rowOff>96203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80980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5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[629,185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・人口</a:t>
          </a:r>
          <a:r>
            <a:rPr lang="en-US" altLang="ja-JP" sz="1100" b="0" i="0">
              <a:solidFill>
                <a:schemeClr val="dk1"/>
              </a:solidFill>
              <a:effectLst/>
              <a:latin typeface="+mn-lt"/>
              <a:ea typeface="+mn-ea"/>
              <a:cs typeface="+mn-cs"/>
            </a:rPr>
            <a:t>1</a:t>
          </a:r>
          <a:r>
            <a:rPr lang="ja-JP" altLang="en-US" sz="1100" b="0" i="0">
              <a:solidFill>
                <a:schemeClr val="dk1"/>
              </a:solidFill>
              <a:effectLst/>
              <a:latin typeface="+mn-lt"/>
              <a:ea typeface="+mn-ea"/>
              <a:cs typeface="+mn-cs"/>
            </a:rPr>
            <a:t>人当たり人件費・物件費等決算額は令和</a:t>
          </a:r>
          <a:r>
            <a:rPr lang="en-US" altLang="ja-JP" sz="1100" b="0" i="0">
              <a:solidFill>
                <a:schemeClr val="dk1"/>
              </a:solidFill>
              <a:effectLst/>
              <a:latin typeface="+mn-lt"/>
              <a:ea typeface="+mn-ea"/>
              <a:cs typeface="+mn-cs"/>
            </a:rPr>
            <a:t>5</a:t>
          </a:r>
          <a:r>
            <a:rPr lang="ja-JP" altLang="en-US" sz="1100" b="0" i="0">
              <a:solidFill>
                <a:schemeClr val="dk1"/>
              </a:solidFill>
              <a:effectLst/>
              <a:latin typeface="+mn-lt"/>
              <a:ea typeface="+mn-ea"/>
              <a:cs typeface="+mn-cs"/>
            </a:rPr>
            <a:t>年度までは約</a:t>
          </a:r>
          <a:r>
            <a:rPr lang="en-US" altLang="ja-JP" sz="1100" b="0" i="0">
              <a:solidFill>
                <a:schemeClr val="dk1"/>
              </a:solidFill>
              <a:effectLst/>
              <a:latin typeface="+mn-lt"/>
              <a:ea typeface="+mn-ea"/>
              <a:cs typeface="+mn-cs"/>
            </a:rPr>
            <a:t>54</a:t>
          </a:r>
          <a:r>
            <a:rPr lang="ja-JP" altLang="en-US" sz="1100" b="0" i="0">
              <a:solidFill>
                <a:schemeClr val="dk1"/>
              </a:solidFill>
              <a:effectLst/>
              <a:latin typeface="+mn-lt"/>
              <a:ea typeface="+mn-ea"/>
              <a:cs typeface="+mn-cs"/>
            </a:rPr>
            <a:t>万円であったが、令和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年度には</a:t>
          </a:r>
          <a:r>
            <a:rPr lang="en-US" altLang="ja-JP" sz="1100" b="0" i="0">
              <a:solidFill>
                <a:schemeClr val="dk1"/>
              </a:solidFill>
              <a:effectLst/>
              <a:latin typeface="+mn-lt"/>
              <a:ea typeface="+mn-ea"/>
              <a:cs typeface="+mn-cs"/>
            </a:rPr>
            <a:t>629,185</a:t>
          </a:r>
          <a:r>
            <a:rPr lang="ja-JP" altLang="en-US" sz="1100" b="0" i="0">
              <a:solidFill>
                <a:schemeClr val="dk1"/>
              </a:solidFill>
              <a:effectLst/>
              <a:latin typeface="+mn-lt"/>
              <a:ea typeface="+mn-ea"/>
              <a:cs typeface="+mn-cs"/>
            </a:rPr>
            <a:t>円へと増加した。人件費面では給与改正により若年職員の給与が大幅に増加したこと、物件費面では公共施設の修繕費の増加や電算関係運営支援委託料の増加が影響していると考えられる。今後は、経費の効率的な管理に努めるとともに、修繕や委託費用の適正化を図ることが重要である。さらに、長期的な視点で財政負担を抑制しつつ、必要な投資に対応できる体制の構築が求め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132349</xdr:rowOff>
    </xdr:from>
    <xdr:to>
      <xdr:col>23</xdr:col>
      <xdr:colOff>133350</xdr:colOff>
      <xdr:row>81</xdr:row>
      <xdr:rowOff>166253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19799"/>
          <a:ext cx="838200" cy="3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76884</xdr:rowOff>
    </xdr:from>
    <xdr:to>
      <xdr:col>19</xdr:col>
      <xdr:colOff>133350</xdr:colOff>
      <xdr:row>81</xdr:row>
      <xdr:rowOff>132349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64334"/>
          <a:ext cx="889000" cy="5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60102</xdr:rowOff>
    </xdr:from>
    <xdr:to>
      <xdr:col>15</xdr:col>
      <xdr:colOff>82550</xdr:colOff>
      <xdr:row>81</xdr:row>
      <xdr:rowOff>76884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47552"/>
          <a:ext cx="889000" cy="1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57823</xdr:rowOff>
    </xdr:from>
    <xdr:to>
      <xdr:col>11</xdr:col>
      <xdr:colOff>31750</xdr:colOff>
      <xdr:row>81</xdr:row>
      <xdr:rowOff>60102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45273"/>
          <a:ext cx="889000" cy="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50434</xdr:rowOff>
    </xdr:from>
    <xdr:to>
      <xdr:col>7</xdr:col>
      <xdr:colOff>31750</xdr:colOff>
      <xdr:row>81</xdr:row>
      <xdr:rowOff>152034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136811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115453</xdr:rowOff>
    </xdr:from>
    <xdr:to>
      <xdr:col>23</xdr:col>
      <xdr:colOff>184150</xdr:colOff>
      <xdr:row>82</xdr:row>
      <xdr:rowOff>45603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0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131980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81549</xdr:rowOff>
    </xdr:from>
    <xdr:to>
      <xdr:col>19</xdr:col>
      <xdr:colOff>184150</xdr:colOff>
      <xdr:row>82</xdr:row>
      <xdr:rowOff>11699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6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21876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3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26084</xdr:rowOff>
    </xdr:from>
    <xdr:to>
      <xdr:col>15</xdr:col>
      <xdr:colOff>133350</xdr:colOff>
      <xdr:row>81</xdr:row>
      <xdr:rowOff>127684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1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137861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8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9302</xdr:rowOff>
    </xdr:from>
    <xdr:to>
      <xdr:col>11</xdr:col>
      <xdr:colOff>82550</xdr:colOff>
      <xdr:row>81</xdr:row>
      <xdr:rowOff>110902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9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121079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6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7023</xdr:rowOff>
    </xdr:from>
    <xdr:to>
      <xdr:col>7</xdr:col>
      <xdr:colOff>31750</xdr:colOff>
      <xdr:row>81</xdr:row>
      <xdr:rowOff>108623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9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118800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63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年度までラスパイレス指数は</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95.9</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の水準で横ばいで推移していたが、令和</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93.8</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に減少した。減少の主な要因として、若くして入庁した職員の退職が挙げられる。加えて、新卒採用が行われず中途採用職員の割合が増加したことが、全体の給与構成に影響を与えたものと考えられる。また、給与改正に伴う階級・職種の構成変動も指数に影響を及ぼした。一方で、昇格による給与水準の上昇がプラス要因として働いているが、それを上回る構成上の変化が指数減少に繋がったものと推察される。今後は、これらの人員構成の変化を踏まえた指数の見直しや補完的な指標の活用が求められ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89536</xdr:rowOff>
    </xdr:from>
    <xdr:to>
      <xdr:col>81</xdr:col>
      <xdr:colOff>44450</xdr:colOff>
      <xdr:row>87</xdr:row>
      <xdr:rowOff>44768</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834236"/>
          <a:ext cx="8382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32702</xdr:rowOff>
    </xdr:from>
    <xdr:to>
      <xdr:col>77</xdr:col>
      <xdr:colOff>44450</xdr:colOff>
      <xdr:row>87</xdr:row>
      <xdr:rowOff>44768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94885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14605</xdr:rowOff>
    </xdr:from>
    <xdr:to>
      <xdr:col>72</xdr:col>
      <xdr:colOff>203200</xdr:colOff>
      <xdr:row>87</xdr:row>
      <xdr:rowOff>32702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93075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14605</xdr:rowOff>
    </xdr:from>
    <xdr:to>
      <xdr:col>68</xdr:col>
      <xdr:colOff>152400</xdr:colOff>
      <xdr:row>87</xdr:row>
      <xdr:rowOff>44768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93075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38736</xdr:rowOff>
    </xdr:from>
    <xdr:to>
      <xdr:col>81</xdr:col>
      <xdr:colOff>95250</xdr:colOff>
      <xdr:row>86</xdr:row>
      <xdr:rowOff>140336</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55263</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6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165418</xdr:rowOff>
    </xdr:from>
    <xdr:to>
      <xdr:col>77</xdr:col>
      <xdr:colOff>95250</xdr:colOff>
      <xdr:row>87</xdr:row>
      <xdr:rowOff>95568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80345</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96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153352</xdr:rowOff>
    </xdr:from>
    <xdr:to>
      <xdr:col>73</xdr:col>
      <xdr:colOff>44450</xdr:colOff>
      <xdr:row>87</xdr:row>
      <xdr:rowOff>83502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9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135255</xdr:rowOff>
    </xdr:from>
    <xdr:to>
      <xdr:col>68</xdr:col>
      <xdr:colOff>203200</xdr:colOff>
      <xdr:row>87</xdr:row>
      <xdr:rowOff>65405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50182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165418</xdr:rowOff>
    </xdr:from>
    <xdr:to>
      <xdr:col>64</xdr:col>
      <xdr:colOff>152400</xdr:colOff>
      <xdr:row>87</xdr:row>
      <xdr:rowOff>95568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80345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99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人口</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1,000</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人あたりの職員数は令和</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年度までは約</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あたり</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93.</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で推移していたが、令和</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22.08</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へと増加した。この増加は、若手職員の退職が多い一方で、新規採用を継続するとともに、保健師など専門的知識を有する職員の採用を積極的に行ったことが主な要因と考えられる。ただし、類似団体の平均値</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26.26</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と比較すると依然としてやや低い水準にあるため、適正な職員配置と確保に引き続き注力する必要がある。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57815</xdr:rowOff>
    </xdr:from>
    <xdr:to>
      <xdr:col>81</xdr:col>
      <xdr:colOff>44450</xdr:colOff>
      <xdr:row>59</xdr:row>
      <xdr:rowOff>71374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73365"/>
          <a:ext cx="838200" cy="1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50461</xdr:rowOff>
    </xdr:from>
    <xdr:to>
      <xdr:col>77</xdr:col>
      <xdr:colOff>44450</xdr:colOff>
      <xdr:row>59</xdr:row>
      <xdr:rowOff>57815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66011"/>
          <a:ext cx="889000" cy="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48853</xdr:rowOff>
    </xdr:from>
    <xdr:to>
      <xdr:col>72</xdr:col>
      <xdr:colOff>203200</xdr:colOff>
      <xdr:row>59</xdr:row>
      <xdr:rowOff>50461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64403"/>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45865</xdr:rowOff>
    </xdr:from>
    <xdr:to>
      <xdr:col>68</xdr:col>
      <xdr:colOff>152400</xdr:colOff>
      <xdr:row>59</xdr:row>
      <xdr:rowOff>48853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61415"/>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28273</xdr:rowOff>
    </xdr:from>
    <xdr:to>
      <xdr:col>64</xdr:col>
      <xdr:colOff>152400</xdr:colOff>
      <xdr:row>59</xdr:row>
      <xdr:rowOff>129873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114650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3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20574</xdr:rowOff>
    </xdr:from>
    <xdr:to>
      <xdr:col>81</xdr:col>
      <xdr:colOff>95250</xdr:colOff>
      <xdr:row>59</xdr:row>
      <xdr:rowOff>122174</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37101</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8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7015</xdr:rowOff>
    </xdr:from>
    <xdr:to>
      <xdr:col>77</xdr:col>
      <xdr:colOff>95250</xdr:colOff>
      <xdr:row>59</xdr:row>
      <xdr:rowOff>108615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2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118792</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9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171111</xdr:rowOff>
    </xdr:from>
    <xdr:to>
      <xdr:col>73</xdr:col>
      <xdr:colOff>44450</xdr:colOff>
      <xdr:row>59</xdr:row>
      <xdr:rowOff>101261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1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111438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8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169503</xdr:rowOff>
    </xdr:from>
    <xdr:to>
      <xdr:col>68</xdr:col>
      <xdr:colOff>203200</xdr:colOff>
      <xdr:row>59</xdr:row>
      <xdr:rowOff>99653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1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109830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8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166515</xdr:rowOff>
    </xdr:from>
    <xdr:to>
      <xdr:col>64</xdr:col>
      <xdr:colOff>152400</xdr:colOff>
      <xdr:row>59</xdr:row>
      <xdr:rowOff>96665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106842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7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実質公債費比率は令和</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年度までは</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6.6</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前後で推移していたが、令和</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7.5</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に上昇した。これは、令和</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年度以降に開始した</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CATV</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更新事業に伴う借入金の償還が本格化したことが主な要因と考えられる。今後も償還期間が続き、また、小学校の屋内運動場改修工事に伴う起債の償還も始まるため実質公債費比率は増加傾向が続く見込みであり、財政運営において注視が必要で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84244</xdr:rowOff>
    </xdr:from>
    <xdr:to>
      <xdr:col>81</xdr:col>
      <xdr:colOff>44450</xdr:colOff>
      <xdr:row>41</xdr:row>
      <xdr:rowOff>156633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113694"/>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84244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1056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76200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0413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68156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0413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132504</xdr:rowOff>
    </xdr:from>
    <xdr:to>
      <xdr:col>68</xdr:col>
      <xdr:colOff>203200</xdr:colOff>
      <xdr:row>41</xdr:row>
      <xdr:rowOff>62654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年度以降、将来負担比率は発生していない。これは、毎年約</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億円前後のふるさと納税収入が安定的に入っていることにより、基金総額が増加し、財政的な余裕が確保されていることが大きな要因と考えられる。今後も持続的な財源確保と基金の適切な運用が将来負担比率の抑制に寄与すると期待され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3,804
3,593
115.90
6,384,261
5,909,947
378,449
2,674,024
3,050,071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・前年比</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ポイント増加しており、類似団体平均値を上回っている。これは、一派職員の増加及び単価の増加や、若くして昇格した職員が増加したことが主な理由と考えられる。今後も、適切な定員管理に努める。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123190</xdr:rowOff>
    </xdr:from>
    <xdr:to>
      <xdr:col>24</xdr:col>
      <xdr:colOff>25400</xdr:colOff>
      <xdr:row>37</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539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123190</xdr:rowOff>
    </xdr:from>
    <xdr:to>
      <xdr:col>19</xdr:col>
      <xdr:colOff>187325</xdr:colOff>
      <xdr:row>36</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953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123190</xdr:rowOff>
    </xdr:from>
    <xdr:to>
      <xdr:col>15</xdr:col>
      <xdr:colOff>98425</xdr:colOff>
      <xdr:row>36</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953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123190</xdr:rowOff>
    </xdr:from>
    <xdr:to>
      <xdr:col>11</xdr:col>
      <xdr:colOff>9525</xdr:colOff>
      <xdr:row>37</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9539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30480</xdr:rowOff>
    </xdr:from>
    <xdr:to>
      <xdr:col>24</xdr:col>
      <xdr:colOff>76200</xdr:colOff>
      <xdr:row>37</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2557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4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72390</xdr:rowOff>
    </xdr:from>
    <xdr:to>
      <xdr:col>20</xdr:col>
      <xdr:colOff>38100</xdr:colOff>
      <xdr:row>37</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3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72390</xdr:rowOff>
    </xdr:from>
    <xdr:to>
      <xdr:col>11</xdr:col>
      <xdr:colOff>60325</xdr:colOff>
      <xdr:row>37</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15240</xdr:rowOff>
    </xdr:from>
    <xdr:to>
      <xdr:col>6</xdr:col>
      <xdr:colOff>171450</xdr:colOff>
      <xdr:row>37</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101617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solidFill>
                <a:srgbClr val="FF0000"/>
              </a:solidFill>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ポイント増加している。これは、</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公共施設の修繕費の増加や電算関係運営支援委託料の増加が影響していると考えられる。</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今後は、公共施設総合管理計画に基づき施設の統廃合等を進め、修繕費等の支出を抑える必要がある。</a:t>
          </a:r>
          <a:endPar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83566</xdr:rowOff>
    </xdr:from>
    <xdr:to>
      <xdr:col>82</xdr:col>
      <xdr:colOff>107950</xdr:colOff>
      <xdr:row>17</xdr:row>
      <xdr:rowOff>101854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982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83566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387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24130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70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110998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7020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23131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32766</xdr:rowOff>
    </xdr:from>
    <xdr:to>
      <xdr:col>78</xdr:col>
      <xdr:colOff>120650</xdr:colOff>
      <xdr:row>17</xdr:row>
      <xdr:rowOff>134366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119143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60198</xdr:rowOff>
    </xdr:from>
    <xdr:to>
      <xdr:col>65</xdr:col>
      <xdr:colOff>53975</xdr:colOff>
      <xdr:row>17</xdr:row>
      <xdr:rowOff>161798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146575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ポイント増えている。これは、障害福祉サービス費等の費用が増加したことが要因として考えられ、今後も増加が懸念される。適正な事業精査を続け、町単独事業の削減に努める。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29028</xdr:rowOff>
    </xdr:from>
    <xdr:to>
      <xdr:col>24</xdr:col>
      <xdr:colOff>25400</xdr:colOff>
      <xdr:row>56</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302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167822</xdr:rowOff>
    </xdr:from>
    <xdr:to>
      <xdr:col>19</xdr:col>
      <xdr:colOff>187325</xdr:colOff>
      <xdr:row>56</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97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167822</xdr:rowOff>
    </xdr:from>
    <xdr:to>
      <xdr:col>15</xdr:col>
      <xdr:colOff>98425</xdr:colOff>
      <xdr:row>55</xdr:row>
      <xdr:rowOff>167822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97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55</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485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149678</xdr:rowOff>
    </xdr:from>
    <xdr:to>
      <xdr:col>20</xdr:col>
      <xdr:colOff>38100</xdr:colOff>
      <xdr:row>56</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64605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31949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117022</xdr:rowOff>
    </xdr:from>
    <xdr:to>
      <xdr:col>11</xdr:col>
      <xdr:colOff>60325</xdr:colOff>
      <xdr:row>56</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の減少となっている。これは、簡易水道及び下水道事業が公営企業会計に移行した影響によるものと考えられる。簡易水道事業においては、施設の更新・新設により多額の費用が見込まれるため、水道使用料の適正化や加入率の向上を進め、繰出金の増加を抑制す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59</xdr:row>
      <xdr:rowOff>19558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888220"/>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19558</xdr:rowOff>
    </xdr:from>
    <xdr:to>
      <xdr:col>78</xdr:col>
      <xdr:colOff>69850</xdr:colOff>
      <xdr:row>59</xdr:row>
      <xdr:rowOff>92710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1351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44704</xdr:rowOff>
    </xdr:from>
    <xdr:to>
      <xdr:col>73</xdr:col>
      <xdr:colOff>180975</xdr:colOff>
      <xdr:row>59</xdr:row>
      <xdr:rowOff>92710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988804"/>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44704</xdr:rowOff>
    </xdr:from>
    <xdr:to>
      <xdr:col>69</xdr:col>
      <xdr:colOff>92075</xdr:colOff>
      <xdr:row>60</xdr:row>
      <xdr:rowOff>168148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988804"/>
          <a:ext cx="889000" cy="4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23622</xdr:rowOff>
    </xdr:from>
    <xdr:to>
      <xdr:col>65</xdr:col>
      <xdr:colOff>53975</xdr:colOff>
      <xdr:row>59</xdr:row>
      <xdr:rowOff>125222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1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135399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0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81297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140208</xdr:rowOff>
    </xdr:from>
    <xdr:to>
      <xdr:col>78</xdr:col>
      <xdr:colOff>120650</xdr:colOff>
      <xdr:row>59</xdr:row>
      <xdr:rowOff>70358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08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55135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17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41910</xdr:rowOff>
    </xdr:from>
    <xdr:to>
      <xdr:col>74</xdr:col>
      <xdr:colOff>31750</xdr:colOff>
      <xdr:row>59</xdr:row>
      <xdr:rowOff>143510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128287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165354</xdr:rowOff>
    </xdr:from>
    <xdr:to>
      <xdr:col>69</xdr:col>
      <xdr:colOff>142875</xdr:colOff>
      <xdr:row>58</xdr:row>
      <xdr:rowOff>95504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105681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70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117348</xdr:rowOff>
    </xdr:from>
    <xdr:to>
      <xdr:col>65</xdr:col>
      <xdr:colOff>53975</xdr:colOff>
      <xdr:row>61</xdr:row>
      <xdr:rowOff>47498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40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32275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49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ポイント増加している。これは、一部事務組合負担金の増加や、補助金事業の増加が要因と考えられる。今後は補助金事業の内容の精査を行い、効果の薄い事業は無くして、費用削減に努める。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67564</xdr:rowOff>
    </xdr:from>
    <xdr:to>
      <xdr:col>82</xdr:col>
      <xdr:colOff>107950</xdr:colOff>
      <xdr:row>39</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58266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62992</xdr:rowOff>
    </xdr:from>
    <xdr:to>
      <xdr:col>78</xdr:col>
      <xdr:colOff>69850</xdr:colOff>
      <xdr:row>38</xdr:row>
      <xdr:rowOff>67564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5780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62992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5278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52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19050</xdr:rowOff>
    </xdr:from>
    <xdr:to>
      <xdr:col>82</xdr:col>
      <xdr:colOff>158750</xdr:colOff>
      <xdr:row>39</xdr:row>
      <xdr:rowOff>120650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162577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xdr:rowOff>
    </xdr:from>
    <xdr:to>
      <xdr:col>78</xdr:col>
      <xdr:colOff>120650</xdr:colOff>
      <xdr:row>38</xdr:row>
      <xdr:rowOff>118364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103141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ポイント減少している。償還額の減少によるもの。今後は、公共施設に関する事業の起債の償還が発生してくるため比率は増加すると考えられる。起債額を抑え、実質公債費比率の上昇の抑制を図っていかなければならな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127000</xdr:rowOff>
    </xdr:from>
    <xdr:to>
      <xdr:col>24</xdr:col>
      <xdr:colOff>25400</xdr:colOff>
      <xdr:row>75</xdr:row>
      <xdr:rowOff>146050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985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75</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0048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913360"/>
          <a:ext cx="889000" cy="9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54610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2905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92727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99060</xdr:rowOff>
    </xdr:from>
    <xdr:to>
      <xdr:col>15</xdr:col>
      <xdr:colOff>149225</xdr:colOff>
      <xdr:row>76</xdr:row>
      <xdr:rowOff>29211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39387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xdr:rowOff>
    </xdr:from>
    <xdr:to>
      <xdr:col>11</xdr:col>
      <xdr:colOff>60325</xdr:colOff>
      <xdr:row>75</xdr:row>
      <xdr:rowOff>105410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115587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107967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ポイントの増加となっている。これは、人件費及び補助費の増加が主な要因として考えられる。今後もそれぞれの費目の内容精査を逐次行い、経常経費の削減に取り組む。</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100330</xdr:rowOff>
    </xdr:from>
    <xdr:to>
      <xdr:col>82</xdr:col>
      <xdr:colOff>107950</xdr:colOff>
      <xdr:row>79</xdr:row>
      <xdr:rowOff>130811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473430"/>
          <a:ext cx="838200" cy="20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88900</xdr:rowOff>
    </xdr:from>
    <xdr:to>
      <xdr:col>78</xdr:col>
      <xdr:colOff>69850</xdr:colOff>
      <xdr:row>78</xdr:row>
      <xdr:rowOff>100330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4620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50800</xdr:rowOff>
    </xdr:from>
    <xdr:to>
      <xdr:col>73</xdr:col>
      <xdr:colOff>180975</xdr:colOff>
      <xdr:row>78</xdr:row>
      <xdr:rowOff>88900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2524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50800</xdr:rowOff>
    </xdr:from>
    <xdr:to>
      <xdr:col>69</xdr:col>
      <xdr:colOff>92075</xdr:colOff>
      <xdr:row>79</xdr:row>
      <xdr:rowOff>134620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25245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49530</xdr:rowOff>
    </xdr:from>
    <xdr:to>
      <xdr:col>65</xdr:col>
      <xdr:colOff>53975</xdr:colOff>
      <xdr:row>76</xdr:row>
      <xdr:rowOff>151130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161307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80011</xdr:rowOff>
    </xdr:from>
    <xdr:to>
      <xdr:col>82</xdr:col>
      <xdr:colOff>158750</xdr:colOff>
      <xdr:row>80</xdr:row>
      <xdr:rowOff>10161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52088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49530</xdr:rowOff>
    </xdr:from>
    <xdr:to>
      <xdr:col>78</xdr:col>
      <xdr:colOff>120650</xdr:colOff>
      <xdr:row>78</xdr:row>
      <xdr:rowOff>151130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135907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0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38100</xdr:rowOff>
    </xdr:from>
    <xdr:to>
      <xdr:col>74</xdr:col>
      <xdr:colOff>31750</xdr:colOff>
      <xdr:row>78</xdr:row>
      <xdr:rowOff>139700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0</xdr:rowOff>
    </xdr:from>
    <xdr:to>
      <xdr:col>69</xdr:col>
      <xdr:colOff>142875</xdr:colOff>
      <xdr:row>77</xdr:row>
      <xdr:rowOff>101600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86377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83820</xdr:rowOff>
    </xdr:from>
    <xdr:to>
      <xdr:col>65</xdr:col>
      <xdr:colOff>53975</xdr:colOff>
      <xdr:row>80</xdr:row>
      <xdr:rowOff>13970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170197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71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92788</xdr:rowOff>
    </xdr:from>
    <xdr:to>
      <xdr:col>29</xdr:col>
      <xdr:colOff>127000</xdr:colOff>
      <xdr:row>18</xdr:row>
      <xdr:rowOff>142435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26513"/>
          <a:ext cx="647700" cy="49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142435</xdr:rowOff>
    </xdr:from>
    <xdr:to>
      <xdr:col>26</xdr:col>
      <xdr:colOff>50800</xdr:colOff>
      <xdr:row>18</xdr:row>
      <xdr:rowOff>146722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76160"/>
          <a:ext cx="698500" cy="4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146722</xdr:rowOff>
    </xdr:from>
    <xdr:to>
      <xdr:col>22</xdr:col>
      <xdr:colOff>114300</xdr:colOff>
      <xdr:row>18</xdr:row>
      <xdr:rowOff>158053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80447"/>
          <a:ext cx="698500" cy="11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158053</xdr:rowOff>
    </xdr:from>
    <xdr:to>
      <xdr:col>18</xdr:col>
      <xdr:colOff>177800</xdr:colOff>
      <xdr:row>18</xdr:row>
      <xdr:rowOff>160598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91778"/>
          <a:ext cx="698500" cy="2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43491</xdr:rowOff>
    </xdr:from>
    <xdr:to>
      <xdr:col>15</xdr:col>
      <xdr:colOff>101600</xdr:colOff>
      <xdr:row>18</xdr:row>
      <xdr:rowOff>145091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7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155268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41988</xdr:rowOff>
    </xdr:from>
    <xdr:to>
      <xdr:col>29</xdr:col>
      <xdr:colOff>177800</xdr:colOff>
      <xdr:row>18</xdr:row>
      <xdr:rowOff>143587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7571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14065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47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91635</xdr:rowOff>
    </xdr:from>
    <xdr:to>
      <xdr:col>26</xdr:col>
      <xdr:colOff>101600</xdr:colOff>
      <xdr:row>19</xdr:row>
      <xdr:rowOff>21785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25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6562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1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95922</xdr:rowOff>
    </xdr:from>
    <xdr:to>
      <xdr:col>22</xdr:col>
      <xdr:colOff>165100</xdr:colOff>
      <xdr:row>19</xdr:row>
      <xdr:rowOff>26072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29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10849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1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107253</xdr:rowOff>
    </xdr:from>
    <xdr:to>
      <xdr:col>19</xdr:col>
      <xdr:colOff>38100</xdr:colOff>
      <xdr:row>19</xdr:row>
      <xdr:rowOff>37403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40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22180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109798</xdr:rowOff>
    </xdr:from>
    <xdr:to>
      <xdr:col>15</xdr:col>
      <xdr:colOff>101600</xdr:colOff>
      <xdr:row>19</xdr:row>
      <xdr:rowOff>39948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43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24725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2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46799</xdr:rowOff>
    </xdr:from>
    <xdr:to>
      <xdr:col>29</xdr:col>
      <xdr:colOff>127000</xdr:colOff>
      <xdr:row>36</xdr:row>
      <xdr:rowOff>58065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00049"/>
          <a:ext cx="647700" cy="11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41919</xdr:rowOff>
    </xdr:from>
    <xdr:to>
      <xdr:col>26</xdr:col>
      <xdr:colOff>50800</xdr:colOff>
      <xdr:row>36</xdr:row>
      <xdr:rowOff>58065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95169"/>
          <a:ext cx="698500" cy="16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41919</xdr:rowOff>
    </xdr:from>
    <xdr:to>
      <xdr:col>22</xdr:col>
      <xdr:colOff>114300</xdr:colOff>
      <xdr:row>36</xdr:row>
      <xdr:rowOff>111718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95169"/>
          <a:ext cx="698500" cy="69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83242</xdr:rowOff>
    </xdr:from>
    <xdr:to>
      <xdr:col>18</xdr:col>
      <xdr:colOff>177800</xdr:colOff>
      <xdr:row>36</xdr:row>
      <xdr:rowOff>111718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36492"/>
          <a:ext cx="698500" cy="28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334194</xdr:rowOff>
    </xdr:from>
    <xdr:to>
      <xdr:col>15</xdr:col>
      <xdr:colOff>101600</xdr:colOff>
      <xdr:row>36</xdr:row>
      <xdr:rowOff>92894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103071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1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338899</xdr:rowOff>
    </xdr:from>
    <xdr:to>
      <xdr:col>29</xdr:col>
      <xdr:colOff>177800</xdr:colOff>
      <xdr:row>36</xdr:row>
      <xdr:rowOff>97599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49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310976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2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7265</xdr:rowOff>
    </xdr:from>
    <xdr:to>
      <xdr:col>26</xdr:col>
      <xdr:colOff>101600</xdr:colOff>
      <xdr:row>36</xdr:row>
      <xdr:rowOff>108865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60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93642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46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334019</xdr:rowOff>
    </xdr:from>
    <xdr:to>
      <xdr:col>22</xdr:col>
      <xdr:colOff>165100</xdr:colOff>
      <xdr:row>36</xdr:row>
      <xdr:rowOff>92719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44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77496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60918</xdr:rowOff>
    </xdr:from>
    <xdr:to>
      <xdr:col>19</xdr:col>
      <xdr:colOff>38100</xdr:colOff>
      <xdr:row>36</xdr:row>
      <xdr:rowOff>162518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14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147295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00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32442</xdr:rowOff>
    </xdr:from>
    <xdr:to>
      <xdr:col>15</xdr:col>
      <xdr:colOff>101600</xdr:colOff>
      <xdr:row>36</xdr:row>
      <xdr:rowOff>134042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85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118819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7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3,804
3,593
115.90
6,384,261
5,909,947
378,449
2,674,024
3,050,071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83127</xdr:rowOff>
    </xdr:from>
    <xdr:to>
      <xdr:col>24</xdr:col>
      <xdr:colOff>63500</xdr:colOff>
      <xdr:row>37</xdr:row>
      <xdr:rowOff>141917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26777"/>
          <a:ext cx="838200" cy="5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131962</xdr:rowOff>
    </xdr:from>
    <xdr:to>
      <xdr:col>19</xdr:col>
      <xdr:colOff>177800</xdr:colOff>
      <xdr:row>37</xdr:row>
      <xdr:rowOff>141917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475612"/>
          <a:ext cx="889000" cy="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131962</xdr:rowOff>
    </xdr:from>
    <xdr:to>
      <xdr:col>15</xdr:col>
      <xdr:colOff>50800</xdr:colOff>
      <xdr:row>37</xdr:row>
      <xdr:rowOff>138853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75612"/>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138853</xdr:rowOff>
    </xdr:from>
    <xdr:to>
      <xdr:col>10</xdr:col>
      <xdr:colOff>114300</xdr:colOff>
      <xdr:row>37</xdr:row>
      <xdr:rowOff>140045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82503"/>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51946</xdr:rowOff>
    </xdr:from>
    <xdr:to>
      <xdr:col>6</xdr:col>
      <xdr:colOff>38100</xdr:colOff>
      <xdr:row>37</xdr:row>
      <xdr:rowOff>153546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9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170073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7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32327</xdr:rowOff>
    </xdr:from>
    <xdr:to>
      <xdr:col>24</xdr:col>
      <xdr:colOff>114300</xdr:colOff>
      <xdr:row>37</xdr:row>
      <xdr:rowOff>133927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10754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5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91117</xdr:rowOff>
    </xdr:from>
    <xdr:to>
      <xdr:col>20</xdr:col>
      <xdr:colOff>38100</xdr:colOff>
      <xdr:row>38</xdr:row>
      <xdr:rowOff>21267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3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12395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2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81162</xdr:rowOff>
    </xdr:from>
    <xdr:to>
      <xdr:col>15</xdr:col>
      <xdr:colOff>101600</xdr:colOff>
      <xdr:row>38</xdr:row>
      <xdr:rowOff>11312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2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2439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17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88053</xdr:rowOff>
    </xdr:from>
    <xdr:to>
      <xdr:col>10</xdr:col>
      <xdr:colOff>165100</xdr:colOff>
      <xdr:row>38</xdr:row>
      <xdr:rowOff>18203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3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9330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2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89245</xdr:rowOff>
    </xdr:from>
    <xdr:to>
      <xdr:col>6</xdr:col>
      <xdr:colOff>38100</xdr:colOff>
      <xdr:row>38</xdr:row>
      <xdr:rowOff>19396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328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10523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2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136257</xdr:rowOff>
    </xdr:from>
    <xdr:to>
      <xdr:col>24</xdr:col>
      <xdr:colOff>63500</xdr:colOff>
      <xdr:row>57</xdr:row>
      <xdr:rowOff>156778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08907"/>
          <a:ext cx="838200" cy="2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156778</xdr:rowOff>
    </xdr:from>
    <xdr:to>
      <xdr:col>19</xdr:col>
      <xdr:colOff>177800</xdr:colOff>
      <xdr:row>58</xdr:row>
      <xdr:rowOff>42553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29428"/>
          <a:ext cx="889000" cy="5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42553</xdr:rowOff>
    </xdr:from>
    <xdr:to>
      <xdr:col>15</xdr:col>
      <xdr:colOff>50800</xdr:colOff>
      <xdr:row>58</xdr:row>
      <xdr:rowOff>58386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86653"/>
          <a:ext cx="889000" cy="1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58386</xdr:rowOff>
    </xdr:from>
    <xdr:to>
      <xdr:col>10</xdr:col>
      <xdr:colOff>114300</xdr:colOff>
      <xdr:row>58</xdr:row>
      <xdr:rowOff>62561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02486"/>
          <a:ext cx="889000" cy="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158025</xdr:rowOff>
    </xdr:from>
    <xdr:to>
      <xdr:col>6</xdr:col>
      <xdr:colOff>38100</xdr:colOff>
      <xdr:row>58</xdr:row>
      <xdr:rowOff>88175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104702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70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85457</xdr:rowOff>
    </xdr:from>
    <xdr:to>
      <xdr:col>24</xdr:col>
      <xdr:colOff>114300</xdr:colOff>
      <xdr:row>58</xdr:row>
      <xdr:rowOff>15607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5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44834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4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105978</xdr:rowOff>
    </xdr:from>
    <xdr:to>
      <xdr:col>20</xdr:col>
      <xdr:colOff>38100</xdr:colOff>
      <xdr:row>58</xdr:row>
      <xdr:rowOff>36128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7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52655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653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163203</xdr:rowOff>
    </xdr:from>
    <xdr:to>
      <xdr:col>15</xdr:col>
      <xdr:colOff>101600</xdr:colOff>
      <xdr:row>58</xdr:row>
      <xdr:rowOff>93353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3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84480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2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7586</xdr:rowOff>
    </xdr:from>
    <xdr:to>
      <xdr:col>10</xdr:col>
      <xdr:colOff>165100</xdr:colOff>
      <xdr:row>58</xdr:row>
      <xdr:rowOff>109186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5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100313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44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11761</xdr:rowOff>
    </xdr:from>
    <xdr:to>
      <xdr:col>6</xdr:col>
      <xdr:colOff>38100</xdr:colOff>
      <xdr:row>58</xdr:row>
      <xdr:rowOff>113361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5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104488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4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131406</xdr:rowOff>
    </xdr:from>
    <xdr:to>
      <xdr:col>24</xdr:col>
      <xdr:colOff>63500</xdr:colOff>
      <xdr:row>78</xdr:row>
      <xdr:rowOff>148977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04506"/>
          <a:ext cx="838200" cy="1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148977</xdr:rowOff>
    </xdr:from>
    <xdr:to>
      <xdr:col>19</xdr:col>
      <xdr:colOff>177800</xdr:colOff>
      <xdr:row>79</xdr:row>
      <xdr:rowOff>12435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22077"/>
          <a:ext cx="889000" cy="3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12435</xdr:rowOff>
    </xdr:from>
    <xdr:to>
      <xdr:col>15</xdr:col>
      <xdr:colOff>50800</xdr:colOff>
      <xdr:row>79</xdr:row>
      <xdr:rowOff>21022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56985"/>
          <a:ext cx="889000" cy="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4327</xdr:rowOff>
    </xdr:from>
    <xdr:to>
      <xdr:col>10</xdr:col>
      <xdr:colOff>114300</xdr:colOff>
      <xdr:row>79</xdr:row>
      <xdr:rowOff>21022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48877"/>
          <a:ext cx="889000" cy="1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40501</xdr:rowOff>
    </xdr:from>
    <xdr:to>
      <xdr:col>6</xdr:col>
      <xdr:colOff>38100</xdr:colOff>
      <xdr:row>78</xdr:row>
      <xdr:rowOff>142101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158628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8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80606</xdr:rowOff>
    </xdr:from>
    <xdr:to>
      <xdr:col>24</xdr:col>
      <xdr:colOff>114300</xdr:colOff>
      <xdr:row>79</xdr:row>
      <xdr:rowOff>10756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5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98177</xdr:rowOff>
    </xdr:from>
    <xdr:to>
      <xdr:col>20</xdr:col>
      <xdr:colOff>38100</xdr:colOff>
      <xdr:row>79</xdr:row>
      <xdr:rowOff>28327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7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19454</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6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133085</xdr:rowOff>
    </xdr:from>
    <xdr:to>
      <xdr:col>15</xdr:col>
      <xdr:colOff>101600</xdr:colOff>
      <xdr:row>79</xdr:row>
      <xdr:rowOff>63235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54362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9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141672</xdr:rowOff>
    </xdr:from>
    <xdr:to>
      <xdr:col>10</xdr:col>
      <xdr:colOff>165100</xdr:colOff>
      <xdr:row>79</xdr:row>
      <xdr:rowOff>71822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1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62949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0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124977</xdr:rowOff>
    </xdr:from>
    <xdr:to>
      <xdr:col>6</xdr:col>
      <xdr:colOff>38100</xdr:colOff>
      <xdr:row>79</xdr:row>
      <xdr:rowOff>55127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9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46254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9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58570</xdr:rowOff>
    </xdr:from>
    <xdr:to>
      <xdr:col>24</xdr:col>
      <xdr:colOff>63500</xdr:colOff>
      <xdr:row>95</xdr:row>
      <xdr:rowOff>67570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346320"/>
          <a:ext cx="838200" cy="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58570</xdr:rowOff>
    </xdr:from>
    <xdr:to>
      <xdr:col>19</xdr:col>
      <xdr:colOff>177800</xdr:colOff>
      <xdr:row>96</xdr:row>
      <xdr:rowOff>3394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346320"/>
          <a:ext cx="889000" cy="11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152395</xdr:rowOff>
    </xdr:from>
    <xdr:to>
      <xdr:col>15</xdr:col>
      <xdr:colOff>50800</xdr:colOff>
      <xdr:row>96</xdr:row>
      <xdr:rowOff>3394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268695"/>
          <a:ext cx="889000" cy="19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152395</xdr:rowOff>
    </xdr:from>
    <xdr:to>
      <xdr:col>10</xdr:col>
      <xdr:colOff>114300</xdr:colOff>
      <xdr:row>95</xdr:row>
      <xdr:rowOff>94247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268695"/>
          <a:ext cx="889000" cy="11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16770</xdr:rowOff>
    </xdr:from>
    <xdr:to>
      <xdr:col>24</xdr:col>
      <xdr:colOff>114300</xdr:colOff>
      <xdr:row>95</xdr:row>
      <xdr:rowOff>118370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166647</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2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7770</xdr:rowOff>
    </xdr:from>
    <xdr:to>
      <xdr:col>20</xdr:col>
      <xdr:colOff>38100</xdr:colOff>
      <xdr:row>95</xdr:row>
      <xdr:rowOff>109370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9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100497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3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124044</xdr:rowOff>
    </xdr:from>
    <xdr:to>
      <xdr:col>15</xdr:col>
      <xdr:colOff>101600</xdr:colOff>
      <xdr:row>96</xdr:row>
      <xdr:rowOff>54194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1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45321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0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101595</xdr:rowOff>
    </xdr:from>
    <xdr:to>
      <xdr:col>10</xdr:col>
      <xdr:colOff>165100</xdr:colOff>
      <xdr:row>95</xdr:row>
      <xdr:rowOff>31745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1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48272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599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43447</xdr:rowOff>
    </xdr:from>
    <xdr:to>
      <xdr:col>6</xdr:col>
      <xdr:colOff>38100</xdr:colOff>
      <xdr:row>95</xdr:row>
      <xdr:rowOff>145047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3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161574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0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146419</xdr:rowOff>
    </xdr:from>
    <xdr:to>
      <xdr:col>55</xdr:col>
      <xdr:colOff>0</xdr:colOff>
      <xdr:row>38</xdr:row>
      <xdr:rowOff>24376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90069"/>
          <a:ext cx="838200" cy="4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20790</xdr:rowOff>
    </xdr:from>
    <xdr:to>
      <xdr:col>50</xdr:col>
      <xdr:colOff>114300</xdr:colOff>
      <xdr:row>38</xdr:row>
      <xdr:rowOff>24376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364440"/>
          <a:ext cx="889000" cy="17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20790</xdr:rowOff>
    </xdr:from>
    <xdr:to>
      <xdr:col>45</xdr:col>
      <xdr:colOff>177800</xdr:colOff>
      <xdr:row>37</xdr:row>
      <xdr:rowOff>81637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364440"/>
          <a:ext cx="889000" cy="6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136930</xdr:rowOff>
    </xdr:from>
    <xdr:to>
      <xdr:col>41</xdr:col>
      <xdr:colOff>50800</xdr:colOff>
      <xdr:row>37</xdr:row>
      <xdr:rowOff>81637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09130"/>
          <a:ext cx="889000" cy="11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23981</xdr:rowOff>
    </xdr:from>
    <xdr:to>
      <xdr:col>36</xdr:col>
      <xdr:colOff>165100</xdr:colOff>
      <xdr:row>37</xdr:row>
      <xdr:rowOff>125581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116708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6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95619</xdr:rowOff>
    </xdr:from>
    <xdr:to>
      <xdr:col>55</xdr:col>
      <xdr:colOff>50800</xdr:colOff>
      <xdr:row>38</xdr:row>
      <xdr:rowOff>25769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74046</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1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145026</xdr:rowOff>
    </xdr:from>
    <xdr:to>
      <xdr:col>50</xdr:col>
      <xdr:colOff>165100</xdr:colOff>
      <xdr:row>38</xdr:row>
      <xdr:rowOff>75175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886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66303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58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141440</xdr:rowOff>
    </xdr:from>
    <xdr:to>
      <xdr:col>46</xdr:col>
      <xdr:colOff>38100</xdr:colOff>
      <xdr:row>37</xdr:row>
      <xdr:rowOff>71590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1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88117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08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30837</xdr:rowOff>
    </xdr:from>
    <xdr:to>
      <xdr:col>41</xdr:col>
      <xdr:colOff>101600</xdr:colOff>
      <xdr:row>37</xdr:row>
      <xdr:rowOff>132437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148964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14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86130</xdr:rowOff>
    </xdr:from>
    <xdr:to>
      <xdr:col>36</xdr:col>
      <xdr:colOff>165100</xdr:colOff>
      <xdr:row>37</xdr:row>
      <xdr:rowOff>16280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32807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3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49340</xdr:rowOff>
    </xdr:from>
    <xdr:to>
      <xdr:col>55</xdr:col>
      <xdr:colOff>0</xdr:colOff>
      <xdr:row>59</xdr:row>
      <xdr:rowOff>54666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64890"/>
          <a:ext cx="838200" cy="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49340</xdr:rowOff>
    </xdr:from>
    <xdr:to>
      <xdr:col>50</xdr:col>
      <xdr:colOff>114300</xdr:colOff>
      <xdr:row>59</xdr:row>
      <xdr:rowOff>73100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64890"/>
          <a:ext cx="889000" cy="2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57685</xdr:rowOff>
    </xdr:from>
    <xdr:to>
      <xdr:col>45</xdr:col>
      <xdr:colOff>177800</xdr:colOff>
      <xdr:row>59</xdr:row>
      <xdr:rowOff>73100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73235"/>
          <a:ext cx="889000" cy="1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57685</xdr:rowOff>
    </xdr:from>
    <xdr:to>
      <xdr:col>41</xdr:col>
      <xdr:colOff>50800</xdr:colOff>
      <xdr:row>59</xdr:row>
      <xdr:rowOff>74822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173235"/>
          <a:ext cx="889000" cy="1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121219</xdr:rowOff>
    </xdr:from>
    <xdr:to>
      <xdr:col>36</xdr:col>
      <xdr:colOff>165100</xdr:colOff>
      <xdr:row>59</xdr:row>
      <xdr:rowOff>51369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6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67896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4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3866</xdr:rowOff>
    </xdr:from>
    <xdr:to>
      <xdr:col>55</xdr:col>
      <xdr:colOff>50800</xdr:colOff>
      <xdr:row>59</xdr:row>
      <xdr:rowOff>105466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11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169990</xdr:rowOff>
    </xdr:from>
    <xdr:to>
      <xdr:col>50</xdr:col>
      <xdr:colOff>165100</xdr:colOff>
      <xdr:row>59</xdr:row>
      <xdr:rowOff>100140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91267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20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22300</xdr:rowOff>
    </xdr:from>
    <xdr:to>
      <xdr:col>46</xdr:col>
      <xdr:colOff>38100</xdr:colOff>
      <xdr:row>59</xdr:row>
      <xdr:rowOff>123900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3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115027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23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6885</xdr:rowOff>
    </xdr:from>
    <xdr:to>
      <xdr:col>41</xdr:col>
      <xdr:colOff>101600</xdr:colOff>
      <xdr:row>59</xdr:row>
      <xdr:rowOff>108485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2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99612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21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24022</xdr:rowOff>
    </xdr:from>
    <xdr:to>
      <xdr:col>36</xdr:col>
      <xdr:colOff>165100</xdr:colOff>
      <xdr:row>59</xdr:row>
      <xdr:rowOff>125622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116749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23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41932</xdr:rowOff>
    </xdr:from>
    <xdr:to>
      <xdr:col>55</xdr:col>
      <xdr:colOff>0</xdr:colOff>
      <xdr:row>79</xdr:row>
      <xdr:rowOff>42283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86482"/>
          <a:ext cx="838200" cy="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38319</xdr:rowOff>
    </xdr:from>
    <xdr:to>
      <xdr:col>50</xdr:col>
      <xdr:colOff>114300</xdr:colOff>
      <xdr:row>79</xdr:row>
      <xdr:rowOff>41932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82869"/>
          <a:ext cx="889000" cy="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166058</xdr:rowOff>
    </xdr:from>
    <xdr:to>
      <xdr:col>45</xdr:col>
      <xdr:colOff>177800</xdr:colOff>
      <xdr:row>79</xdr:row>
      <xdr:rowOff>38319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39158"/>
          <a:ext cx="889000" cy="4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166058</xdr:rowOff>
    </xdr:from>
    <xdr:to>
      <xdr:col>41</xdr:col>
      <xdr:colOff>50800</xdr:colOff>
      <xdr:row>79</xdr:row>
      <xdr:rowOff>4409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39158"/>
          <a:ext cx="889000" cy="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162933</xdr:rowOff>
    </xdr:from>
    <xdr:to>
      <xdr:col>55</xdr:col>
      <xdr:colOff>50800</xdr:colOff>
      <xdr:row>79</xdr:row>
      <xdr:rowOff>93083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77860</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162582</xdr:rowOff>
    </xdr:from>
    <xdr:to>
      <xdr:col>50</xdr:col>
      <xdr:colOff>165100</xdr:colOff>
      <xdr:row>79</xdr:row>
      <xdr:rowOff>92732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83859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158969</xdr:rowOff>
    </xdr:from>
    <xdr:to>
      <xdr:col>46</xdr:col>
      <xdr:colOff>38100</xdr:colOff>
      <xdr:row>79</xdr:row>
      <xdr:rowOff>89119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80246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115258</xdr:rowOff>
    </xdr:from>
    <xdr:to>
      <xdr:col>41</xdr:col>
      <xdr:colOff>101600</xdr:colOff>
      <xdr:row>79</xdr:row>
      <xdr:rowOff>45408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8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36535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8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125059</xdr:rowOff>
    </xdr:from>
    <xdr:to>
      <xdr:col>36</xdr:col>
      <xdr:colOff>165100</xdr:colOff>
      <xdr:row>79</xdr:row>
      <xdr:rowOff>55209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9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46336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9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75377</xdr:rowOff>
    </xdr:from>
    <xdr:to>
      <xdr:col>55</xdr:col>
      <xdr:colOff>0</xdr:colOff>
      <xdr:row>98</xdr:row>
      <xdr:rowOff>88888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77477"/>
          <a:ext cx="838200" cy="1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75377</xdr:rowOff>
    </xdr:from>
    <xdr:to>
      <xdr:col>50</xdr:col>
      <xdr:colOff>114300</xdr:colOff>
      <xdr:row>98</xdr:row>
      <xdr:rowOff>110934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77477"/>
          <a:ext cx="889000" cy="3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110934</xdr:rowOff>
    </xdr:from>
    <xdr:to>
      <xdr:col>45</xdr:col>
      <xdr:colOff>177800</xdr:colOff>
      <xdr:row>98</xdr:row>
      <xdr:rowOff>114773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13034"/>
          <a:ext cx="889000" cy="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114773</xdr:rowOff>
    </xdr:from>
    <xdr:to>
      <xdr:col>41</xdr:col>
      <xdr:colOff>50800</xdr:colOff>
      <xdr:row>98</xdr:row>
      <xdr:rowOff>123896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16873"/>
          <a:ext cx="889000" cy="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6646</xdr:rowOff>
    </xdr:from>
    <xdr:to>
      <xdr:col>36</xdr:col>
      <xdr:colOff>165100</xdr:colOff>
      <xdr:row>98</xdr:row>
      <xdr:rowOff>108246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124773</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8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38088</xdr:rowOff>
    </xdr:from>
    <xdr:to>
      <xdr:col>55</xdr:col>
      <xdr:colOff>50800</xdr:colOff>
      <xdr:row>98</xdr:row>
      <xdr:rowOff>139688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159947</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24577</xdr:rowOff>
    </xdr:from>
    <xdr:to>
      <xdr:col>50</xdr:col>
      <xdr:colOff>165100</xdr:colOff>
      <xdr:row>98</xdr:row>
      <xdr:rowOff>126177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2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117304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1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60134</xdr:rowOff>
    </xdr:from>
    <xdr:to>
      <xdr:col>46</xdr:col>
      <xdr:colOff>38100</xdr:colOff>
      <xdr:row>98</xdr:row>
      <xdr:rowOff>161734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6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152861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5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63973</xdr:rowOff>
    </xdr:from>
    <xdr:to>
      <xdr:col>41</xdr:col>
      <xdr:colOff>101600</xdr:colOff>
      <xdr:row>98</xdr:row>
      <xdr:rowOff>165573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6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156700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5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73096</xdr:rowOff>
    </xdr:from>
    <xdr:to>
      <xdr:col>36</xdr:col>
      <xdr:colOff>165100</xdr:colOff>
      <xdr:row>99</xdr:row>
      <xdr:rowOff>3246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165823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6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40583</xdr:rowOff>
    </xdr:from>
    <xdr:to>
      <xdr:col>85</xdr:col>
      <xdr:colOff>127000</xdr:colOff>
      <xdr:row>38</xdr:row>
      <xdr:rowOff>73433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384233"/>
          <a:ext cx="838200" cy="20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27221</xdr:rowOff>
    </xdr:from>
    <xdr:to>
      <xdr:col>81</xdr:col>
      <xdr:colOff>50800</xdr:colOff>
      <xdr:row>37</xdr:row>
      <xdr:rowOff>40583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199421"/>
          <a:ext cx="889000" cy="18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27221</xdr:rowOff>
    </xdr:from>
    <xdr:to>
      <xdr:col>76</xdr:col>
      <xdr:colOff>114300</xdr:colOff>
      <xdr:row>36</xdr:row>
      <xdr:rowOff>70746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199421"/>
          <a:ext cx="889000" cy="4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70746</xdr:rowOff>
    </xdr:from>
    <xdr:to>
      <xdr:col>71</xdr:col>
      <xdr:colOff>177800</xdr:colOff>
      <xdr:row>38</xdr:row>
      <xdr:rowOff>24833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242946"/>
          <a:ext cx="889000" cy="29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75241</xdr:rowOff>
    </xdr:from>
    <xdr:to>
      <xdr:col>67</xdr:col>
      <xdr:colOff>101600</xdr:colOff>
      <xdr:row>39</xdr:row>
      <xdr:rowOff>5391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167968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22633</xdr:rowOff>
    </xdr:from>
    <xdr:to>
      <xdr:col>85</xdr:col>
      <xdr:colOff>177800</xdr:colOff>
      <xdr:row>38</xdr:row>
      <xdr:rowOff>124233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45510</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8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161233</xdr:rowOff>
    </xdr:from>
    <xdr:to>
      <xdr:col>81</xdr:col>
      <xdr:colOff>101600</xdr:colOff>
      <xdr:row>37</xdr:row>
      <xdr:rowOff>91383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33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107910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10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147871</xdr:rowOff>
    </xdr:from>
    <xdr:to>
      <xdr:col>76</xdr:col>
      <xdr:colOff>165100</xdr:colOff>
      <xdr:row>36</xdr:row>
      <xdr:rowOff>78021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14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94548</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292795" y="5923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19946</xdr:rowOff>
    </xdr:from>
    <xdr:to>
      <xdr:col>72</xdr:col>
      <xdr:colOff>38100</xdr:colOff>
      <xdr:row>36</xdr:row>
      <xdr:rowOff>121546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19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138073</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03795" y="596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145482</xdr:rowOff>
    </xdr:from>
    <xdr:to>
      <xdr:col>67</xdr:col>
      <xdr:colOff>101600</xdr:colOff>
      <xdr:row>38</xdr:row>
      <xdr:rowOff>75633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891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92159</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37725</xdr:rowOff>
    </xdr:from>
    <xdr:to>
      <xdr:col>85</xdr:col>
      <xdr:colOff>127000</xdr:colOff>
      <xdr:row>78</xdr:row>
      <xdr:rowOff>38720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410825"/>
          <a:ext cx="838200" cy="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28034</xdr:rowOff>
    </xdr:from>
    <xdr:to>
      <xdr:col>81</xdr:col>
      <xdr:colOff>50800</xdr:colOff>
      <xdr:row>78</xdr:row>
      <xdr:rowOff>37725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401134"/>
          <a:ext cx="889000" cy="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28034</xdr:rowOff>
    </xdr:from>
    <xdr:to>
      <xdr:col>76</xdr:col>
      <xdr:colOff>114300</xdr:colOff>
      <xdr:row>78</xdr:row>
      <xdr:rowOff>59497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401134"/>
          <a:ext cx="889000" cy="3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59497</xdr:rowOff>
    </xdr:from>
    <xdr:to>
      <xdr:col>71</xdr:col>
      <xdr:colOff>177800</xdr:colOff>
      <xdr:row>78</xdr:row>
      <xdr:rowOff>77522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32597"/>
          <a:ext cx="889000" cy="1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159370</xdr:rowOff>
    </xdr:from>
    <xdr:to>
      <xdr:col>85</xdr:col>
      <xdr:colOff>177800</xdr:colOff>
      <xdr:row>78</xdr:row>
      <xdr:rowOff>89520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6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137797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3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158375</xdr:rowOff>
    </xdr:from>
    <xdr:to>
      <xdr:col>81</xdr:col>
      <xdr:colOff>101600</xdr:colOff>
      <xdr:row>78</xdr:row>
      <xdr:rowOff>88525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79652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5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148684</xdr:rowOff>
    </xdr:from>
    <xdr:to>
      <xdr:col>76</xdr:col>
      <xdr:colOff>165100</xdr:colOff>
      <xdr:row>78</xdr:row>
      <xdr:rowOff>78834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5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69961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4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8697</xdr:rowOff>
    </xdr:from>
    <xdr:to>
      <xdr:col>72</xdr:col>
      <xdr:colOff>38100</xdr:colOff>
      <xdr:row>78</xdr:row>
      <xdr:rowOff>110297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8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101424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7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26722</xdr:rowOff>
    </xdr:from>
    <xdr:to>
      <xdr:col>67</xdr:col>
      <xdr:colOff>101600</xdr:colOff>
      <xdr:row>78</xdr:row>
      <xdr:rowOff>128322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9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119449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102710</xdr:rowOff>
    </xdr:from>
    <xdr:to>
      <xdr:col>85</xdr:col>
      <xdr:colOff>127000</xdr:colOff>
      <xdr:row>97</xdr:row>
      <xdr:rowOff>109894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733360"/>
          <a:ext cx="8382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102710</xdr:rowOff>
    </xdr:from>
    <xdr:to>
      <xdr:col>81</xdr:col>
      <xdr:colOff>50800</xdr:colOff>
      <xdr:row>97</xdr:row>
      <xdr:rowOff>130938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33360"/>
          <a:ext cx="889000" cy="2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68455</xdr:rowOff>
    </xdr:from>
    <xdr:to>
      <xdr:col>76</xdr:col>
      <xdr:colOff>114300</xdr:colOff>
      <xdr:row>97</xdr:row>
      <xdr:rowOff>130938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699105"/>
          <a:ext cx="889000" cy="6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68455</xdr:rowOff>
    </xdr:from>
    <xdr:to>
      <xdr:col>71</xdr:col>
      <xdr:colOff>177800</xdr:colOff>
      <xdr:row>97</xdr:row>
      <xdr:rowOff>124490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699105"/>
          <a:ext cx="889000" cy="5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147059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59094</xdr:rowOff>
    </xdr:from>
    <xdr:to>
      <xdr:col>85</xdr:col>
      <xdr:colOff>177800</xdr:colOff>
      <xdr:row>97</xdr:row>
      <xdr:rowOff>160694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68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81971</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41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51910</xdr:rowOff>
    </xdr:from>
    <xdr:to>
      <xdr:col>81</xdr:col>
      <xdr:colOff>101600</xdr:colOff>
      <xdr:row>97</xdr:row>
      <xdr:rowOff>153510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68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170037</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45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80138</xdr:rowOff>
    </xdr:from>
    <xdr:to>
      <xdr:col>76</xdr:col>
      <xdr:colOff>165100</xdr:colOff>
      <xdr:row>98</xdr:row>
      <xdr:rowOff>10288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26815</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486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17655</xdr:rowOff>
    </xdr:from>
    <xdr:to>
      <xdr:col>72</xdr:col>
      <xdr:colOff>38100</xdr:colOff>
      <xdr:row>97</xdr:row>
      <xdr:rowOff>119255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4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135782</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42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73690</xdr:rowOff>
    </xdr:from>
    <xdr:to>
      <xdr:col>67</xdr:col>
      <xdr:colOff>101600</xdr:colOff>
      <xdr:row>98</xdr:row>
      <xdr:rowOff>3840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0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20367</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479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66141</xdr:rowOff>
    </xdr:from>
    <xdr:to>
      <xdr:col>98</xdr:col>
      <xdr:colOff>38100</xdr:colOff>
      <xdr:row>38</xdr:row>
      <xdr:rowOff>167741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12818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5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94242</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209792"/>
          <a:ext cx="838200" cy="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98127</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3677"/>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95890</xdr:rowOff>
    </xdr:from>
    <xdr:to>
      <xdr:col>102</xdr:col>
      <xdr:colOff>114300</xdr:colOff>
      <xdr:row>59</xdr:row>
      <xdr:rowOff>98127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1440"/>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86598</xdr:rowOff>
    </xdr:from>
    <xdr:to>
      <xdr:col>98</xdr:col>
      <xdr:colOff>38100</xdr:colOff>
      <xdr:row>59</xdr:row>
      <xdr:rowOff>16748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33275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43442</xdr:rowOff>
    </xdr:from>
    <xdr:to>
      <xdr:col>116</xdr:col>
      <xdr:colOff>114300</xdr:colOff>
      <xdr:row>59</xdr:row>
      <xdr:rowOff>145042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147419</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47327</xdr:rowOff>
    </xdr:from>
    <xdr:to>
      <xdr:col>102</xdr:col>
      <xdr:colOff>165100</xdr:colOff>
      <xdr:row>59</xdr:row>
      <xdr:rowOff>148927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140054</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88333" y="10255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45090</xdr:rowOff>
    </xdr:from>
    <xdr:to>
      <xdr:col>98</xdr:col>
      <xdr:colOff>38100</xdr:colOff>
      <xdr:row>59</xdr:row>
      <xdr:rowOff>146690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137817</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253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31062</xdr:rowOff>
    </xdr:from>
    <xdr:to>
      <xdr:col>116</xdr:col>
      <xdr:colOff>63500</xdr:colOff>
      <xdr:row>77</xdr:row>
      <xdr:rowOff>140084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232712"/>
          <a:ext cx="838200" cy="10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9871</xdr:rowOff>
    </xdr:from>
    <xdr:to>
      <xdr:col>111</xdr:col>
      <xdr:colOff>177800</xdr:colOff>
      <xdr:row>77</xdr:row>
      <xdr:rowOff>31062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211521"/>
          <a:ext cx="889000" cy="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9871</xdr:rowOff>
    </xdr:from>
    <xdr:to>
      <xdr:col>107</xdr:col>
      <xdr:colOff>50800</xdr:colOff>
      <xdr:row>77</xdr:row>
      <xdr:rowOff>75634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211521"/>
          <a:ext cx="889000" cy="6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1713</xdr:rowOff>
    </xdr:from>
    <xdr:to>
      <xdr:col>102</xdr:col>
      <xdr:colOff>114300</xdr:colOff>
      <xdr:row>77</xdr:row>
      <xdr:rowOff>75634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203363"/>
          <a:ext cx="889000" cy="7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79744</xdr:rowOff>
    </xdr:from>
    <xdr:to>
      <xdr:col>98</xdr:col>
      <xdr:colOff>38100</xdr:colOff>
      <xdr:row>77</xdr:row>
      <xdr:rowOff>9894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26422</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89284</xdr:rowOff>
    </xdr:from>
    <xdr:to>
      <xdr:col>116</xdr:col>
      <xdr:colOff>114300</xdr:colOff>
      <xdr:row>78</xdr:row>
      <xdr:rowOff>19434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9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67711</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6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151712</xdr:rowOff>
    </xdr:from>
    <xdr:to>
      <xdr:col>112</xdr:col>
      <xdr:colOff>38100</xdr:colOff>
      <xdr:row>77</xdr:row>
      <xdr:rowOff>81862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8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72989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27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130521</xdr:rowOff>
    </xdr:from>
    <xdr:to>
      <xdr:col>107</xdr:col>
      <xdr:colOff>101600</xdr:colOff>
      <xdr:row>77</xdr:row>
      <xdr:rowOff>60671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6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51798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25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24834</xdr:rowOff>
    </xdr:from>
    <xdr:to>
      <xdr:col>102</xdr:col>
      <xdr:colOff>165100</xdr:colOff>
      <xdr:row>77</xdr:row>
      <xdr:rowOff>126434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22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117561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31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122363</xdr:rowOff>
    </xdr:from>
    <xdr:to>
      <xdr:col>98</xdr:col>
      <xdr:colOff>38100</xdr:colOff>
      <xdr:row>77</xdr:row>
      <xdr:rowOff>52513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5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43640</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324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1,553,614</a:t>
          </a:r>
          <a:r>
            <a:rPr kumimoji="1" lang="ja-JP" altLang="en-US" sz="1300">
              <a:latin typeface="ＭＳ Ｐゴシック" panose="020B0600070205080204" pitchFamily="50" charset="-128"/>
              <a:ea typeface="ＭＳ Ｐゴシック" panose="020B0600070205080204" pitchFamily="50" charset="-128"/>
            </a:rPr>
            <a:t>円となっている。ほとんどの項目が類似団体平均と比較して、下回っているか同程度の数値となっているが、物件費及び積立金が類似団体平均を大きく上回っている。物件費が乖離している要因は、公共施設の維持管理にかかる修繕量の増加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に伴う電算関係委託料の増加が乖離の要因となっている。積立金が乖離している要因はふるさと納税による寄附額を基金に積み立てて、後年度の財源としているためである。物件費については次年度も同程度の歳出が考え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3,804
3,593
115.90
6,384,261
5,909,947
378,449
2,674,024
3,050,071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100181</xdr:rowOff>
    </xdr:from>
    <xdr:to>
      <xdr:col>24</xdr:col>
      <xdr:colOff>63500</xdr:colOff>
      <xdr:row>38</xdr:row>
      <xdr:rowOff>104239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615281"/>
          <a:ext cx="8382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89936</xdr:rowOff>
    </xdr:from>
    <xdr:to>
      <xdr:col>19</xdr:col>
      <xdr:colOff>177800</xdr:colOff>
      <xdr:row>38</xdr:row>
      <xdr:rowOff>104239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605036"/>
          <a:ext cx="889000" cy="1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89936</xdr:rowOff>
    </xdr:from>
    <xdr:to>
      <xdr:col>15</xdr:col>
      <xdr:colOff>50800</xdr:colOff>
      <xdr:row>38</xdr:row>
      <xdr:rowOff>92880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605036"/>
          <a:ext cx="889000" cy="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90294</xdr:rowOff>
    </xdr:from>
    <xdr:to>
      <xdr:col>10</xdr:col>
      <xdr:colOff>114300</xdr:colOff>
      <xdr:row>38</xdr:row>
      <xdr:rowOff>92880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605394"/>
          <a:ext cx="889000" cy="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15034</xdr:rowOff>
    </xdr:from>
    <xdr:to>
      <xdr:col>6</xdr:col>
      <xdr:colOff>38100</xdr:colOff>
      <xdr:row>38</xdr:row>
      <xdr:rowOff>116634</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133161</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30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49381</xdr:rowOff>
    </xdr:from>
    <xdr:to>
      <xdr:col>24</xdr:col>
      <xdr:colOff>114300</xdr:colOff>
      <xdr:row>38</xdr:row>
      <xdr:rowOff>150981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6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135758</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7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53439</xdr:rowOff>
    </xdr:from>
    <xdr:to>
      <xdr:col>20</xdr:col>
      <xdr:colOff>38100</xdr:colOff>
      <xdr:row>38</xdr:row>
      <xdr:rowOff>155039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6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146166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66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39136</xdr:rowOff>
    </xdr:from>
    <xdr:to>
      <xdr:col>15</xdr:col>
      <xdr:colOff>101600</xdr:colOff>
      <xdr:row>38</xdr:row>
      <xdr:rowOff>140736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5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131863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4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42080</xdr:rowOff>
    </xdr:from>
    <xdr:to>
      <xdr:col>10</xdr:col>
      <xdr:colOff>165100</xdr:colOff>
      <xdr:row>38</xdr:row>
      <xdr:rowOff>143680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134807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4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39494</xdr:rowOff>
    </xdr:from>
    <xdr:to>
      <xdr:col>6</xdr:col>
      <xdr:colOff>38100</xdr:colOff>
      <xdr:row>38</xdr:row>
      <xdr:rowOff>141094</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5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132221</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4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13481</xdr:rowOff>
    </xdr:from>
    <xdr:to>
      <xdr:col>24</xdr:col>
      <xdr:colOff>63500</xdr:colOff>
      <xdr:row>57</xdr:row>
      <xdr:rowOff>44717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86131"/>
          <a:ext cx="838200" cy="3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44717</xdr:rowOff>
    </xdr:from>
    <xdr:to>
      <xdr:col>19</xdr:col>
      <xdr:colOff>177800</xdr:colOff>
      <xdr:row>57</xdr:row>
      <xdr:rowOff>65632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17367"/>
          <a:ext cx="889000" cy="2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31309</xdr:rowOff>
    </xdr:from>
    <xdr:to>
      <xdr:col>15</xdr:col>
      <xdr:colOff>50800</xdr:colOff>
      <xdr:row>57</xdr:row>
      <xdr:rowOff>65632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03959"/>
          <a:ext cx="889000" cy="3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31309</xdr:rowOff>
    </xdr:from>
    <xdr:to>
      <xdr:col>10</xdr:col>
      <xdr:colOff>114300</xdr:colOff>
      <xdr:row>57</xdr:row>
      <xdr:rowOff>43845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03959"/>
          <a:ext cx="889000" cy="1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134131</xdr:rowOff>
    </xdr:from>
    <xdr:to>
      <xdr:col>24</xdr:col>
      <xdr:colOff>114300</xdr:colOff>
      <xdr:row>57</xdr:row>
      <xdr:rowOff>64281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3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157008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8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165367</xdr:rowOff>
    </xdr:from>
    <xdr:to>
      <xdr:col>20</xdr:col>
      <xdr:colOff>38100</xdr:colOff>
      <xdr:row>57</xdr:row>
      <xdr:rowOff>95517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6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112044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4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14832</xdr:rowOff>
    </xdr:from>
    <xdr:to>
      <xdr:col>15</xdr:col>
      <xdr:colOff>101600</xdr:colOff>
      <xdr:row>57</xdr:row>
      <xdr:rowOff>116432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8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132959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6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151959</xdr:rowOff>
    </xdr:from>
    <xdr:to>
      <xdr:col>10</xdr:col>
      <xdr:colOff>165100</xdr:colOff>
      <xdr:row>57</xdr:row>
      <xdr:rowOff>82109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5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98636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52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164495</xdr:rowOff>
    </xdr:from>
    <xdr:to>
      <xdr:col>6</xdr:col>
      <xdr:colOff>38100</xdr:colOff>
      <xdr:row>57</xdr:row>
      <xdr:rowOff>94645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6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111172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4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13229</xdr:rowOff>
    </xdr:from>
    <xdr:to>
      <xdr:col>24</xdr:col>
      <xdr:colOff>63500</xdr:colOff>
      <xdr:row>78</xdr:row>
      <xdr:rowOff>73907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86329"/>
          <a:ext cx="838200" cy="6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73907</xdr:rowOff>
    </xdr:from>
    <xdr:to>
      <xdr:col>19</xdr:col>
      <xdr:colOff>177800</xdr:colOff>
      <xdr:row>78</xdr:row>
      <xdr:rowOff>95895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447007"/>
          <a:ext cx="889000" cy="2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58646</xdr:rowOff>
    </xdr:from>
    <xdr:to>
      <xdr:col>15</xdr:col>
      <xdr:colOff>50800</xdr:colOff>
      <xdr:row>78</xdr:row>
      <xdr:rowOff>95895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431746"/>
          <a:ext cx="889000" cy="3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58646</xdr:rowOff>
    </xdr:from>
    <xdr:to>
      <xdr:col>10</xdr:col>
      <xdr:colOff>114300</xdr:colOff>
      <xdr:row>78</xdr:row>
      <xdr:rowOff>105079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31746"/>
          <a:ext cx="889000" cy="4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7813</xdr:rowOff>
    </xdr:from>
    <xdr:to>
      <xdr:col>6</xdr:col>
      <xdr:colOff>38100</xdr:colOff>
      <xdr:row>78</xdr:row>
      <xdr:rowOff>109413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125940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133879</xdr:rowOff>
    </xdr:from>
    <xdr:to>
      <xdr:col>24</xdr:col>
      <xdr:colOff>114300</xdr:colOff>
      <xdr:row>78</xdr:row>
      <xdr:rowOff>64029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3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112306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1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23107</xdr:rowOff>
    </xdr:from>
    <xdr:to>
      <xdr:col>20</xdr:col>
      <xdr:colOff>38100</xdr:colOff>
      <xdr:row>78</xdr:row>
      <xdr:rowOff>124707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9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115834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8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45095</xdr:rowOff>
    </xdr:from>
    <xdr:to>
      <xdr:col>15</xdr:col>
      <xdr:colOff>101600</xdr:colOff>
      <xdr:row>78</xdr:row>
      <xdr:rowOff>146695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1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137822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5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7846</xdr:rowOff>
    </xdr:from>
    <xdr:to>
      <xdr:col>10</xdr:col>
      <xdr:colOff>165100</xdr:colOff>
      <xdr:row>78</xdr:row>
      <xdr:rowOff>109446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8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100573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7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54279</xdr:rowOff>
    </xdr:from>
    <xdr:to>
      <xdr:col>6</xdr:col>
      <xdr:colOff>38100</xdr:colOff>
      <xdr:row>78</xdr:row>
      <xdr:rowOff>155879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2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147006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2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34792</xdr:rowOff>
    </xdr:from>
    <xdr:to>
      <xdr:col>24</xdr:col>
      <xdr:colOff>63500</xdr:colOff>
      <xdr:row>98</xdr:row>
      <xdr:rowOff>44751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36892"/>
          <a:ext cx="838200" cy="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18934</xdr:rowOff>
    </xdr:from>
    <xdr:to>
      <xdr:col>19</xdr:col>
      <xdr:colOff>177800</xdr:colOff>
      <xdr:row>98</xdr:row>
      <xdr:rowOff>44751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21034"/>
          <a:ext cx="889000" cy="2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18934</xdr:rowOff>
    </xdr:from>
    <xdr:to>
      <xdr:col>15</xdr:col>
      <xdr:colOff>50800</xdr:colOff>
      <xdr:row>98</xdr:row>
      <xdr:rowOff>34217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21034"/>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34217</xdr:rowOff>
    </xdr:from>
    <xdr:to>
      <xdr:col>10</xdr:col>
      <xdr:colOff>114300</xdr:colOff>
      <xdr:row>98</xdr:row>
      <xdr:rowOff>35068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36317"/>
          <a:ext cx="8890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155442</xdr:rowOff>
    </xdr:from>
    <xdr:to>
      <xdr:col>24</xdr:col>
      <xdr:colOff>114300</xdr:colOff>
      <xdr:row>98</xdr:row>
      <xdr:rowOff>85592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8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70369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0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165401</xdr:rowOff>
    </xdr:from>
    <xdr:to>
      <xdr:col>20</xdr:col>
      <xdr:colOff>38100</xdr:colOff>
      <xdr:row>98</xdr:row>
      <xdr:rowOff>95551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9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86678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8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139584</xdr:rowOff>
    </xdr:from>
    <xdr:to>
      <xdr:col>15</xdr:col>
      <xdr:colOff>101600</xdr:colOff>
      <xdr:row>98</xdr:row>
      <xdr:rowOff>69734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60861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6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154867</xdr:rowOff>
    </xdr:from>
    <xdr:to>
      <xdr:col>10</xdr:col>
      <xdr:colOff>165100</xdr:colOff>
      <xdr:row>98</xdr:row>
      <xdr:rowOff>85017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8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76144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7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155718</xdr:rowOff>
    </xdr:from>
    <xdr:to>
      <xdr:col>6</xdr:col>
      <xdr:colOff>38100</xdr:colOff>
      <xdr:row>98</xdr:row>
      <xdr:rowOff>85868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8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76995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7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151174</xdr:rowOff>
    </xdr:from>
    <xdr:to>
      <xdr:col>36</xdr:col>
      <xdr:colOff>165100</xdr:colOff>
      <xdr:row>39</xdr:row>
      <xdr:rowOff>81324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97851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44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152943</xdr:rowOff>
    </xdr:from>
    <xdr:to>
      <xdr:col>55</xdr:col>
      <xdr:colOff>0</xdr:colOff>
      <xdr:row>58</xdr:row>
      <xdr:rowOff>13886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25593"/>
          <a:ext cx="838200" cy="3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163238</xdr:rowOff>
    </xdr:from>
    <xdr:to>
      <xdr:col>50</xdr:col>
      <xdr:colOff>114300</xdr:colOff>
      <xdr:row>58</xdr:row>
      <xdr:rowOff>13886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35888"/>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163238</xdr:rowOff>
    </xdr:from>
    <xdr:to>
      <xdr:col>45</xdr:col>
      <xdr:colOff>177800</xdr:colOff>
      <xdr:row>58</xdr:row>
      <xdr:rowOff>22497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35888"/>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8068</xdr:rowOff>
    </xdr:from>
    <xdr:to>
      <xdr:col>41</xdr:col>
      <xdr:colOff>50800</xdr:colOff>
      <xdr:row>58</xdr:row>
      <xdr:rowOff>22497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52168"/>
          <a:ext cx="889000" cy="1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31769</xdr:rowOff>
    </xdr:from>
    <xdr:to>
      <xdr:col>36</xdr:col>
      <xdr:colOff>165100</xdr:colOff>
      <xdr:row>57</xdr:row>
      <xdr:rowOff>133369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149896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102143</xdr:rowOff>
    </xdr:from>
    <xdr:to>
      <xdr:col>55</xdr:col>
      <xdr:colOff>50800</xdr:colOff>
      <xdr:row>58</xdr:row>
      <xdr:rowOff>32293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7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125020</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2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134536</xdr:rowOff>
    </xdr:from>
    <xdr:to>
      <xdr:col>50</xdr:col>
      <xdr:colOff>165100</xdr:colOff>
      <xdr:row>58</xdr:row>
      <xdr:rowOff>64686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55813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999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112438</xdr:rowOff>
    </xdr:from>
    <xdr:to>
      <xdr:col>46</xdr:col>
      <xdr:colOff>38100</xdr:colOff>
      <xdr:row>58</xdr:row>
      <xdr:rowOff>42588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8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59115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6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143147</xdr:rowOff>
    </xdr:from>
    <xdr:to>
      <xdr:col>41</xdr:col>
      <xdr:colOff>101600</xdr:colOff>
      <xdr:row>58</xdr:row>
      <xdr:rowOff>73297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64424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128718</xdr:rowOff>
    </xdr:from>
    <xdr:to>
      <xdr:col>36</xdr:col>
      <xdr:colOff>165100</xdr:colOff>
      <xdr:row>58</xdr:row>
      <xdr:rowOff>58868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49995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99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57595</xdr:rowOff>
    </xdr:from>
    <xdr:to>
      <xdr:col>55</xdr:col>
      <xdr:colOff>0</xdr:colOff>
      <xdr:row>79</xdr:row>
      <xdr:rowOff>63112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602145"/>
          <a:ext cx="838200" cy="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25324</xdr:rowOff>
    </xdr:from>
    <xdr:to>
      <xdr:col>50</xdr:col>
      <xdr:colOff>114300</xdr:colOff>
      <xdr:row>79</xdr:row>
      <xdr:rowOff>57595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69874"/>
          <a:ext cx="889000" cy="3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25324</xdr:rowOff>
    </xdr:from>
    <xdr:to>
      <xdr:col>45</xdr:col>
      <xdr:colOff>177800</xdr:colOff>
      <xdr:row>79</xdr:row>
      <xdr:rowOff>55831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69874"/>
          <a:ext cx="889000" cy="3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35647</xdr:rowOff>
    </xdr:from>
    <xdr:to>
      <xdr:col>41</xdr:col>
      <xdr:colOff>50800</xdr:colOff>
      <xdr:row>79</xdr:row>
      <xdr:rowOff>55831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80197"/>
          <a:ext cx="889000" cy="2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146234</xdr:rowOff>
    </xdr:from>
    <xdr:to>
      <xdr:col>36</xdr:col>
      <xdr:colOff>165100</xdr:colOff>
      <xdr:row>79</xdr:row>
      <xdr:rowOff>76384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92911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9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12312</xdr:rowOff>
    </xdr:from>
    <xdr:to>
      <xdr:col>55</xdr:col>
      <xdr:colOff>50800</xdr:colOff>
      <xdr:row>79</xdr:row>
      <xdr:rowOff>113912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5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98689</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6795</xdr:rowOff>
    </xdr:from>
    <xdr:to>
      <xdr:col>50</xdr:col>
      <xdr:colOff>165100</xdr:colOff>
      <xdr:row>79</xdr:row>
      <xdr:rowOff>108395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99522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4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145974</xdr:rowOff>
    </xdr:from>
    <xdr:to>
      <xdr:col>46</xdr:col>
      <xdr:colOff>38100</xdr:colOff>
      <xdr:row>79</xdr:row>
      <xdr:rowOff>76124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1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67251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1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5031</xdr:rowOff>
    </xdr:from>
    <xdr:to>
      <xdr:col>41</xdr:col>
      <xdr:colOff>101600</xdr:colOff>
      <xdr:row>79</xdr:row>
      <xdr:rowOff>106631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4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97758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4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156297</xdr:rowOff>
    </xdr:from>
    <xdr:to>
      <xdr:col>36</xdr:col>
      <xdr:colOff>165100</xdr:colOff>
      <xdr:row>79</xdr:row>
      <xdr:rowOff>86447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2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77574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2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77473</xdr:rowOff>
    </xdr:from>
    <xdr:to>
      <xdr:col>55</xdr:col>
      <xdr:colOff>0</xdr:colOff>
      <xdr:row>98</xdr:row>
      <xdr:rowOff>94010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79573"/>
          <a:ext cx="838200" cy="1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94010</xdr:rowOff>
    </xdr:from>
    <xdr:to>
      <xdr:col>50</xdr:col>
      <xdr:colOff>114300</xdr:colOff>
      <xdr:row>98</xdr:row>
      <xdr:rowOff>97247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96110"/>
          <a:ext cx="889000" cy="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97247</xdr:rowOff>
    </xdr:from>
    <xdr:to>
      <xdr:col>45</xdr:col>
      <xdr:colOff>177800</xdr:colOff>
      <xdr:row>98</xdr:row>
      <xdr:rowOff>105545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99347"/>
          <a:ext cx="889000" cy="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97803</xdr:rowOff>
    </xdr:from>
    <xdr:to>
      <xdr:col>41</xdr:col>
      <xdr:colOff>50800</xdr:colOff>
      <xdr:row>98</xdr:row>
      <xdr:rowOff>105545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99903"/>
          <a:ext cx="889000" cy="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18090</xdr:rowOff>
    </xdr:from>
    <xdr:to>
      <xdr:col>36</xdr:col>
      <xdr:colOff>165100</xdr:colOff>
      <xdr:row>98</xdr:row>
      <xdr:rowOff>119690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136217</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5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26673</xdr:rowOff>
    </xdr:from>
    <xdr:to>
      <xdr:col>55</xdr:col>
      <xdr:colOff>50800</xdr:colOff>
      <xdr:row>98</xdr:row>
      <xdr:rowOff>128273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2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147796</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43210</xdr:rowOff>
    </xdr:from>
    <xdr:to>
      <xdr:col>50</xdr:col>
      <xdr:colOff>165100</xdr:colOff>
      <xdr:row>98</xdr:row>
      <xdr:rowOff>144810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4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135937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3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46447</xdr:rowOff>
    </xdr:from>
    <xdr:to>
      <xdr:col>46</xdr:col>
      <xdr:colOff>38100</xdr:colOff>
      <xdr:row>98</xdr:row>
      <xdr:rowOff>148047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4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139174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4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54745</xdr:rowOff>
    </xdr:from>
    <xdr:to>
      <xdr:col>41</xdr:col>
      <xdr:colOff>101600</xdr:colOff>
      <xdr:row>98</xdr:row>
      <xdr:rowOff>156345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147472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4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47003</xdr:rowOff>
    </xdr:from>
    <xdr:to>
      <xdr:col>36</xdr:col>
      <xdr:colOff>165100</xdr:colOff>
      <xdr:row>98</xdr:row>
      <xdr:rowOff>148603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4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139730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4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69299</xdr:rowOff>
    </xdr:from>
    <xdr:to>
      <xdr:col>85</xdr:col>
      <xdr:colOff>127000</xdr:colOff>
      <xdr:row>38</xdr:row>
      <xdr:rowOff>71238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84399"/>
          <a:ext cx="838200" cy="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71238</xdr:rowOff>
    </xdr:from>
    <xdr:to>
      <xdr:col>81</xdr:col>
      <xdr:colOff>50800</xdr:colOff>
      <xdr:row>38</xdr:row>
      <xdr:rowOff>81990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86338"/>
          <a:ext cx="889000" cy="1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81990</xdr:rowOff>
    </xdr:from>
    <xdr:to>
      <xdr:col>76</xdr:col>
      <xdr:colOff>114300</xdr:colOff>
      <xdr:row>38</xdr:row>
      <xdr:rowOff>85944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97090"/>
          <a:ext cx="8890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85944</xdr:rowOff>
    </xdr:from>
    <xdr:to>
      <xdr:col>71</xdr:col>
      <xdr:colOff>177800</xdr:colOff>
      <xdr:row>38</xdr:row>
      <xdr:rowOff>98228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601044"/>
          <a:ext cx="889000" cy="1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18499</xdr:rowOff>
    </xdr:from>
    <xdr:to>
      <xdr:col>85</xdr:col>
      <xdr:colOff>177800</xdr:colOff>
      <xdr:row>38</xdr:row>
      <xdr:rowOff>120099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3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104876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20438</xdr:rowOff>
    </xdr:from>
    <xdr:to>
      <xdr:col>81</xdr:col>
      <xdr:colOff>101600</xdr:colOff>
      <xdr:row>38</xdr:row>
      <xdr:rowOff>122038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3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113165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2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31190</xdr:rowOff>
    </xdr:from>
    <xdr:to>
      <xdr:col>76</xdr:col>
      <xdr:colOff>165100</xdr:colOff>
      <xdr:row>38</xdr:row>
      <xdr:rowOff>132790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123917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3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35144</xdr:rowOff>
    </xdr:from>
    <xdr:to>
      <xdr:col>72</xdr:col>
      <xdr:colOff>38100</xdr:colOff>
      <xdr:row>38</xdr:row>
      <xdr:rowOff>136744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5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127871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4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47428</xdr:rowOff>
    </xdr:from>
    <xdr:to>
      <xdr:col>67</xdr:col>
      <xdr:colOff>101600</xdr:colOff>
      <xdr:row>38</xdr:row>
      <xdr:rowOff>149028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140155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5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124485</xdr:rowOff>
    </xdr:from>
    <xdr:to>
      <xdr:col>85</xdr:col>
      <xdr:colOff>127000</xdr:colOff>
      <xdr:row>58</xdr:row>
      <xdr:rowOff>70175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97135"/>
          <a:ext cx="838200" cy="11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124485</xdr:rowOff>
    </xdr:from>
    <xdr:to>
      <xdr:col>81</xdr:col>
      <xdr:colOff>50800</xdr:colOff>
      <xdr:row>58</xdr:row>
      <xdr:rowOff>85527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97135"/>
          <a:ext cx="889000" cy="13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74558</xdr:rowOff>
    </xdr:from>
    <xdr:to>
      <xdr:col>76</xdr:col>
      <xdr:colOff>114300</xdr:colOff>
      <xdr:row>58</xdr:row>
      <xdr:rowOff>85527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10018658"/>
          <a:ext cx="889000" cy="1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74400</xdr:rowOff>
    </xdr:from>
    <xdr:to>
      <xdr:col>71</xdr:col>
      <xdr:colOff>177800</xdr:colOff>
      <xdr:row>58</xdr:row>
      <xdr:rowOff>74558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18500"/>
          <a:ext cx="889000" cy="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69658</xdr:rowOff>
    </xdr:from>
    <xdr:to>
      <xdr:col>67</xdr:col>
      <xdr:colOff>101600</xdr:colOff>
      <xdr:row>57</xdr:row>
      <xdr:rowOff>171258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16335</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19375</xdr:rowOff>
    </xdr:from>
    <xdr:to>
      <xdr:col>85</xdr:col>
      <xdr:colOff>177800</xdr:colOff>
      <xdr:row>58</xdr:row>
      <xdr:rowOff>120975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6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105752</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73685</xdr:rowOff>
    </xdr:from>
    <xdr:to>
      <xdr:col>81</xdr:col>
      <xdr:colOff>101600</xdr:colOff>
      <xdr:row>58</xdr:row>
      <xdr:rowOff>3835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4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166412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39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34727</xdr:rowOff>
    </xdr:from>
    <xdr:to>
      <xdr:col>76</xdr:col>
      <xdr:colOff>165100</xdr:colOff>
      <xdr:row>58</xdr:row>
      <xdr:rowOff>136327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7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127454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7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23758</xdr:rowOff>
    </xdr:from>
    <xdr:to>
      <xdr:col>72</xdr:col>
      <xdr:colOff>38100</xdr:colOff>
      <xdr:row>58</xdr:row>
      <xdr:rowOff>125358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6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116485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6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23600</xdr:rowOff>
    </xdr:from>
    <xdr:to>
      <xdr:col>67</xdr:col>
      <xdr:colOff>101600</xdr:colOff>
      <xdr:row>58</xdr:row>
      <xdr:rowOff>125200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6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116327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6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40584</xdr:rowOff>
    </xdr:from>
    <xdr:to>
      <xdr:col>85</xdr:col>
      <xdr:colOff>127000</xdr:colOff>
      <xdr:row>78</xdr:row>
      <xdr:rowOff>73433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242234"/>
          <a:ext cx="838200" cy="20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27222</xdr:rowOff>
    </xdr:from>
    <xdr:to>
      <xdr:col>81</xdr:col>
      <xdr:colOff>50800</xdr:colOff>
      <xdr:row>77</xdr:row>
      <xdr:rowOff>40584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057422"/>
          <a:ext cx="889000" cy="18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11377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27222</xdr:rowOff>
    </xdr:from>
    <xdr:to>
      <xdr:col>76</xdr:col>
      <xdr:colOff>114300</xdr:colOff>
      <xdr:row>76</xdr:row>
      <xdr:rowOff>70746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057422"/>
          <a:ext cx="889000" cy="4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70746</xdr:rowOff>
    </xdr:from>
    <xdr:to>
      <xdr:col>71</xdr:col>
      <xdr:colOff>177800</xdr:colOff>
      <xdr:row>78</xdr:row>
      <xdr:rowOff>24833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100946"/>
          <a:ext cx="889000" cy="29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5370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75237</xdr:rowOff>
    </xdr:from>
    <xdr:to>
      <xdr:col>67</xdr:col>
      <xdr:colOff>101600</xdr:colOff>
      <xdr:row>79</xdr:row>
      <xdr:rowOff>5387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167964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22633</xdr:rowOff>
    </xdr:from>
    <xdr:to>
      <xdr:col>85</xdr:col>
      <xdr:colOff>177800</xdr:colOff>
      <xdr:row>78</xdr:row>
      <xdr:rowOff>124233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39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45510</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24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161234</xdr:rowOff>
    </xdr:from>
    <xdr:to>
      <xdr:col>81</xdr:col>
      <xdr:colOff>101600</xdr:colOff>
      <xdr:row>77</xdr:row>
      <xdr:rowOff>91384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19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107910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296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147872</xdr:rowOff>
    </xdr:from>
    <xdr:to>
      <xdr:col>76</xdr:col>
      <xdr:colOff>165100</xdr:colOff>
      <xdr:row>76</xdr:row>
      <xdr:rowOff>78022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0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94548</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292795" y="1278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19946</xdr:rowOff>
    </xdr:from>
    <xdr:to>
      <xdr:col>72</xdr:col>
      <xdr:colOff>38100</xdr:colOff>
      <xdr:row>76</xdr:row>
      <xdr:rowOff>121546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05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138074</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03795" y="1282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145483</xdr:rowOff>
    </xdr:from>
    <xdr:to>
      <xdr:col>67</xdr:col>
      <xdr:colOff>101600</xdr:colOff>
      <xdr:row>78</xdr:row>
      <xdr:rowOff>75633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4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92160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12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37725</xdr:rowOff>
    </xdr:from>
    <xdr:to>
      <xdr:col>85</xdr:col>
      <xdr:colOff>127000</xdr:colOff>
      <xdr:row>98</xdr:row>
      <xdr:rowOff>38720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839825"/>
          <a:ext cx="838200" cy="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28034</xdr:rowOff>
    </xdr:from>
    <xdr:to>
      <xdr:col>81</xdr:col>
      <xdr:colOff>50800</xdr:colOff>
      <xdr:row>98</xdr:row>
      <xdr:rowOff>37725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830134"/>
          <a:ext cx="889000" cy="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28034</xdr:rowOff>
    </xdr:from>
    <xdr:to>
      <xdr:col>76</xdr:col>
      <xdr:colOff>114300</xdr:colOff>
      <xdr:row>98</xdr:row>
      <xdr:rowOff>59497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830134"/>
          <a:ext cx="889000" cy="3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59497</xdr:rowOff>
    </xdr:from>
    <xdr:to>
      <xdr:col>71</xdr:col>
      <xdr:colOff>177800</xdr:colOff>
      <xdr:row>98</xdr:row>
      <xdr:rowOff>77522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61597"/>
          <a:ext cx="889000" cy="1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159370</xdr:rowOff>
    </xdr:from>
    <xdr:to>
      <xdr:col>85</xdr:col>
      <xdr:colOff>177800</xdr:colOff>
      <xdr:row>98</xdr:row>
      <xdr:rowOff>89520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9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137797</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6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158375</xdr:rowOff>
    </xdr:from>
    <xdr:to>
      <xdr:col>81</xdr:col>
      <xdr:colOff>101600</xdr:colOff>
      <xdr:row>98</xdr:row>
      <xdr:rowOff>88525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79652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8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148684</xdr:rowOff>
    </xdr:from>
    <xdr:to>
      <xdr:col>76</xdr:col>
      <xdr:colOff>165100</xdr:colOff>
      <xdr:row>98</xdr:row>
      <xdr:rowOff>78834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7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69961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7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8697</xdr:rowOff>
    </xdr:from>
    <xdr:to>
      <xdr:col>72</xdr:col>
      <xdr:colOff>38100</xdr:colOff>
      <xdr:row>98</xdr:row>
      <xdr:rowOff>110297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1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101424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90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26722</xdr:rowOff>
    </xdr:from>
    <xdr:to>
      <xdr:col>67</xdr:col>
      <xdr:colOff>101600</xdr:colOff>
      <xdr:row>98</xdr:row>
      <xdr:rowOff>128322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119449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25303</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403"/>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143130</xdr:rowOff>
    </xdr:from>
    <xdr:to>
      <xdr:col>98</xdr:col>
      <xdr:colOff>38100</xdr:colOff>
      <xdr:row>38</xdr:row>
      <xdr:rowOff>73279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67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89807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2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145953</xdr:rowOff>
    </xdr:from>
    <xdr:to>
      <xdr:col>98</xdr:col>
      <xdr:colOff>38100</xdr:colOff>
      <xdr:row>38</xdr:row>
      <xdr:rowOff>76102</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6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67230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582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項目が類似団体平均と比較して、下回っているか若しくは同程度の値となっているが、総務費が大きく類似団体平均を上回っている。これは、ふるさと納税に係る歳出が多く含まれており、次年度も同程度の数値になる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は、ふるさと納税基金繰入金を用いて様々な事業を行ったが、ふるさと納税基金を充当できない経費も増加したため、財政調整基金繰入金が発生し、財政調整基金残高の標準財政規模比が減少した。</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実質単年度収支は財政調整基金の取り崩しが増加した関係で赤字となった。</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・一般会計、特別会計、公営企業会計ともに赤字額は発生していない。公営企業会計（水道事業・下水道事業）は令和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年度から公営企業会計へ移行している。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特別会計を個別でみると、介護保険特別会計が標準財政規模に対する黒字額の割合が減少したものの国民健康保険特別会計は割合が増加している。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が前年度と比べ微増であったため、全体の比率としては減少している。今後、公共施設の統廃合及び農協跡地の利活用に多大な費用が発生することが見込まれるため、予断を許さない状況である。公営企業に関しては、独立採算に向け、使用料の見直しを行うなど、更なる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6384261</v>
      </c>
      <c r="BO4" s="358"/>
      <c r="BP4" s="358"/>
      <c r="BQ4" s="358"/>
      <c r="BR4" s="358"/>
      <c r="BS4" s="358"/>
      <c r="BT4" s="358"/>
      <c r="BU4" s="359"/>
      <c r="BV4" s="357">
        <v>6348077</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14.2</v>
      </c>
      <c r="CU4" s="364"/>
      <c r="CV4" s="364"/>
      <c r="CW4" s="364"/>
      <c r="CX4" s="364"/>
      <c r="CY4" s="364"/>
      <c r="CZ4" s="364"/>
      <c r="DA4" s="365"/>
      <c r="DB4" s="363">
        <v>14.4</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5909947</v>
      </c>
      <c r="BO5" s="395"/>
      <c r="BP5" s="395"/>
      <c r="BQ5" s="395"/>
      <c r="BR5" s="395"/>
      <c r="BS5" s="395"/>
      <c r="BT5" s="395"/>
      <c r="BU5" s="396"/>
      <c r="BV5" s="394">
        <v>5890995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93.1</v>
      </c>
      <c r="CU5" s="392"/>
      <c r="CV5" s="392"/>
      <c r="CW5" s="392"/>
      <c r="CX5" s="392"/>
      <c r="CY5" s="392"/>
      <c r="CZ5" s="392"/>
      <c r="DA5" s="393"/>
      <c r="DB5" s="391">
        <v>88.3</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474314</v>
      </c>
      <c r="BO6" s="395"/>
      <c r="BP6" s="395"/>
      <c r="BQ6" s="395"/>
      <c r="BR6" s="395"/>
      <c r="BS6" s="395"/>
      <c r="BT6" s="395"/>
      <c r="BU6" s="396"/>
      <c r="BV6" s="394">
        <v>457082</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93.3</v>
      </c>
      <c r="CU6" s="432"/>
      <c r="CV6" s="432"/>
      <c r="CW6" s="432"/>
      <c r="CX6" s="432"/>
      <c r="CY6" s="432"/>
      <c r="CZ6" s="432"/>
      <c r="DA6" s="433"/>
      <c r="DB6" s="431">
        <v>88.6</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95865</v>
      </c>
      <c r="BO7" s="395"/>
      <c r="BP7" s="395"/>
      <c r="BQ7" s="395"/>
      <c r="BR7" s="395"/>
      <c r="BS7" s="395"/>
      <c r="BT7" s="395"/>
      <c r="BU7" s="396"/>
      <c r="BV7" s="394">
        <v>84238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2674024</v>
      </c>
      <c r="CU7" s="395"/>
      <c r="CV7" s="395"/>
      <c r="CW7" s="395"/>
      <c r="CX7" s="395"/>
      <c r="CY7" s="395"/>
      <c r="CZ7" s="395"/>
      <c r="DA7" s="396"/>
      <c r="DB7" s="394">
        <v>2588813</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378449</v>
      </c>
      <c r="BO8" s="395"/>
      <c r="BP8" s="395"/>
      <c r="BQ8" s="395"/>
      <c r="BR8" s="395"/>
      <c r="BS8" s="395"/>
      <c r="BT8" s="395"/>
      <c r="BU8" s="396"/>
      <c r="BV8" s="394">
        <v>372844</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0.2</v>
      </c>
      <c r="CU8" s="435"/>
      <c r="CV8" s="435"/>
      <c r="CW8" s="435"/>
      <c r="CX8" s="435"/>
      <c r="CY8" s="435"/>
      <c r="CZ8" s="435"/>
      <c r="DA8" s="436"/>
      <c r="DB8" s="434">
        <v>0.19</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3750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5605</v>
      </c>
      <c r="BO9" s="395"/>
      <c r="BP9" s="395"/>
      <c r="BQ9" s="395"/>
      <c r="BR9" s="395"/>
      <c r="BS9" s="395"/>
      <c r="BT9" s="395"/>
      <c r="BU9" s="396"/>
      <c r="BV9" s="394">
        <v>-71021</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7</v>
      </c>
      <c r="CU9" s="392"/>
      <c r="CV9" s="392"/>
      <c r="CW9" s="392"/>
      <c r="CX9" s="392"/>
      <c r="CY9" s="392"/>
      <c r="CZ9" s="392"/>
      <c r="DA9" s="393"/>
      <c r="DB9" s="391">
        <v>7.2</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4048</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190373</v>
      </c>
      <c r="BO10" s="395"/>
      <c r="BP10" s="395"/>
      <c r="BQ10" s="395"/>
      <c r="BR10" s="395"/>
      <c r="BS10" s="395"/>
      <c r="BT10" s="395"/>
      <c r="BU10" s="396"/>
      <c r="BV10" s="394">
        <v>272853</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3804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207837</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3593</v>
      </c>
      <c r="S13" s="479"/>
      <c r="T13" s="479"/>
      <c r="U13" s="479"/>
      <c r="V13" s="480"/>
      <c r="W13" s="410" t="s">
        <v>131</v>
      </c>
      <c r="X13" s="411"/>
      <c r="Y13" s="411"/>
      <c r="Z13" s="411"/>
      <c r="AA13" s="411"/>
      <c r="AB13" s="401"/>
      <c r="AC13" s="445">
        <v>413</v>
      </c>
      <c r="AD13" s="446"/>
      <c r="AE13" s="446"/>
      <c r="AF13" s="446"/>
      <c r="AG13" s="488"/>
      <c r="AH13" s="445">
        <v>509</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-11859</v>
      </c>
      <c r="BO13" s="395"/>
      <c r="BP13" s="395"/>
      <c r="BQ13" s="395"/>
      <c r="BR13" s="395"/>
      <c r="BS13" s="395"/>
      <c r="BT13" s="395"/>
      <c r="BU13" s="396"/>
      <c r="BV13" s="394">
        <v>201832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7.5</v>
      </c>
      <c r="CU13" s="392"/>
      <c r="CV13" s="392"/>
      <c r="CW13" s="392"/>
      <c r="CX13" s="392"/>
      <c r="CY13" s="392"/>
      <c r="CZ13" s="392"/>
      <c r="DA13" s="393"/>
      <c r="DB13" s="391">
        <v>6.6</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3875</v>
      </c>
      <c r="S14" s="479"/>
      <c r="T14" s="479"/>
      <c r="U14" s="479"/>
      <c r="V14" s="480"/>
      <c r="W14" s="384"/>
      <c r="X14" s="385"/>
      <c r="Y14" s="385"/>
      <c r="Z14" s="385"/>
      <c r="AA14" s="385"/>
      <c r="AB14" s="374"/>
      <c r="AC14" s="481">
        <v>19</v>
      </c>
      <c r="AD14" s="482"/>
      <c r="AE14" s="482"/>
      <c r="AF14" s="482"/>
      <c r="AG14" s="483"/>
      <c r="AH14" s="481">
        <v>22.1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3679</v>
      </c>
      <c r="S15" s="479"/>
      <c r="T15" s="479"/>
      <c r="U15" s="479"/>
      <c r="V15" s="480"/>
      <c r="W15" s="410" t="s">
        <v>137</v>
      </c>
      <c r="X15" s="411"/>
      <c r="Y15" s="411"/>
      <c r="Z15" s="411"/>
      <c r="AA15" s="411"/>
      <c r="AB15" s="401"/>
      <c r="AC15" s="445">
        <v>289</v>
      </c>
      <c r="AD15" s="446"/>
      <c r="AE15" s="446"/>
      <c r="AF15" s="446"/>
      <c r="AG15" s="488"/>
      <c r="AH15" s="445">
        <v>327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508828</v>
      </c>
      <c r="BO15" s="358"/>
      <c r="BP15" s="358"/>
      <c r="BQ15" s="358"/>
      <c r="BR15" s="358"/>
      <c r="BS15" s="358"/>
      <c r="BT15" s="358"/>
      <c r="BU15" s="359"/>
      <c r="BV15" s="357">
        <v>486191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13.3</v>
      </c>
      <c r="AD16" s="482"/>
      <c r="AE16" s="482"/>
      <c r="AF16" s="482"/>
      <c r="AG16" s="483"/>
      <c r="AH16" s="481">
        <v>14.2</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2558237</v>
      </c>
      <c r="BO16" s="395"/>
      <c r="BP16" s="395"/>
      <c r="BQ16" s="395"/>
      <c r="BR16" s="395"/>
      <c r="BS16" s="395"/>
      <c r="BT16" s="395"/>
      <c r="BU16" s="396"/>
      <c r="BV16" s="394">
        <v>2470417</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1473</v>
      </c>
      <c r="AD17" s="446"/>
      <c r="AE17" s="446"/>
      <c r="AF17" s="446"/>
      <c r="AG17" s="488"/>
      <c r="AH17" s="445">
        <v>1469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619063</v>
      </c>
      <c r="BO17" s="395"/>
      <c r="BP17" s="395"/>
      <c r="BQ17" s="395"/>
      <c r="BR17" s="395"/>
      <c r="BS17" s="395"/>
      <c r="BT17" s="395"/>
      <c r="BU17" s="396"/>
      <c r="BV17" s="394">
        <v>594251</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115.9</v>
      </c>
      <c r="M18" s="518"/>
      <c r="N18" s="518"/>
      <c r="O18" s="518"/>
      <c r="P18" s="518"/>
      <c r="Q18" s="518"/>
      <c r="R18" s="519"/>
      <c r="S18" s="519"/>
      <c r="T18" s="519"/>
      <c r="U18" s="519"/>
      <c r="V18" s="520"/>
      <c r="W18" s="412"/>
      <c r="X18" s="413"/>
      <c r="Y18" s="413"/>
      <c r="Z18" s="413"/>
      <c r="AA18" s="413"/>
      <c r="AB18" s="404"/>
      <c r="AC18" s="521">
        <v>67.7</v>
      </c>
      <c r="AD18" s="522"/>
      <c r="AE18" s="522"/>
      <c r="AF18" s="522"/>
      <c r="AG18" s="523"/>
      <c r="AH18" s="521">
        <v>63.7</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2551361</v>
      </c>
      <c r="BO18" s="395"/>
      <c r="BP18" s="395"/>
      <c r="BQ18" s="395"/>
      <c r="BR18" s="395"/>
      <c r="BS18" s="395"/>
      <c r="BT18" s="395"/>
      <c r="BU18" s="396"/>
      <c r="BV18" s="394">
        <v>2334995</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32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4882297</v>
      </c>
      <c r="BO19" s="395"/>
      <c r="BP19" s="395"/>
      <c r="BQ19" s="395"/>
      <c r="BR19" s="395"/>
      <c r="BS19" s="395"/>
      <c r="BT19" s="395"/>
      <c r="BU19" s="396"/>
      <c r="BV19" s="394">
        <v>4772364</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1603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3050071</v>
      </c>
      <c r="BO22" s="358"/>
      <c r="BP22" s="358"/>
      <c r="BQ22" s="358"/>
      <c r="BR22" s="358"/>
      <c r="BS22" s="358"/>
      <c r="BT22" s="358"/>
      <c r="BU22" s="359"/>
      <c r="BV22" s="357">
        <v>3074683</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3036111</v>
      </c>
      <c r="BO23" s="395"/>
      <c r="BP23" s="395"/>
      <c r="BQ23" s="395"/>
      <c r="BR23" s="395"/>
      <c r="BS23" s="395"/>
      <c r="BT23" s="395"/>
      <c r="BU23" s="396"/>
      <c r="BV23" s="394">
        <v>3056690</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7570</v>
      </c>
      <c r="R24" s="446"/>
      <c r="S24" s="446"/>
      <c r="T24" s="446"/>
      <c r="U24" s="446"/>
      <c r="V24" s="488"/>
      <c r="W24" s="540"/>
      <c r="X24" s="541"/>
      <c r="Y24" s="542"/>
      <c r="Z24" s="444" t="s">
        <v>162</v>
      </c>
      <c r="AA24" s="424"/>
      <c r="AB24" s="424"/>
      <c r="AC24" s="424"/>
      <c r="AD24" s="424"/>
      <c r="AE24" s="424"/>
      <c r="AF24" s="424"/>
      <c r="AG24" s="425"/>
      <c r="AH24" s="445">
        <v>84</v>
      </c>
      <c r="AI24" s="446"/>
      <c r="AJ24" s="446"/>
      <c r="AK24" s="446"/>
      <c r="AL24" s="488"/>
      <c r="AM24" s="445">
        <v>234360</v>
      </c>
      <c r="AN24" s="446"/>
      <c r="AO24" s="446"/>
      <c r="AP24" s="446"/>
      <c r="AQ24" s="446"/>
      <c r="AR24" s="488"/>
      <c r="AS24" s="445">
        <v>2790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2103191</v>
      </c>
      <c r="BO24" s="395"/>
      <c r="BP24" s="395"/>
      <c r="BQ24" s="395"/>
      <c r="BR24" s="395"/>
      <c r="BS24" s="395"/>
      <c r="BT24" s="395"/>
      <c r="BU24" s="396"/>
      <c r="BV24" s="394">
        <v>2010770</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5610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239652</v>
      </c>
      <c r="BO25" s="358"/>
      <c r="BP25" s="358"/>
      <c r="BQ25" s="358"/>
      <c r="BR25" s="358"/>
      <c r="BS25" s="358"/>
      <c r="BT25" s="358"/>
      <c r="BU25" s="359"/>
      <c r="BV25" s="357">
        <v>259170</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5200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171</v>
      </c>
      <c r="F27" s="424"/>
      <c r="G27" s="424"/>
      <c r="H27" s="424"/>
      <c r="I27" s="424"/>
      <c r="J27" s="424"/>
      <c r="K27" s="425"/>
      <c r="L27" s="445">
        <v>1</v>
      </c>
      <c r="M27" s="446"/>
      <c r="N27" s="446"/>
      <c r="O27" s="446"/>
      <c r="P27" s="488"/>
      <c r="Q27" s="445">
        <v>3010</v>
      </c>
      <c r="R27" s="446"/>
      <c r="S27" s="446"/>
      <c r="T27" s="446"/>
      <c r="U27" s="446"/>
      <c r="V27" s="488"/>
      <c r="W27" s="540"/>
      <c r="X27" s="541"/>
      <c r="Y27" s="542"/>
      <c r="Z27" s="444" t="s">
        <v>172</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2480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1868196</v>
      </c>
      <c r="BO28" s="358"/>
      <c r="BP28" s="358"/>
      <c r="BQ28" s="358"/>
      <c r="BR28" s="358"/>
      <c r="BS28" s="358"/>
      <c r="BT28" s="358"/>
      <c r="BU28" s="359"/>
      <c r="BV28" s="357">
        <v>1885660</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7</v>
      </c>
      <c r="M29" s="446"/>
      <c r="N29" s="446"/>
      <c r="O29" s="446"/>
      <c r="P29" s="488"/>
      <c r="Q29" s="445">
        <v>2260</v>
      </c>
      <c r="R29" s="446"/>
      <c r="S29" s="446"/>
      <c r="T29" s="446"/>
      <c r="U29" s="446"/>
      <c r="V29" s="488"/>
      <c r="W29" s="543"/>
      <c r="X29" s="544"/>
      <c r="Y29" s="545"/>
      <c r="Z29" s="444" t="s">
        <v>178</v>
      </c>
      <c r="AA29" s="424"/>
      <c r="AB29" s="424"/>
      <c r="AC29" s="424"/>
      <c r="AD29" s="424"/>
      <c r="AE29" s="424"/>
      <c r="AF29" s="424"/>
      <c r="AG29" s="425"/>
      <c r="AH29" s="445">
        <v>84</v>
      </c>
      <c r="AI29" s="446"/>
      <c r="AJ29" s="446"/>
      <c r="AK29" s="446"/>
      <c r="AL29" s="488"/>
      <c r="AM29" s="445">
        <v>234360</v>
      </c>
      <c r="AN29" s="446"/>
      <c r="AO29" s="446"/>
      <c r="AP29" s="446"/>
      <c r="AQ29" s="446"/>
      <c r="AR29" s="488"/>
      <c r="AS29" s="445">
        <v>2790</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20536</v>
      </c>
      <c r="BO29" s="395"/>
      <c r="BP29" s="395"/>
      <c r="BQ29" s="395"/>
      <c r="BR29" s="395"/>
      <c r="BS29" s="395"/>
      <c r="BT29" s="395"/>
      <c r="BU29" s="396"/>
      <c r="BV29" s="394">
        <v>13643</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93.8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2406554</v>
      </c>
      <c r="BO30" s="514"/>
      <c r="BP30" s="514"/>
      <c r="BQ30" s="514"/>
      <c r="BR30" s="514"/>
      <c r="BS30" s="514"/>
      <c r="BT30" s="514"/>
      <c r="BU30" s="515"/>
      <c r="BV30" s="513">
        <v>1931225</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簡易水道事業会計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熊本県市町村総合事務組合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株式会社　ＳＭＯ南小国</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下水道事業会計（特定環境保全公共下水道事業）</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小国郷公立病院組合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下水道事業会計（農業集落排水事業）</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阿蘇広域行政事務組合（一般会計）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f t="shared" si="0"/>
        <v>8</v>
      </c>
      <c r="AN37" s="584"/>
      <c r="AO37" s="585" t="str">
        <f>IF('各会計、関係団体の財政状況及び健全化判断比率'!B34="","",'各会計、関係団体の財政状況及び健全化判断比率'!B34)</f>
        <v>下水道事業会計（特定地域生活排水処理事業）</v>
      </c>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阿蘇広域行政事務組合
（養護老人ホーム湯の里荘特別会計）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阿蘇広域行政事務組合
（阿蘇ふるさと市町村圏特別会計）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阿蘇広域行政事務組合
（特別養護老人ホーム阿蘇みやま荘特別会計）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熊本県後期高齢者医療広域連合
（一般会計）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熊本県後期高齢者医療広域連合
（後期高齢者医療特別会計）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b2sIWuoZFhYD545vIpzqc5XozvT3s6Pw7dMtVjTenuwIpto3r4CfCtCxiPCQpydPRzJ0HjfzNyx8WSdnHPxnCg==" saltValue="9XyaJNlEZoAMcPhCmeDj4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1" zoomScale="40" zoomScaleNormal="4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534</v>
      </c>
      <c r="D34" s="1136"/>
      <c r="E34" s="1137"/>
      <c r="F34" s="32">
        <v>23</v>
      </c>
      <c r="G34" s="33">
        <v>17.399999999999999</v>
      </c>
      <c r="H34" s="33">
        <v>16.97</v>
      </c>
      <c r="I34" s="33">
        <v>14.4</v>
      </c>
      <c r="J34" s="34">
        <v>14.15</v>
      </c>
      <c r="K34" s="22"/>
      <c r="L34" s="22"/>
      <c r="M34" s="22"/>
      <c r="N34" s="22"/>
      <c r="O34" s="22"/>
      <c r="P34" s="22"/>
    </row>
    <row r="35" spans="1:16" ht="39" customHeight="1" x14ac:dyDescent="0.2">
      <c r="A35" s="22"/>
      <c r="B35" s="35"/>
      <c r="C35" s="1132" t="s">
        <v>535</v>
      </c>
      <c r="D35" s="1132"/>
      <c r="E35" s="1133"/>
      <c r="F35" s="36" t="s">
        <v>489</v>
      </c>
      <c r="G35" s="37" t="s">
        <v>489</v>
      </c>
      <c r="H35" s="37" t="s">
        <v>489</v>
      </c>
      <c r="I35" s="37" t="s">
        <v>489</v>
      </c>
      <c r="J35" s="38">
        <v>2.88</v>
      </c>
      <c r="K35" s="22"/>
      <c r="L35" s="22"/>
      <c r="M35" s="22"/>
      <c r="N35" s="22"/>
      <c r="O35" s="22"/>
      <c r="P35" s="22"/>
    </row>
    <row r="36" spans="1:16" ht="39" customHeight="1" x14ac:dyDescent="0.2">
      <c r="A36" s="22"/>
      <c r="B36" s="35"/>
      <c r="C36" s="1132" t="s">
        <v>536</v>
      </c>
      <c r="D36" s="1132"/>
      <c r="E36" s="1133"/>
      <c r="F36" s="36" t="s">
        <v>489</v>
      </c>
      <c r="G36" s="37" t="s">
        <v>489</v>
      </c>
      <c r="H36" s="37" t="s">
        <v>489</v>
      </c>
      <c r="I36" s="37" t="s">
        <v>489</v>
      </c>
      <c r="J36" s="38">
        <v>1.52</v>
      </c>
      <c r="K36" s="22"/>
      <c r="L36" s="22"/>
      <c r="M36" s="22"/>
      <c r="N36" s="22"/>
      <c r="O36" s="22"/>
      <c r="P36" s="22"/>
    </row>
    <row r="37" spans="1:16" ht="39" customHeight="1" x14ac:dyDescent="0.2">
      <c r="A37" s="22"/>
      <c r="B37" s="35"/>
      <c r="C37" s="1132" t="s">
        <v>537</v>
      </c>
      <c r="D37" s="1132"/>
      <c r="E37" s="1133"/>
      <c r="F37" s="36">
        <v>0.42</v>
      </c>
      <c r="G37" s="37">
        <v>0.72</v>
      </c>
      <c r="H37" s="37">
        <v>0.72</v>
      </c>
      <c r="I37" s="37">
        <v>1.04</v>
      </c>
      <c r="J37" s="38">
        <v>0.98</v>
      </c>
      <c r="K37" s="22"/>
      <c r="L37" s="22"/>
      <c r="M37" s="22"/>
      <c r="N37" s="22"/>
      <c r="O37" s="22"/>
      <c r="P37" s="22"/>
    </row>
    <row r="38" spans="1:16" ht="39" customHeight="1" x14ac:dyDescent="0.2">
      <c r="A38" s="22"/>
      <c r="B38" s="35"/>
      <c r="C38" s="1132" t="s">
        <v>538</v>
      </c>
      <c r="D38" s="1132"/>
      <c r="E38" s="1133"/>
      <c r="F38" s="36" t="s">
        <v>489</v>
      </c>
      <c r="G38" s="37" t="s">
        <v>489</v>
      </c>
      <c r="H38" s="37" t="s">
        <v>489</v>
      </c>
      <c r="I38" s="37" t="s">
        <v>489</v>
      </c>
      <c r="J38" s="38">
        <v>0.57999999999999996</v>
      </c>
      <c r="K38" s="22"/>
      <c r="L38" s="22"/>
      <c r="M38" s="22"/>
      <c r="N38" s="22"/>
      <c r="O38" s="22"/>
      <c r="P38" s="22"/>
    </row>
    <row r="39" spans="1:16" ht="39" customHeight="1" x14ac:dyDescent="0.2">
      <c r="A39" s="22"/>
      <c r="B39" s="35"/>
      <c r="C39" s="1132" t="s">
        <v>539</v>
      </c>
      <c r="D39" s="1132"/>
      <c r="E39" s="1133"/>
      <c r="F39" s="36" t="s">
        <v>489</v>
      </c>
      <c r="G39" s="37" t="s">
        <v>489</v>
      </c>
      <c r="H39" s="37" t="s">
        <v>489</v>
      </c>
      <c r="I39" s="37" t="s">
        <v>489</v>
      </c>
      <c r="J39" s="38">
        <v>0.42</v>
      </c>
      <c r="K39" s="22"/>
      <c r="L39" s="22"/>
      <c r="M39" s="22"/>
      <c r="N39" s="22"/>
      <c r="O39" s="22"/>
      <c r="P39" s="22"/>
    </row>
    <row r="40" spans="1:16" ht="39" customHeight="1" x14ac:dyDescent="0.2">
      <c r="A40" s="22"/>
      <c r="B40" s="35"/>
      <c r="C40" s="1132" t="s">
        <v>540</v>
      </c>
      <c r="D40" s="1132"/>
      <c r="E40" s="1133"/>
      <c r="F40" s="36">
        <v>0.42</v>
      </c>
      <c r="G40" s="37">
        <v>0.52</v>
      </c>
      <c r="H40" s="37">
        <v>0.21</v>
      </c>
      <c r="I40" s="37">
        <v>0.08</v>
      </c>
      <c r="J40" s="38">
        <v>0.2</v>
      </c>
      <c r="K40" s="22"/>
      <c r="L40" s="22"/>
      <c r="M40" s="22"/>
      <c r="N40" s="22"/>
      <c r="O40" s="22"/>
      <c r="P40" s="22"/>
    </row>
    <row r="41" spans="1:16" ht="39" customHeight="1" x14ac:dyDescent="0.2">
      <c r="A41" s="22"/>
      <c r="B41" s="35"/>
      <c r="C41" s="1132" t="s">
        <v>541</v>
      </c>
      <c r="D41" s="1132"/>
      <c r="E41" s="1133"/>
      <c r="F41" s="36">
        <v>0.02</v>
      </c>
      <c r="G41" s="37">
        <v>0.01</v>
      </c>
      <c r="H41" s="37">
        <v>0.01</v>
      </c>
      <c r="I41" s="37">
        <v>0</v>
      </c>
      <c r="J41" s="38">
        <v>0</v>
      </c>
      <c r="K41" s="22"/>
      <c r="L41" s="22"/>
      <c r="M41" s="22"/>
      <c r="N41" s="22"/>
      <c r="O41" s="22"/>
      <c r="P41" s="22"/>
    </row>
    <row r="42" spans="1:16" ht="39" customHeight="1" x14ac:dyDescent="0.2">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543</v>
      </c>
      <c r="D43" s="1134"/>
      <c r="E43" s="1135"/>
      <c r="F43" s="41">
        <v>1.1499999999999999</v>
      </c>
      <c r="G43" s="42">
        <v>0.61</v>
      </c>
      <c r="H43" s="42">
        <v>0.76</v>
      </c>
      <c r="I43" s="42">
        <v>1.46</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r+t9j1mcYjnOKSYIQaWK/F6K3SwvfbFWadjbA3qLSByajQUrFPiR3QplTiWbq3/qPAv/+Gu3N0+KrpfURYHrw==" saltValue="fxlY92XGVRMPwMFCoeSS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9" zoomScale="55" zoomScaleNormal="55" zoomScaleSheetLayoutView="55" workbookViewId="0">
      <selection activeCell="O47" sqref="O47"/>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285</v>
      </c>
      <c r="L45" s="58">
        <v>318</v>
      </c>
      <c r="M45" s="58">
        <v>380</v>
      </c>
      <c r="N45" s="58">
        <v>362</v>
      </c>
      <c r="O45" s="59">
        <v>354</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2">
      <c r="A48" s="46"/>
      <c r="B48" s="1140"/>
      <c r="C48" s="1141"/>
      <c r="D48" s="60"/>
      <c r="E48" s="1146" t="s">
        <v>13</v>
      </c>
      <c r="F48" s="1146"/>
      <c r="G48" s="1146"/>
      <c r="H48" s="1146"/>
      <c r="I48" s="1146"/>
      <c r="J48" s="1147"/>
      <c r="K48" s="61">
        <v>128</v>
      </c>
      <c r="L48" s="62">
        <v>77</v>
      </c>
      <c r="M48" s="62">
        <v>112</v>
      </c>
      <c r="N48" s="62">
        <v>90</v>
      </c>
      <c r="O48" s="63">
        <v>107</v>
      </c>
      <c r="P48" s="46"/>
      <c r="Q48" s="46"/>
      <c r="R48" s="46"/>
      <c r="S48" s="46"/>
      <c r="T48" s="46"/>
      <c r="U48" s="46"/>
    </row>
    <row r="49" spans="1:21" ht="30.75" customHeight="1" x14ac:dyDescent="0.2">
      <c r="A49" s="46"/>
      <c r="B49" s="1140"/>
      <c r="C49" s="1141"/>
      <c r="D49" s="60"/>
      <c r="E49" s="1146" t="s">
        <v>14</v>
      </c>
      <c r="F49" s="1146"/>
      <c r="G49" s="1146"/>
      <c r="H49" s="1146"/>
      <c r="I49" s="1146"/>
      <c r="J49" s="1147"/>
      <c r="K49" s="61">
        <v>28</v>
      </c>
      <c r="L49" s="62">
        <v>29</v>
      </c>
      <c r="M49" s="62">
        <v>40</v>
      </c>
      <c r="N49" s="62">
        <v>40</v>
      </c>
      <c r="O49" s="63">
        <v>31</v>
      </c>
      <c r="P49" s="46"/>
      <c r="Q49" s="46"/>
      <c r="R49" s="46"/>
      <c r="S49" s="46"/>
      <c r="T49" s="46"/>
      <c r="U49" s="46"/>
    </row>
    <row r="50" spans="1:21" ht="30.75" customHeight="1" x14ac:dyDescent="0.2">
      <c r="A50" s="46"/>
      <c r="B50" s="1140"/>
      <c r="C50" s="1141"/>
      <c r="D50" s="60"/>
      <c r="E50" s="1146" t="s">
        <v>15</v>
      </c>
      <c r="F50" s="1146"/>
      <c r="G50" s="1146"/>
      <c r="H50" s="1146"/>
      <c r="I50" s="1146"/>
      <c r="J50" s="1147"/>
      <c r="K50" s="61">
        <v>2</v>
      </c>
      <c r="L50" s="62">
        <v>2</v>
      </c>
      <c r="M50" s="62">
        <v>2</v>
      </c>
      <c r="N50" s="62">
        <v>2</v>
      </c>
      <c r="O50" s="63" t="s">
        <v>489</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300</v>
      </c>
      <c r="L52" s="62">
        <v>313</v>
      </c>
      <c r="M52" s="62">
        <v>351</v>
      </c>
      <c r="N52" s="62">
        <v>327</v>
      </c>
      <c r="O52" s="63">
        <v>318</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143</v>
      </c>
      <c r="L53" s="67">
        <v>113</v>
      </c>
      <c r="M53" s="67">
        <v>183</v>
      </c>
      <c r="N53" s="67">
        <v>167</v>
      </c>
      <c r="O53" s="68">
        <v>174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Ct54doUJ9g8O+lS+nJmW/WcWUmrdeXlshQm2NQsoRv28P52dAlCqUTALOmsgYvL26O8g3kiAJ6k9iM3gSbkEQ==" saltValue="Nw87+rsFEJhJOSdWnu7If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9" zoomScale="40" zoomScaleNormal="4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69" t="s">
        <v>30</v>
      </c>
      <c r="C41" s="1170"/>
      <c r="D41" s="103"/>
      <c r="E41" s="1175" t="s">
        <v>31</v>
      </c>
      <c r="F41" s="1175"/>
      <c r="G41" s="1175"/>
      <c r="H41" s="1176"/>
      <c r="I41" s="330">
        <v>3264</v>
      </c>
      <c r="J41" s="331">
        <v>3177</v>
      </c>
      <c r="K41" s="331">
        <v>3028</v>
      </c>
      <c r="L41" s="331">
        <v>3075</v>
      </c>
      <c r="M41" s="332">
        <v>3050</v>
      </c>
    </row>
    <row r="42" spans="2:13" ht="27.75" customHeight="1" x14ac:dyDescent="0.2">
      <c r="B42" s="1171"/>
      <c r="C42" s="1172"/>
      <c r="D42" s="104"/>
      <c r="E42" s="1177" t="s">
        <v>32</v>
      </c>
      <c r="F42" s="1177"/>
      <c r="G42" s="1177"/>
      <c r="H42" s="1178"/>
      <c r="I42" s="333">
        <v>5</v>
      </c>
      <c r="J42" s="334">
        <v>4</v>
      </c>
      <c r="K42" s="334">
        <v>2</v>
      </c>
      <c r="L42" s="334" t="s">
        <v>489</v>
      </c>
      <c r="M42" s="335" t="s">
        <v>489</v>
      </c>
    </row>
    <row r="43" spans="2:13" ht="27.75" customHeight="1" x14ac:dyDescent="0.2">
      <c r="B43" s="1171"/>
      <c r="C43" s="1172"/>
      <c r="D43" s="104"/>
      <c r="E43" s="1177" t="s">
        <v>33</v>
      </c>
      <c r="F43" s="1177"/>
      <c r="G43" s="1177"/>
      <c r="H43" s="1178"/>
      <c r="I43" s="333">
        <v>1550</v>
      </c>
      <c r="J43" s="334">
        <v>1457</v>
      </c>
      <c r="K43" s="334">
        <v>1421</v>
      </c>
      <c r="L43" s="334">
        <v>1341</v>
      </c>
      <c r="M43" s="335">
        <v>1211</v>
      </c>
    </row>
    <row r="44" spans="2:13" ht="27.75" customHeight="1" x14ac:dyDescent="0.2">
      <c r="B44" s="1171"/>
      <c r="C44" s="1172"/>
      <c r="D44" s="104"/>
      <c r="E44" s="1177" t="s">
        <v>34</v>
      </c>
      <c r="F44" s="1177"/>
      <c r="G44" s="1177"/>
      <c r="H44" s="1178"/>
      <c r="I44" s="333">
        <v>133</v>
      </c>
      <c r="J44" s="334">
        <v>140</v>
      </c>
      <c r="K44" s="334">
        <v>158</v>
      </c>
      <c r="L44" s="334">
        <v>171</v>
      </c>
      <c r="M44" s="335">
        <v>177</v>
      </c>
    </row>
    <row r="45" spans="2:13" ht="27.75" customHeight="1" x14ac:dyDescent="0.2">
      <c r="B45" s="1171"/>
      <c r="C45" s="1172"/>
      <c r="D45" s="104"/>
      <c r="E45" s="1177" t="s">
        <v>35</v>
      </c>
      <c r="F45" s="1177"/>
      <c r="G45" s="1177"/>
      <c r="H45" s="1178"/>
      <c r="I45" s="333">
        <v>479</v>
      </c>
      <c r="J45" s="334">
        <v>414</v>
      </c>
      <c r="K45" s="334">
        <v>337</v>
      </c>
      <c r="L45" s="334">
        <v>359</v>
      </c>
      <c r="M45" s="335">
        <v>277</v>
      </c>
    </row>
    <row r="46" spans="2:13" ht="27.75" customHeight="1" x14ac:dyDescent="0.2">
      <c r="B46" s="1171"/>
      <c r="C46" s="1172"/>
      <c r="D46" s="105"/>
      <c r="E46" s="1177" t="s">
        <v>36</v>
      </c>
      <c r="F46" s="1177"/>
      <c r="G46" s="1177"/>
      <c r="H46" s="1178"/>
      <c r="I46" s="333" t="s">
        <v>489</v>
      </c>
      <c r="J46" s="334" t="s">
        <v>489</v>
      </c>
      <c r="K46" s="334" t="s">
        <v>489</v>
      </c>
      <c r="L46" s="334" t="s">
        <v>489</v>
      </c>
      <c r="M46" s="335" t="s">
        <v>489</v>
      </c>
    </row>
    <row r="47" spans="2:13" ht="27.75" customHeight="1" x14ac:dyDescent="0.2">
      <c r="B47" s="1171"/>
      <c r="C47" s="1172"/>
      <c r="D47" s="106"/>
      <c r="E47" s="1179" t="s">
        <v>37</v>
      </c>
      <c r="F47" s="1180"/>
      <c r="G47" s="1180"/>
      <c r="H47" s="1181"/>
      <c r="I47" s="333" t="s">
        <v>489</v>
      </c>
      <c r="J47" s="334" t="s">
        <v>489</v>
      </c>
      <c r="K47" s="334" t="s">
        <v>489</v>
      </c>
      <c r="L47" s="334" t="s">
        <v>489</v>
      </c>
      <c r="M47" s="335" t="s">
        <v>489</v>
      </c>
    </row>
    <row r="48" spans="2:13" ht="27.75" customHeight="1" x14ac:dyDescent="0.2">
      <c r="B48" s="1171"/>
      <c r="C48" s="1172"/>
      <c r="D48" s="104"/>
      <c r="E48" s="1177" t="s">
        <v>38</v>
      </c>
      <c r="F48" s="1177"/>
      <c r="G48" s="1177"/>
      <c r="H48" s="1178"/>
      <c r="I48" s="333" t="s">
        <v>489</v>
      </c>
      <c r="J48" s="334" t="s">
        <v>489</v>
      </c>
      <c r="K48" s="334" t="s">
        <v>489</v>
      </c>
      <c r="L48" s="334" t="s">
        <v>489</v>
      </c>
      <c r="M48" s="335" t="s">
        <v>489</v>
      </c>
    </row>
    <row r="49" spans="2:13" ht="27.75" customHeight="1" x14ac:dyDescent="0.2">
      <c r="B49" s="1173"/>
      <c r="C49" s="1174"/>
      <c r="D49" s="104"/>
      <c r="E49" s="1177" t="s">
        <v>39</v>
      </c>
      <c r="F49" s="1177"/>
      <c r="G49" s="1177"/>
      <c r="H49" s="1178"/>
      <c r="I49" s="333" t="s">
        <v>489</v>
      </c>
      <c r="J49" s="334" t="s">
        <v>489</v>
      </c>
      <c r="K49" s="334" t="s">
        <v>489</v>
      </c>
      <c r="L49" s="334" t="s">
        <v>489</v>
      </c>
      <c r="M49" s="335" t="s">
        <v>489</v>
      </c>
    </row>
    <row r="50" spans="2:13" ht="27.75" customHeight="1" x14ac:dyDescent="0.2">
      <c r="B50" s="1182" t="s">
        <v>40</v>
      </c>
      <c r="C50" s="1183"/>
      <c r="D50" s="107"/>
      <c r="E50" s="1177" t="s">
        <v>41</v>
      </c>
      <c r="F50" s="1177"/>
      <c r="G50" s="1177"/>
      <c r="H50" s="1178"/>
      <c r="I50" s="333">
        <v>2000</v>
      </c>
      <c r="J50" s="334">
        <v>2647</v>
      </c>
      <c r="K50" s="334">
        <v>3193</v>
      </c>
      <c r="L50" s="334">
        <v>3928</v>
      </c>
      <c r="M50" s="335">
        <v>4382</v>
      </c>
    </row>
    <row r="51" spans="2:13" ht="27.75" customHeight="1" x14ac:dyDescent="0.2">
      <c r="B51" s="1171"/>
      <c r="C51" s="1172"/>
      <c r="D51" s="104"/>
      <c r="E51" s="1177" t="s">
        <v>42</v>
      </c>
      <c r="F51" s="1177"/>
      <c r="G51" s="1177"/>
      <c r="H51" s="1178"/>
      <c r="I51" s="333">
        <v>97</v>
      </c>
      <c r="J51" s="334">
        <v>72</v>
      </c>
      <c r="K51" s="334">
        <v>46</v>
      </c>
      <c r="L51" s="334">
        <v>30</v>
      </c>
      <c r="M51" s="335">
        <v>20</v>
      </c>
    </row>
    <row r="52" spans="2:13" ht="27.75" customHeight="1" x14ac:dyDescent="0.2">
      <c r="B52" s="1173"/>
      <c r="C52" s="1174"/>
      <c r="D52" s="104"/>
      <c r="E52" s="1177" t="s">
        <v>43</v>
      </c>
      <c r="F52" s="1177"/>
      <c r="G52" s="1177"/>
      <c r="H52" s="1178"/>
      <c r="I52" s="333">
        <v>3473</v>
      </c>
      <c r="J52" s="334">
        <v>3199</v>
      </c>
      <c r="K52" s="334">
        <v>3093</v>
      </c>
      <c r="L52" s="334">
        <v>3167</v>
      </c>
      <c r="M52" s="335">
        <v>3046</v>
      </c>
    </row>
    <row r="53" spans="2:13" ht="27.75" customHeight="1" thickBot="1" x14ac:dyDescent="0.25">
      <c r="B53" s="1184" t="s">
        <v>19</v>
      </c>
      <c r="C53" s="1185"/>
      <c r="D53" s="108"/>
      <c r="E53" s="1186" t="s">
        <v>44</v>
      </c>
      <c r="F53" s="1186"/>
      <c r="G53" s="1186"/>
      <c r="H53" s="1187"/>
      <c r="I53" s="336">
        <v>-140</v>
      </c>
      <c r="J53" s="337">
        <v>-728</v>
      </c>
      <c r="K53" s="337">
        <v>-1387</v>
      </c>
      <c r="L53" s="337">
        <v>-2179</v>
      </c>
      <c r="M53" s="338">
        <v>-2732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SYi5gX8IyBvTcPvBE574hkkXHnQxwx9jGxmnX7TSV6JLJ1nUyOHfGl60kp2sDy5GGqEpgoT1cSF/Ukj2s49Cbg==" saltValue="kMDJV8zqe/r3WQ8joruG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5"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96" t="s">
        <v>46</v>
      </c>
      <c r="D55" s="1196"/>
      <c r="E55" s="1197"/>
      <c r="F55" s="339">
        <v>1613</v>
      </c>
      <c r="G55" s="339">
        <v>1886</v>
      </c>
      <c r="H55" s="340">
        <v>1868</v>
      </c>
    </row>
    <row r="56" spans="2:8" ht="52.5" customHeight="1" x14ac:dyDescent="0.2">
      <c r="B56" s="120"/>
      <c r="C56" s="1198" t="s">
        <v>47</v>
      </c>
      <c r="D56" s="1198"/>
      <c r="E56" s="1199"/>
      <c r="F56" s="341">
        <v>5</v>
      </c>
      <c r="G56" s="341">
        <v>14</v>
      </c>
      <c r="H56" s="342">
        <v>21</v>
      </c>
    </row>
    <row r="57" spans="2:8" ht="53.25" customHeight="1" x14ac:dyDescent="0.2">
      <c r="B57" s="120"/>
      <c r="C57" s="1200" t="s">
        <v>48</v>
      </c>
      <c r="D57" s="1200"/>
      <c r="E57" s="1201"/>
      <c r="F57" s="343">
        <v>1452</v>
      </c>
      <c r="G57" s="343">
        <v>1931</v>
      </c>
      <c r="H57" s="344">
        <v>2407</v>
      </c>
    </row>
    <row r="58" spans="2:8" ht="45.75" customHeight="1" x14ac:dyDescent="0.2">
      <c r="B58" s="121"/>
      <c r="C58" s="1188" t="s">
        <v>549</v>
      </c>
      <c r="D58" s="1189"/>
      <c r="E58" s="1190"/>
      <c r="F58" s="345">
        <v>1012</v>
      </c>
      <c r="G58" s="345">
        <v>1487</v>
      </c>
      <c r="H58" s="346">
        <v>1962</v>
      </c>
    </row>
    <row r="59" spans="2:8" ht="45.75" customHeight="1" x14ac:dyDescent="0.2">
      <c r="B59" s="121"/>
      <c r="C59" s="1188" t="s">
        <v>550</v>
      </c>
      <c r="D59" s="1189"/>
      <c r="E59" s="1190"/>
      <c r="F59" s="345">
        <v>153</v>
      </c>
      <c r="G59" s="345">
        <v>153</v>
      </c>
      <c r="H59" s="346">
        <v>153</v>
      </c>
    </row>
    <row r="60" spans="2:8" ht="45.75" customHeight="1" x14ac:dyDescent="0.2">
      <c r="B60" s="121"/>
      <c r="C60" s="1188" t="s">
        <v>551</v>
      </c>
      <c r="D60" s="1189"/>
      <c r="E60" s="1190"/>
      <c r="F60" s="345">
        <v>159</v>
      </c>
      <c r="G60" s="345">
        <v>157</v>
      </c>
      <c r="H60" s="346">
        <v>128</v>
      </c>
    </row>
    <row r="61" spans="2:8" ht="45.75" customHeight="1" x14ac:dyDescent="0.2">
      <c r="B61" s="121"/>
      <c r="C61" s="1188" t="s">
        <v>552</v>
      </c>
      <c r="D61" s="1189"/>
      <c r="E61" s="1190"/>
      <c r="F61" s="345">
        <v>81</v>
      </c>
      <c r="G61" s="345">
        <v>61</v>
      </c>
      <c r="H61" s="346">
        <v>74</v>
      </c>
    </row>
    <row r="62" spans="2:8" ht="45.75" customHeight="1" thickBot="1" x14ac:dyDescent="0.25">
      <c r="B62" s="122"/>
      <c r="C62" s="1191" t="s">
        <v>553</v>
      </c>
      <c r="D62" s="1192"/>
      <c r="E62" s="1193"/>
      <c r="F62" s="347">
        <v>21</v>
      </c>
      <c r="G62" s="347">
        <v>25</v>
      </c>
      <c r="H62" s="348">
        <v>38</v>
      </c>
    </row>
    <row r="63" spans="2:8" ht="52.5" customHeight="1" thickBot="1" x14ac:dyDescent="0.25">
      <c r="B63" s="123"/>
      <c r="C63" s="1194" t="s">
        <v>49</v>
      </c>
      <c r="D63" s="1194"/>
      <c r="E63" s="1195"/>
      <c r="F63" s="349">
        <v>3070</v>
      </c>
      <c r="G63" s="349">
        <v>3831</v>
      </c>
      <c r="H63" s="350">
        <v>4295</v>
      </c>
    </row>
    <row r="64" spans="2:8" ht="13.2" x14ac:dyDescent="0.2"/>
  </sheetData>
  <sheetProtection algorithmName="SHA-512" hashValue="AF3zY8nx9SDrTb22L3NDuQ8Yw7wajUY/IL75Tsbdinlp6dalWPDydEZo5xxz4SnnbBKNTriLZaGKTLuIU0kUpg==" saltValue="GJZkG7Furd+iR/nAhz4O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73665</v>
      </c>
      <c r="E3" s="142"/>
      <c r="F3" s="143">
        <v>301035</v>
      </c>
      <c r="G3" s="144"/>
      <c r="H3" s="145"/>
    </row>
    <row r="4" spans="1:8" x14ac:dyDescent="0.2">
      <c r="A4" s="146"/>
      <c r="B4" s="147"/>
      <c r="C4" s="148"/>
      <c r="D4" s="149">
        <v>34158</v>
      </c>
      <c r="E4" s="150"/>
      <c r="F4" s="151">
        <v>154376</v>
      </c>
      <c r="G4" s="152"/>
      <c r="H4" s="153"/>
    </row>
    <row r="5" spans="1:8" x14ac:dyDescent="0.2">
      <c r="A5" s="134" t="s">
        <v>521</v>
      </c>
      <c r="B5" s="139"/>
      <c r="C5" s="140"/>
      <c r="D5" s="141">
        <v>126140</v>
      </c>
      <c r="E5" s="142"/>
      <c r="F5" s="143">
        <v>362690</v>
      </c>
      <c r="G5" s="144"/>
      <c r="H5" s="145"/>
    </row>
    <row r="6" spans="1:8" x14ac:dyDescent="0.2">
      <c r="A6" s="146"/>
      <c r="B6" s="147"/>
      <c r="C6" s="148"/>
      <c r="D6" s="149">
        <v>88655</v>
      </c>
      <c r="E6" s="150"/>
      <c r="F6" s="151">
        <v>172580</v>
      </c>
      <c r="G6" s="152"/>
      <c r="H6" s="153"/>
    </row>
    <row r="7" spans="1:8" x14ac:dyDescent="0.2">
      <c r="A7" s="134" t="s">
        <v>522</v>
      </c>
      <c r="B7" s="139"/>
      <c r="C7" s="140"/>
      <c r="D7" s="141">
        <v>78937</v>
      </c>
      <c r="E7" s="142"/>
      <c r="F7" s="143">
        <v>296093</v>
      </c>
      <c r="G7" s="144"/>
      <c r="H7" s="145"/>
    </row>
    <row r="8" spans="1:8" x14ac:dyDescent="0.2">
      <c r="A8" s="146"/>
      <c r="B8" s="147"/>
      <c r="C8" s="148"/>
      <c r="D8" s="149">
        <v>36721</v>
      </c>
      <c r="E8" s="150"/>
      <c r="F8" s="151">
        <v>140545</v>
      </c>
      <c r="G8" s="152"/>
      <c r="H8" s="153"/>
    </row>
    <row r="9" spans="1:8" x14ac:dyDescent="0.2">
      <c r="A9" s="134" t="s">
        <v>523</v>
      </c>
      <c r="B9" s="139"/>
      <c r="C9" s="140"/>
      <c r="D9" s="141">
        <v>151694</v>
      </c>
      <c r="E9" s="142"/>
      <c r="F9" s="143">
        <v>308655</v>
      </c>
      <c r="G9" s="144"/>
      <c r="H9" s="145"/>
    </row>
    <row r="10" spans="1:8" x14ac:dyDescent="0.2">
      <c r="A10" s="146"/>
      <c r="B10" s="147"/>
      <c r="C10" s="148"/>
      <c r="D10" s="149">
        <v>23961</v>
      </c>
      <c r="E10" s="150"/>
      <c r="F10" s="151">
        <v>169887</v>
      </c>
      <c r="G10" s="152"/>
      <c r="H10" s="153"/>
    </row>
    <row r="11" spans="1:8" x14ac:dyDescent="0.2">
      <c r="A11" s="134" t="s">
        <v>524</v>
      </c>
      <c r="B11" s="139"/>
      <c r="C11" s="140"/>
      <c r="D11" s="141">
        <v>135385</v>
      </c>
      <c r="E11" s="142"/>
      <c r="F11" s="143">
        <v>325476</v>
      </c>
      <c r="G11" s="144"/>
      <c r="H11" s="145"/>
    </row>
    <row r="12" spans="1:8" x14ac:dyDescent="0.2">
      <c r="A12" s="146"/>
      <c r="B12" s="147"/>
      <c r="C12" s="154"/>
      <c r="D12" s="149">
        <v>17445</v>
      </c>
      <c r="E12" s="150"/>
      <c r="F12" s="151">
        <v>190204</v>
      </c>
      <c r="G12" s="152"/>
      <c r="H12" s="153"/>
    </row>
    <row r="13" spans="1:8" x14ac:dyDescent="0.2">
      <c r="A13" s="134"/>
      <c r="B13" s="139"/>
      <c r="C13" s="140"/>
      <c r="D13" s="141">
        <v>113164</v>
      </c>
      <c r="E13" s="142"/>
      <c r="F13" s="143">
        <v>318790</v>
      </c>
      <c r="G13" s="155"/>
      <c r="H13" s="145"/>
    </row>
    <row r="14" spans="1:8" x14ac:dyDescent="0.2">
      <c r="A14" s="146"/>
      <c r="B14" s="147"/>
      <c r="C14" s="148"/>
      <c r="D14" s="149">
        <v>40188</v>
      </c>
      <c r="E14" s="150"/>
      <c r="F14" s="151">
        <v>165518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23.01</v>
      </c>
      <c r="C19" s="156">
        <f>ROUND(VALUE(SUBSTITUTE(実質収支比率等に係る経年分析!G$48,"▲","-")),2)</f>
        <v>17.37</v>
      </c>
      <c r="D19" s="156">
        <f>ROUND(VALUE(SUBSTITUTE(実質収支比率等に係る経年分析!H$48,"▲","-")),2)</f>
        <v>16.98</v>
      </c>
      <c r="E19" s="156">
        <f>ROUND(VALUE(SUBSTITUTE(実質収支比率等に係る経年分析!I$48,"▲","-")),2)</f>
        <v>14.4</v>
      </c>
      <c r="F19" s="156">
        <f>ROUND(VALUE(SUBSTITUTE(実質収支比率等に係る経年分析!J$48,"▲","-")),2)</f>
        <v>14.15</v>
      </c>
    </row>
    <row r="20" spans="1:11" x14ac:dyDescent="0.2">
      <c r="A20" s="156" t="s">
        <v>53</v>
      </c>
      <c r="B20" s="156">
        <f>ROUND(VALUE(SUBSTITUTE(実質収支比率等に係る経年分析!F$47,"▲","-")),2)</f>
        <v>36.92</v>
      </c>
      <c r="C20" s="156">
        <f>ROUND(VALUE(SUBSTITUTE(実質収支比率等に係る経年分析!G$47,"▲","-")),2)</f>
        <v>54.41</v>
      </c>
      <c r="D20" s="156">
        <f>ROUND(VALUE(SUBSTITUTE(実質収支比率等に係る経年分析!H$47,"▲","-")),2)</f>
        <v>61.69</v>
      </c>
      <c r="E20" s="156">
        <f>ROUND(VALUE(SUBSTITUTE(実質収支比率等に係る経年分析!I$47,"▲","-")),2)</f>
        <v>72.84</v>
      </c>
      <c r="F20" s="156">
        <f>ROUND(VALUE(SUBSTITUTE(実質収支比率等に係る経年分析!J$47,"▲","-")),2)</f>
        <v>69.86</v>
      </c>
    </row>
    <row r="21" spans="1:11" x14ac:dyDescent="0.2">
      <c r="A21" s="156" t="s">
        <v>54</v>
      </c>
      <c r="B21" s="156">
        <f>IF(ISNUMBER(VALUE(SUBSTITUTE(実質収支比率等に係る経年分析!F$49,"▲","-"))),ROUND(VALUE(SUBSTITUTE(実質収支比率等に係る経年分析!F$49,"▲","-")),2),NA())</f>
        <v>-2.7</v>
      </c>
      <c r="C21" s="156">
        <f>IF(ISNUMBER(VALUE(SUBSTITUTE(実質収支比率等に係る経年分析!G$49,"▲","-"))),ROUND(VALUE(SUBSTITUTE(実質収支比率等に係る経年分析!G$49,"▲","-")),2),NA())</f>
        <v>17.8</v>
      </c>
      <c r="D21" s="156">
        <f>IF(ISNUMBER(VALUE(SUBSTITUTE(実質収支比率等に係る経年分析!H$49,"▲","-"))),ROUND(VALUE(SUBSTITUTE(実質収支比率等に係る経年分析!H$49,"▲","-")),2),NA())</f>
        <v>6.4</v>
      </c>
      <c r="E21" s="156">
        <f>IF(ISNUMBER(VALUE(SUBSTITUTE(実質収支比率等に係る経年分析!I$49,"▲","-"))),ROUND(VALUE(SUBSTITUTE(実質収支比率等に係る経年分析!I$49,"▲","-")),2),NA())</f>
        <v>7.8</v>
      </c>
      <c r="F21" s="156">
        <f>IF(ISNUMBER(VALUE(SUBSTITUTE(実質収支比率等に係る経年分析!J$49,"▲","-"))),ROUND(VALUE(SUBSTITUTE(実質収支比率等に係る経年分析!J$49,"▲","-")),2),NA())</f>
        <v>-0.44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1.1499999999999999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0.61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0.76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1.46</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0.42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0.52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v>
      </c>
    </row>
    <row r="31" spans="1:11" x14ac:dyDescent="0.2">
      <c r="A31" s="157" t="str">
        <f>IF(連結実質赤字比率に係る赤字・黒字の構成分析!C$39="",NA(),連結実質赤字比率に係る赤字・黒字の構成分析!C$39)</f>
        <v>下水道事業会計（特定地域生活排水処理事業）</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0.42</v>
      </c>
    </row>
    <row r="32" spans="1:11" x14ac:dyDescent="0.2">
      <c r="A32" s="157" t="str">
        <f>IF(連結実質赤字比率に係る赤字・黒字の構成分析!C$38="",NA(),連結実質赤字比率に係る赤字・黒字の構成分析!C$38)</f>
        <v>下水道事業会計（農業集落排水事業）</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0.57999999999999996</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0.98</v>
      </c>
    </row>
    <row r="34" spans="1:16" x14ac:dyDescent="0.2">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1.52</v>
      </c>
    </row>
    <row r="35" spans="1:16" x14ac:dyDescent="0.2">
      <c r="A35" s="157" t="str">
        <f>IF(連結実質赤字比率に係る赤字・黒字の構成分析!C$35="",NA(),連結実質赤字比率に係る赤字・黒字の構成分析!C$35)</f>
        <v>下水道事業会計（特定環境保全公共下水道事業）</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2.88</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17.399999999999999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16.97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14.15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300</v>
      </c>
      <c r="E42" s="158"/>
      <c r="F42" s="158"/>
      <c r="G42" s="158">
        <f>'実質公債費比率（分子）の構造'!L$52</f>
        <v>313</v>
      </c>
      <c r="H42" s="158"/>
      <c r="I42" s="158"/>
      <c r="J42" s="158">
        <f>'実質公債費比率（分子）の構造'!M$52</f>
        <v>351</v>
      </c>
      <c r="K42" s="158"/>
      <c r="L42" s="158"/>
      <c r="M42" s="158">
        <f>'実質公債費比率（分子）の構造'!N$52</f>
        <v>327</v>
      </c>
      <c r="N42" s="158"/>
      <c r="O42" s="158"/>
      <c r="P42" s="158">
        <f>'実質公債費比率（分子）の構造'!O$52</f>
        <v>318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v>
      </c>
      <c r="C44" s="158"/>
      <c r="D44" s="158"/>
      <c r="E44" s="158">
        <f>'実質公債費比率（分子）の構造'!L$50</f>
        <v>2</v>
      </c>
      <c r="F44" s="158"/>
      <c r="G44" s="158"/>
      <c r="H44" s="158">
        <f>'実質公債費比率（分子）の構造'!M$50</f>
        <v>2</v>
      </c>
      <c r="I44" s="158"/>
      <c r="J44" s="158"/>
      <c r="K44" s="158">
        <f>'実質公債費比率（分子）の構造'!N$50</f>
        <v>2</v>
      </c>
      <c r="L44" s="158"/>
      <c r="M44" s="158"/>
      <c r="N44" s="158" t="str">
        <f>'実質公債費比率（分子）の構造'!O$50</f>
        <v>-</v>
      </c>
      <c r="O44" s="158"/>
      <c r="P44" s="158"/>
    </row>
    <row r="45" spans="1:16" x14ac:dyDescent="0.2">
      <c r="A45" s="158" t="s">
        <v>63</v>
      </c>
      <c r="B45" s="158">
        <f>'実質公債費比率（分子）の構造'!K$49</f>
        <v>28</v>
      </c>
      <c r="C45" s="158"/>
      <c r="D45" s="158"/>
      <c r="E45" s="158">
        <f>'実質公債費比率（分子）の構造'!L$49</f>
        <v>29</v>
      </c>
      <c r="F45" s="158"/>
      <c r="G45" s="158"/>
      <c r="H45" s="158">
        <f>'実質公債費比率（分子）の構造'!M$49</f>
        <v>40</v>
      </c>
      <c r="I45" s="158"/>
      <c r="J45" s="158"/>
      <c r="K45" s="158">
        <f>'実質公債費比率（分子）の構造'!N$49</f>
        <v>40</v>
      </c>
      <c r="L45" s="158"/>
      <c r="M45" s="158"/>
      <c r="N45" s="158">
        <f>'実質公債費比率（分子）の構造'!O$49</f>
        <v>31</v>
      </c>
      <c r="O45" s="158"/>
      <c r="P45" s="158"/>
    </row>
    <row r="46" spans="1:16" x14ac:dyDescent="0.2">
      <c r="A46" s="158" t="s">
        <v>64</v>
      </c>
      <c r="B46" s="158">
        <f>'実質公債費比率（分子）の構造'!K$48</f>
        <v>128</v>
      </c>
      <c r="C46" s="158"/>
      <c r="D46" s="158"/>
      <c r="E46" s="158">
        <f>'実質公債費比率（分子）の構造'!L$48</f>
        <v>77</v>
      </c>
      <c r="F46" s="158"/>
      <c r="G46" s="158"/>
      <c r="H46" s="158">
        <f>'実質公債費比率（分子）の構造'!M$48</f>
        <v>112</v>
      </c>
      <c r="I46" s="158"/>
      <c r="J46" s="158"/>
      <c r="K46" s="158">
        <f>'実質公債費比率（分子）の構造'!N$48</f>
        <v>90</v>
      </c>
      <c r="L46" s="158"/>
      <c r="M46" s="158"/>
      <c r="N46" s="158">
        <f>'実質公債費比率（分子）の構造'!O$48</f>
        <v>107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285</v>
      </c>
      <c r="C49" s="158"/>
      <c r="D49" s="158"/>
      <c r="E49" s="158">
        <f>'実質公債費比率（分子）の構造'!L$45</f>
        <v>318</v>
      </c>
      <c r="F49" s="158"/>
      <c r="G49" s="158"/>
      <c r="H49" s="158">
        <f>'実質公債費比率（分子）の構造'!M$45</f>
        <v>380</v>
      </c>
      <c r="I49" s="158"/>
      <c r="J49" s="158"/>
      <c r="K49" s="158">
        <f>'実質公債費比率（分子）の構造'!N$45</f>
        <v>362</v>
      </c>
      <c r="L49" s="158"/>
      <c r="M49" s="158"/>
      <c r="N49" s="158">
        <f>'実質公債費比率（分子）の構造'!O$45</f>
        <v>354</v>
      </c>
      <c r="O49" s="158"/>
      <c r="P49" s="158"/>
    </row>
    <row r="50" spans="1:16" x14ac:dyDescent="0.2">
      <c r="A50" s="158" t="s">
        <v>67</v>
      </c>
      <c r="B50" s="158" t="e">
        <f>NA()</f>
        <v>#N/A</v>
      </c>
      <c r="C50" s="158">
        <f>IF(ISNUMBER('実質公債費比率（分子）の構造'!K$53),'実質公債費比率（分子）の構造'!K$53,NA())</f>
        <v>143</v>
      </c>
      <c r="D50" s="158" t="e">
        <f>NA()</f>
        <v>#N/A</v>
      </c>
      <c r="E50" s="158" t="e">
        <f>NA()</f>
        <v>#N/A</v>
      </c>
      <c r="F50" s="158">
        <f>IF(ISNUMBER('実質公債費比率（分子）の構造'!L$53),'実質公債費比率（分子）の構造'!L$53,NA())</f>
        <v>113</v>
      </c>
      <c r="G50" s="158" t="e">
        <f>NA()</f>
        <v>#N/A</v>
      </c>
      <c r="H50" s="158" t="e">
        <f>NA()</f>
        <v>#N/A</v>
      </c>
      <c r="I50" s="158">
        <f>IF(ISNUMBER('実質公債費比率（分子）の構造'!M$53),'実質公債費比率（分子）の構造'!M$53,NA())</f>
        <v>183</v>
      </c>
      <c r="J50" s="158" t="e">
        <f>NA()</f>
        <v>#N/A</v>
      </c>
      <c r="K50" s="158" t="e">
        <f>NA()</f>
        <v>#N/A</v>
      </c>
      <c r="L50" s="158">
        <f>IF(ISNUMBER('実質公債費比率（分子）の構造'!N$53),'実質公債費比率（分子）の構造'!N$53,NA())</f>
        <v>167</v>
      </c>
      <c r="M50" s="158" t="e">
        <f>NA()</f>
        <v>#N/A</v>
      </c>
      <c r="N50" s="158" t="e">
        <f>NA()</f>
        <v>#N/A</v>
      </c>
      <c r="O50" s="158">
        <f>IF(ISNUMBER('実質公債費比率（分子）の構造'!O$53),'実質公債費比率（分子）の構造'!O$53,NA())</f>
        <v>174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3473</v>
      </c>
      <c r="E56" s="157"/>
      <c r="F56" s="157"/>
      <c r="G56" s="157">
        <f>'将来負担比率（分子）の構造'!J$52</f>
        <v>3199</v>
      </c>
      <c r="H56" s="157"/>
      <c r="I56" s="157"/>
      <c r="J56" s="157">
        <f>'将来負担比率（分子）の構造'!K$52</f>
        <v>3093</v>
      </c>
      <c r="K56" s="157"/>
      <c r="L56" s="157"/>
      <c r="M56" s="157">
        <f>'将来負担比率（分子）の構造'!L$52</f>
        <v>3167</v>
      </c>
      <c r="N56" s="157"/>
      <c r="O56" s="157"/>
      <c r="P56" s="157">
        <f>'将来負担比率（分子）の構造'!M$52</f>
        <v>3046</v>
      </c>
    </row>
    <row r="57" spans="1:16" x14ac:dyDescent="0.2">
      <c r="A57" s="157" t="s">
        <v>42</v>
      </c>
      <c r="B57" s="157"/>
      <c r="C57" s="157"/>
      <c r="D57" s="157">
        <f>'将来負担比率（分子）の構造'!I$51</f>
        <v>97</v>
      </c>
      <c r="E57" s="157"/>
      <c r="F57" s="157"/>
      <c r="G57" s="157">
        <f>'将来負担比率（分子）の構造'!J$51</f>
        <v>72</v>
      </c>
      <c r="H57" s="157"/>
      <c r="I57" s="157"/>
      <c r="J57" s="157">
        <f>'将来負担比率（分子）の構造'!K$51</f>
        <v>46</v>
      </c>
      <c r="K57" s="157"/>
      <c r="L57" s="157"/>
      <c r="M57" s="157">
        <f>'将来負担比率（分子）の構造'!L$51</f>
        <v>30</v>
      </c>
      <c r="N57" s="157"/>
      <c r="O57" s="157"/>
      <c r="P57" s="157">
        <f>'将来負担比率（分子）の構造'!M$51</f>
        <v>20</v>
      </c>
    </row>
    <row r="58" spans="1:16" x14ac:dyDescent="0.2">
      <c r="A58" s="157" t="s">
        <v>41</v>
      </c>
      <c r="B58" s="157"/>
      <c r="C58" s="157"/>
      <c r="D58" s="157">
        <f>'将来負担比率（分子）の構造'!I$50</f>
        <v>2000</v>
      </c>
      <c r="E58" s="157"/>
      <c r="F58" s="157"/>
      <c r="G58" s="157">
        <f>'将来負担比率（分子）の構造'!J$50</f>
        <v>2647</v>
      </c>
      <c r="H58" s="157"/>
      <c r="I58" s="157"/>
      <c r="J58" s="157">
        <f>'将来負担比率（分子）の構造'!K$50</f>
        <v>3193</v>
      </c>
      <c r="K58" s="157"/>
      <c r="L58" s="157"/>
      <c r="M58" s="157">
        <f>'将来負担比率（分子）の構造'!L$50</f>
        <v>3928</v>
      </c>
      <c r="N58" s="157"/>
      <c r="O58" s="157"/>
      <c r="P58" s="157">
        <f>'将来負担比率（分子）の構造'!M$50</f>
        <v>4382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479</v>
      </c>
      <c r="C62" s="157"/>
      <c r="D62" s="157"/>
      <c r="E62" s="157">
        <f>'将来負担比率（分子）の構造'!J$45</f>
        <v>414</v>
      </c>
      <c r="F62" s="157"/>
      <c r="G62" s="157"/>
      <c r="H62" s="157">
        <f>'将来負担比率（分子）の構造'!K$45</f>
        <v>337</v>
      </c>
      <c r="I62" s="157"/>
      <c r="J62" s="157"/>
      <c r="K62" s="157">
        <f>'将来負担比率（分子）の構造'!L$45</f>
        <v>359</v>
      </c>
      <c r="L62" s="157"/>
      <c r="M62" s="157"/>
      <c r="N62" s="157">
        <f>'将来負担比率（分子）の構造'!M$45</f>
        <v>277</v>
      </c>
      <c r="O62" s="157"/>
      <c r="P62" s="157"/>
    </row>
    <row r="63" spans="1:16" x14ac:dyDescent="0.2">
      <c r="A63" s="157" t="s">
        <v>34</v>
      </c>
      <c r="B63" s="157">
        <f>'将来負担比率（分子）の構造'!I$44</f>
        <v>133</v>
      </c>
      <c r="C63" s="157"/>
      <c r="D63" s="157"/>
      <c r="E63" s="157">
        <f>'将来負担比率（分子）の構造'!J$44</f>
        <v>140</v>
      </c>
      <c r="F63" s="157"/>
      <c r="G63" s="157"/>
      <c r="H63" s="157">
        <f>'将来負担比率（分子）の構造'!K$44</f>
        <v>158</v>
      </c>
      <c r="I63" s="157"/>
      <c r="J63" s="157"/>
      <c r="K63" s="157">
        <f>'将来負担比率（分子）の構造'!L$44</f>
        <v>171</v>
      </c>
      <c r="L63" s="157"/>
      <c r="M63" s="157"/>
      <c r="N63" s="157">
        <f>'将来負担比率（分子）の構造'!M$44</f>
        <v>177</v>
      </c>
      <c r="O63" s="157"/>
      <c r="P63" s="157"/>
    </row>
    <row r="64" spans="1:16" x14ac:dyDescent="0.2">
      <c r="A64" s="157" t="s">
        <v>33</v>
      </c>
      <c r="B64" s="157">
        <f>'将来負担比率（分子）の構造'!I$43</f>
        <v>1550</v>
      </c>
      <c r="C64" s="157"/>
      <c r="D64" s="157"/>
      <c r="E64" s="157">
        <f>'将来負担比率（分子）の構造'!J$43</f>
        <v>1457</v>
      </c>
      <c r="F64" s="157"/>
      <c r="G64" s="157"/>
      <c r="H64" s="157">
        <f>'将来負担比率（分子）の構造'!K$43</f>
        <v>1421</v>
      </c>
      <c r="I64" s="157"/>
      <c r="J64" s="157"/>
      <c r="K64" s="157">
        <f>'将来負担比率（分子）の構造'!L$43</f>
        <v>1341</v>
      </c>
      <c r="L64" s="157"/>
      <c r="M64" s="157"/>
      <c r="N64" s="157">
        <f>'将来負担比率（分子）の構造'!M$43</f>
        <v>1211</v>
      </c>
      <c r="O64" s="157"/>
      <c r="P64" s="157"/>
    </row>
    <row r="65" spans="1:16" x14ac:dyDescent="0.2">
      <c r="A65" s="157" t="s">
        <v>32</v>
      </c>
      <c r="B65" s="157">
        <f>'将来負担比率（分子）の構造'!I$42</f>
        <v>5</v>
      </c>
      <c r="C65" s="157"/>
      <c r="D65" s="157"/>
      <c r="E65" s="157">
        <f>'将来負担比率（分子）の構造'!J$42</f>
        <v>4</v>
      </c>
      <c r="F65" s="157"/>
      <c r="G65" s="157"/>
      <c r="H65" s="157">
        <f>'将来負担比率（分子）の構造'!K$42</f>
        <v>2</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3264</v>
      </c>
      <c r="C66" s="157"/>
      <c r="D66" s="157"/>
      <c r="E66" s="157">
        <f>'将来負担比率（分子）の構造'!J$41</f>
        <v>3177</v>
      </c>
      <c r="F66" s="157"/>
      <c r="G66" s="157"/>
      <c r="H66" s="157">
        <f>'将来負担比率（分子）の構造'!K$41</f>
        <v>3028</v>
      </c>
      <c r="I66" s="157"/>
      <c r="J66" s="157"/>
      <c r="K66" s="157">
        <f>'将来負担比率（分子）の構造'!L$41</f>
        <v>3075</v>
      </c>
      <c r="L66" s="157"/>
      <c r="M66" s="157"/>
      <c r="N66" s="157">
        <f>'将来負担比率（分子）の構造'!M$41</f>
        <v>3050</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1613</v>
      </c>
      <c r="C72" s="161">
        <f>基金残高に係る経年分析!G55</f>
        <v>1886</v>
      </c>
      <c r="D72" s="161">
        <f>基金残高に係る経年分析!H55</f>
        <v>1868</v>
      </c>
    </row>
    <row r="73" spans="1:16" x14ac:dyDescent="0.2">
      <c r="A73" s="160" t="s">
        <v>74</v>
      </c>
      <c r="B73" s="161">
        <f>基金残高に係る経年分析!F56</f>
        <v>5</v>
      </c>
      <c r="C73" s="161">
        <f>基金残高に係る経年分析!G56</f>
        <v>14</v>
      </c>
      <c r="D73" s="161">
        <f>基金残高に係る経年分析!H56</f>
        <v>21</v>
      </c>
    </row>
    <row r="74" spans="1:16" x14ac:dyDescent="0.2">
      <c r="A74" s="160" t="s">
        <v>75</v>
      </c>
      <c r="B74" s="161">
        <f>基金残高に係る経年分析!F57</f>
        <v>1452</v>
      </c>
      <c r="C74" s="161">
        <f>基金残高に係る経年分析!G57</f>
        <v>1931</v>
      </c>
      <c r="D74" s="161">
        <f>基金残高に係る経年分析!H57</f>
        <v>2407</v>
      </c>
    </row>
  </sheetData>
  <sheetProtection algorithmName="SHA-512" hashValue="BeMzdvbl94NenXSKenMc9UzCXZ0ZtquWzD9VC3I7wseGkKO+HRN0w1D6DI5jxQQgz7Oa4YYyEFq6eCFXHx3VmA==" saltValue="UWi00TXZ7o9VLuikkMwy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40" zoomScaleNormal="4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450442</v>
      </c>
      <c r="S5" s="600"/>
      <c r="T5" s="600"/>
      <c r="U5" s="600"/>
      <c r="V5" s="600"/>
      <c r="W5" s="600"/>
      <c r="X5" s="600"/>
      <c r="Y5" s="601"/>
      <c r="Z5" s="602">
        <v>7.1</v>
      </c>
      <c r="AA5" s="602"/>
      <c r="AB5" s="602"/>
      <c r="AC5" s="602"/>
      <c r="AD5" s="603">
        <v>450442</v>
      </c>
      <c r="AE5" s="603"/>
      <c r="AF5" s="603"/>
      <c r="AG5" s="603"/>
      <c r="AH5" s="603"/>
      <c r="AI5" s="603"/>
      <c r="AJ5" s="603"/>
      <c r="AK5" s="603"/>
      <c r="AL5" s="604">
        <v>16.5</v>
      </c>
      <c r="AM5" s="605"/>
      <c r="AN5" s="605"/>
      <c r="AO5" s="606"/>
      <c r="AP5" s="596" t="s">
        <v>217</v>
      </c>
      <c r="AQ5" s="597"/>
      <c r="AR5" s="597"/>
      <c r="AS5" s="597"/>
      <c r="AT5" s="597"/>
      <c r="AU5" s="597"/>
      <c r="AV5" s="597"/>
      <c r="AW5" s="597"/>
      <c r="AX5" s="597"/>
      <c r="AY5" s="597"/>
      <c r="AZ5" s="597"/>
      <c r="BA5" s="597"/>
      <c r="BB5" s="597"/>
      <c r="BC5" s="597"/>
      <c r="BD5" s="597"/>
      <c r="BE5" s="597"/>
      <c r="BF5" s="598"/>
      <c r="BG5" s="610">
        <v>394686</v>
      </c>
      <c r="BH5" s="611"/>
      <c r="BI5" s="611"/>
      <c r="BJ5" s="611"/>
      <c r="BK5" s="611"/>
      <c r="BL5" s="611"/>
      <c r="BM5" s="611"/>
      <c r="BN5" s="612"/>
      <c r="BO5" s="613">
        <v>87.6</v>
      </c>
      <c r="BP5" s="613"/>
      <c r="BQ5" s="613"/>
      <c r="BR5" s="613"/>
      <c r="BS5" s="614" t="s">
        <v>122</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89459</v>
      </c>
      <c r="S6" s="611"/>
      <c r="T6" s="611"/>
      <c r="U6" s="611"/>
      <c r="V6" s="611"/>
      <c r="W6" s="611"/>
      <c r="X6" s="611"/>
      <c r="Y6" s="612"/>
      <c r="Z6" s="613">
        <v>1.4</v>
      </c>
      <c r="AA6" s="613"/>
      <c r="AB6" s="613"/>
      <c r="AC6" s="613"/>
      <c r="AD6" s="614">
        <v>89459</v>
      </c>
      <c r="AE6" s="614"/>
      <c r="AF6" s="614"/>
      <c r="AG6" s="614"/>
      <c r="AH6" s="614"/>
      <c r="AI6" s="614"/>
      <c r="AJ6" s="614"/>
      <c r="AK6" s="614"/>
      <c r="AL6" s="615">
        <v>3.3</v>
      </c>
      <c r="AM6" s="616"/>
      <c r="AN6" s="616"/>
      <c r="AO6" s="617"/>
      <c r="AP6" s="607" t="s">
        <v>222</v>
      </c>
      <c r="AQ6" s="608"/>
      <c r="AR6" s="608"/>
      <c r="AS6" s="608"/>
      <c r="AT6" s="608"/>
      <c r="AU6" s="608"/>
      <c r="AV6" s="608"/>
      <c r="AW6" s="608"/>
      <c r="AX6" s="608"/>
      <c r="AY6" s="608"/>
      <c r="AZ6" s="608"/>
      <c r="BA6" s="608"/>
      <c r="BB6" s="608"/>
      <c r="BC6" s="608"/>
      <c r="BD6" s="608"/>
      <c r="BE6" s="608"/>
      <c r="BF6" s="609"/>
      <c r="BG6" s="610">
        <v>394686</v>
      </c>
      <c r="BH6" s="611"/>
      <c r="BI6" s="611"/>
      <c r="BJ6" s="611"/>
      <c r="BK6" s="611"/>
      <c r="BL6" s="611"/>
      <c r="BM6" s="611"/>
      <c r="BN6" s="612"/>
      <c r="BO6" s="613">
        <v>87.6</v>
      </c>
      <c r="BP6" s="613"/>
      <c r="BQ6" s="613"/>
      <c r="BR6" s="613"/>
      <c r="BS6" s="614" t="s">
        <v>122</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56169</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56169</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115</v>
      </c>
      <c r="S7" s="611"/>
      <c r="T7" s="611"/>
      <c r="U7" s="611"/>
      <c r="V7" s="611"/>
      <c r="W7" s="611"/>
      <c r="X7" s="611"/>
      <c r="Y7" s="612"/>
      <c r="Z7" s="613">
        <v>0</v>
      </c>
      <c r="AA7" s="613"/>
      <c r="AB7" s="613"/>
      <c r="AC7" s="613"/>
      <c r="AD7" s="614">
        <v>115</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146410</v>
      </c>
      <c r="BH7" s="611"/>
      <c r="BI7" s="611"/>
      <c r="BJ7" s="611"/>
      <c r="BK7" s="611"/>
      <c r="BL7" s="611"/>
      <c r="BM7" s="611"/>
      <c r="BN7" s="612"/>
      <c r="BO7" s="613">
        <v>32.5</v>
      </c>
      <c r="BP7" s="613"/>
      <c r="BQ7" s="613"/>
      <c r="BR7" s="613"/>
      <c r="BS7" s="614" t="s">
        <v>122</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2476662</v>
      </c>
      <c r="CS7" s="611"/>
      <c r="CT7" s="611"/>
      <c r="CU7" s="611"/>
      <c r="CV7" s="611"/>
      <c r="CW7" s="611"/>
      <c r="CX7" s="611"/>
      <c r="CY7" s="612"/>
      <c r="CZ7" s="613">
        <v>41.9</v>
      </c>
      <c r="DA7" s="613"/>
      <c r="DB7" s="613"/>
      <c r="DC7" s="613"/>
      <c r="DD7" s="619">
        <v>123121</v>
      </c>
      <c r="DE7" s="611"/>
      <c r="DF7" s="611"/>
      <c r="DG7" s="611"/>
      <c r="DH7" s="611"/>
      <c r="DI7" s="611"/>
      <c r="DJ7" s="611"/>
      <c r="DK7" s="611"/>
      <c r="DL7" s="611"/>
      <c r="DM7" s="611"/>
      <c r="DN7" s="611"/>
      <c r="DO7" s="611"/>
      <c r="DP7" s="612"/>
      <c r="DQ7" s="619">
        <v>2096318</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1396</v>
      </c>
      <c r="S8" s="611"/>
      <c r="T8" s="611"/>
      <c r="U8" s="611"/>
      <c r="V8" s="611"/>
      <c r="W8" s="611"/>
      <c r="X8" s="611"/>
      <c r="Y8" s="612"/>
      <c r="Z8" s="613">
        <v>0</v>
      </c>
      <c r="AA8" s="613"/>
      <c r="AB8" s="613"/>
      <c r="AC8" s="613"/>
      <c r="AD8" s="614">
        <v>1396</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5334</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971252</v>
      </c>
      <c r="CS8" s="611"/>
      <c r="CT8" s="611"/>
      <c r="CU8" s="611"/>
      <c r="CV8" s="611"/>
      <c r="CW8" s="611"/>
      <c r="CX8" s="611"/>
      <c r="CY8" s="612"/>
      <c r="CZ8" s="613">
        <v>16.399999999999999</v>
      </c>
      <c r="DA8" s="613"/>
      <c r="DB8" s="613"/>
      <c r="DC8" s="613"/>
      <c r="DD8" s="619">
        <v>27513</v>
      </c>
      <c r="DE8" s="611"/>
      <c r="DF8" s="611"/>
      <c r="DG8" s="611"/>
      <c r="DH8" s="611"/>
      <c r="DI8" s="611"/>
      <c r="DJ8" s="611"/>
      <c r="DK8" s="611"/>
      <c r="DL8" s="611"/>
      <c r="DM8" s="611"/>
      <c r="DN8" s="611"/>
      <c r="DO8" s="611"/>
      <c r="DP8" s="612"/>
      <c r="DQ8" s="619">
        <v>625832</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2349</v>
      </c>
      <c r="S9" s="611"/>
      <c r="T9" s="611"/>
      <c r="U9" s="611"/>
      <c r="V9" s="611"/>
      <c r="W9" s="611"/>
      <c r="X9" s="611"/>
      <c r="Y9" s="612"/>
      <c r="Z9" s="613">
        <v>0</v>
      </c>
      <c r="AA9" s="613"/>
      <c r="AB9" s="613"/>
      <c r="AC9" s="613"/>
      <c r="AD9" s="614">
        <v>2349</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119769</v>
      </c>
      <c r="BH9" s="611"/>
      <c r="BI9" s="611"/>
      <c r="BJ9" s="611"/>
      <c r="BK9" s="611"/>
      <c r="BL9" s="611"/>
      <c r="BM9" s="611"/>
      <c r="BN9" s="612"/>
      <c r="BO9" s="613">
        <v>26.6</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361646</v>
      </c>
      <c r="CS9" s="611"/>
      <c r="CT9" s="611"/>
      <c r="CU9" s="611"/>
      <c r="CV9" s="611"/>
      <c r="CW9" s="611"/>
      <c r="CX9" s="611"/>
      <c r="CY9" s="612"/>
      <c r="CZ9" s="613">
        <v>6.1</v>
      </c>
      <c r="DA9" s="613"/>
      <c r="DB9" s="613"/>
      <c r="DC9" s="613"/>
      <c r="DD9" s="619" t="s">
        <v>122</v>
      </c>
      <c r="DE9" s="611"/>
      <c r="DF9" s="611"/>
      <c r="DG9" s="611"/>
      <c r="DH9" s="611"/>
      <c r="DI9" s="611"/>
      <c r="DJ9" s="611"/>
      <c r="DK9" s="611"/>
      <c r="DL9" s="611"/>
      <c r="DM9" s="611"/>
      <c r="DN9" s="611"/>
      <c r="DO9" s="611"/>
      <c r="DP9" s="612"/>
      <c r="DQ9" s="619">
        <v>337704</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11845</v>
      </c>
      <c r="BH10" s="611"/>
      <c r="BI10" s="611"/>
      <c r="BJ10" s="611"/>
      <c r="BK10" s="611"/>
      <c r="BL10" s="611"/>
      <c r="BM10" s="611"/>
      <c r="BN10" s="612"/>
      <c r="BO10" s="613">
        <v>2.6</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104887</v>
      </c>
      <c r="S11" s="611"/>
      <c r="T11" s="611"/>
      <c r="U11" s="611"/>
      <c r="V11" s="611"/>
      <c r="W11" s="611"/>
      <c r="X11" s="611"/>
      <c r="Y11" s="612"/>
      <c r="Z11" s="615">
        <v>1.6</v>
      </c>
      <c r="AA11" s="616"/>
      <c r="AB11" s="616"/>
      <c r="AC11" s="622"/>
      <c r="AD11" s="619">
        <v>104887</v>
      </c>
      <c r="AE11" s="611"/>
      <c r="AF11" s="611"/>
      <c r="AG11" s="611"/>
      <c r="AH11" s="611"/>
      <c r="AI11" s="611"/>
      <c r="AJ11" s="611"/>
      <c r="AK11" s="612"/>
      <c r="AL11" s="615">
        <v>3.8</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9462</v>
      </c>
      <c r="BH11" s="611"/>
      <c r="BI11" s="611"/>
      <c r="BJ11" s="611"/>
      <c r="BK11" s="611"/>
      <c r="BL11" s="611"/>
      <c r="BM11" s="611"/>
      <c r="BN11" s="612"/>
      <c r="BO11" s="613">
        <v>2.1</v>
      </c>
      <c r="BP11" s="613"/>
      <c r="BQ11" s="613"/>
      <c r="BR11" s="613"/>
      <c r="BS11" s="614" t="s">
        <v>122</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468076</v>
      </c>
      <c r="CS11" s="611"/>
      <c r="CT11" s="611"/>
      <c r="CU11" s="611"/>
      <c r="CV11" s="611"/>
      <c r="CW11" s="611"/>
      <c r="CX11" s="611"/>
      <c r="CY11" s="612"/>
      <c r="CZ11" s="613">
        <v>7.9</v>
      </c>
      <c r="DA11" s="613"/>
      <c r="DB11" s="613"/>
      <c r="DC11" s="613"/>
      <c r="DD11" s="619">
        <v>115813</v>
      </c>
      <c r="DE11" s="611"/>
      <c r="DF11" s="611"/>
      <c r="DG11" s="611"/>
      <c r="DH11" s="611"/>
      <c r="DI11" s="611"/>
      <c r="DJ11" s="611"/>
      <c r="DK11" s="611"/>
      <c r="DL11" s="611"/>
      <c r="DM11" s="611"/>
      <c r="DN11" s="611"/>
      <c r="DO11" s="611"/>
      <c r="DP11" s="612"/>
      <c r="DQ11" s="619">
        <v>215877</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198482</v>
      </c>
      <c r="BH12" s="611"/>
      <c r="BI12" s="611"/>
      <c r="BJ12" s="611"/>
      <c r="BK12" s="611"/>
      <c r="BL12" s="611"/>
      <c r="BM12" s="611"/>
      <c r="BN12" s="612"/>
      <c r="BO12" s="613">
        <v>44.1</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124986</v>
      </c>
      <c r="CS12" s="611"/>
      <c r="CT12" s="611"/>
      <c r="CU12" s="611"/>
      <c r="CV12" s="611"/>
      <c r="CW12" s="611"/>
      <c r="CX12" s="611"/>
      <c r="CY12" s="612"/>
      <c r="CZ12" s="613">
        <v>2.1</v>
      </c>
      <c r="DA12" s="613"/>
      <c r="DB12" s="613"/>
      <c r="DC12" s="613"/>
      <c r="DD12" s="619">
        <v>2237</v>
      </c>
      <c r="DE12" s="611"/>
      <c r="DF12" s="611"/>
      <c r="DG12" s="611"/>
      <c r="DH12" s="611"/>
      <c r="DI12" s="611"/>
      <c r="DJ12" s="611"/>
      <c r="DK12" s="611"/>
      <c r="DL12" s="611"/>
      <c r="DM12" s="611"/>
      <c r="DN12" s="611"/>
      <c r="DO12" s="611"/>
      <c r="DP12" s="612"/>
      <c r="DQ12" s="619">
        <v>79905</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197946</v>
      </c>
      <c r="BH13" s="611"/>
      <c r="BI13" s="611"/>
      <c r="BJ13" s="611"/>
      <c r="BK13" s="611"/>
      <c r="BL13" s="611"/>
      <c r="BM13" s="611"/>
      <c r="BN13" s="612"/>
      <c r="BO13" s="613">
        <v>43.9</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517749</v>
      </c>
      <c r="CS13" s="611"/>
      <c r="CT13" s="611"/>
      <c r="CU13" s="611"/>
      <c r="CV13" s="611"/>
      <c r="CW13" s="611"/>
      <c r="CX13" s="611"/>
      <c r="CY13" s="612"/>
      <c r="CZ13" s="613">
        <v>8.8000000000000007</v>
      </c>
      <c r="DA13" s="613"/>
      <c r="DB13" s="613"/>
      <c r="DC13" s="613"/>
      <c r="DD13" s="619">
        <v>239450</v>
      </c>
      <c r="DE13" s="611"/>
      <c r="DF13" s="611"/>
      <c r="DG13" s="611"/>
      <c r="DH13" s="611"/>
      <c r="DI13" s="611"/>
      <c r="DJ13" s="611"/>
      <c r="DK13" s="611"/>
      <c r="DL13" s="611"/>
      <c r="DM13" s="611"/>
      <c r="DN13" s="611"/>
      <c r="DO13" s="611"/>
      <c r="DP13" s="612"/>
      <c r="DQ13" s="619">
        <v>260554</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19005</v>
      </c>
      <c r="BH14" s="611"/>
      <c r="BI14" s="611"/>
      <c r="BJ14" s="611"/>
      <c r="BK14" s="611"/>
      <c r="BL14" s="611"/>
      <c r="BM14" s="611"/>
      <c r="BN14" s="612"/>
      <c r="BO14" s="613">
        <v>4.2</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146369</v>
      </c>
      <c r="CS14" s="611"/>
      <c r="CT14" s="611"/>
      <c r="CU14" s="611"/>
      <c r="CV14" s="611"/>
      <c r="CW14" s="611"/>
      <c r="CX14" s="611"/>
      <c r="CY14" s="612"/>
      <c r="CZ14" s="613">
        <v>2.5</v>
      </c>
      <c r="DA14" s="613"/>
      <c r="DB14" s="613"/>
      <c r="DC14" s="613"/>
      <c r="DD14" s="619">
        <v>2530</v>
      </c>
      <c r="DE14" s="611"/>
      <c r="DF14" s="611"/>
      <c r="DG14" s="611"/>
      <c r="DH14" s="611"/>
      <c r="DI14" s="611"/>
      <c r="DJ14" s="611"/>
      <c r="DK14" s="611"/>
      <c r="DL14" s="611"/>
      <c r="DM14" s="611"/>
      <c r="DN14" s="611"/>
      <c r="DO14" s="611"/>
      <c r="DP14" s="612"/>
      <c r="DQ14" s="619">
        <v>143755</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6507</v>
      </c>
      <c r="S15" s="611"/>
      <c r="T15" s="611"/>
      <c r="U15" s="611"/>
      <c r="V15" s="611"/>
      <c r="W15" s="611"/>
      <c r="X15" s="611"/>
      <c r="Y15" s="612"/>
      <c r="Z15" s="613">
        <v>0.1</v>
      </c>
      <c r="AA15" s="613"/>
      <c r="AB15" s="613"/>
      <c r="AC15" s="613"/>
      <c r="AD15" s="614">
        <v>6507</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30789</v>
      </c>
      <c r="BH15" s="611"/>
      <c r="BI15" s="611"/>
      <c r="BJ15" s="611"/>
      <c r="BK15" s="611"/>
      <c r="BL15" s="611"/>
      <c r="BM15" s="611"/>
      <c r="BN15" s="612"/>
      <c r="BO15" s="613">
        <v>6.8</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290991</v>
      </c>
      <c r="CS15" s="611"/>
      <c r="CT15" s="611"/>
      <c r="CU15" s="611"/>
      <c r="CV15" s="611"/>
      <c r="CW15" s="611"/>
      <c r="CX15" s="611"/>
      <c r="CY15" s="612"/>
      <c r="CZ15" s="613">
        <v>4.9000000000000004</v>
      </c>
      <c r="DA15" s="613"/>
      <c r="DB15" s="613"/>
      <c r="DC15" s="613"/>
      <c r="DD15" s="619">
        <v>4339</v>
      </c>
      <c r="DE15" s="611"/>
      <c r="DF15" s="611"/>
      <c r="DG15" s="611"/>
      <c r="DH15" s="611"/>
      <c r="DI15" s="611"/>
      <c r="DJ15" s="611"/>
      <c r="DK15" s="611"/>
      <c r="DL15" s="611"/>
      <c r="DM15" s="611"/>
      <c r="DN15" s="611"/>
      <c r="DO15" s="611"/>
      <c r="DP15" s="612"/>
      <c r="DQ15" s="619">
        <v>235744</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9822</v>
      </c>
      <c r="S16" s="611"/>
      <c r="T16" s="611"/>
      <c r="U16" s="611"/>
      <c r="V16" s="611"/>
      <c r="W16" s="611"/>
      <c r="X16" s="611"/>
      <c r="Y16" s="612"/>
      <c r="Z16" s="613">
        <v>0.2</v>
      </c>
      <c r="AA16" s="613"/>
      <c r="AB16" s="613"/>
      <c r="AC16" s="613"/>
      <c r="AD16" s="614">
        <v>9822</v>
      </c>
      <c r="AE16" s="614"/>
      <c r="AF16" s="614"/>
      <c r="AG16" s="614"/>
      <c r="AH16" s="614"/>
      <c r="AI16" s="614"/>
      <c r="AJ16" s="614"/>
      <c r="AK16" s="614"/>
      <c r="AL16" s="615">
        <v>0.4</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142243</v>
      </c>
      <c r="CS16" s="611"/>
      <c r="CT16" s="611"/>
      <c r="CU16" s="611"/>
      <c r="CV16" s="611"/>
      <c r="CW16" s="611"/>
      <c r="CX16" s="611"/>
      <c r="CY16" s="612"/>
      <c r="CZ16" s="613">
        <v>2.4</v>
      </c>
      <c r="DA16" s="613"/>
      <c r="DB16" s="613"/>
      <c r="DC16" s="613"/>
      <c r="DD16" s="619" t="s">
        <v>122</v>
      </c>
      <c r="DE16" s="611"/>
      <c r="DF16" s="611"/>
      <c r="DG16" s="611"/>
      <c r="DH16" s="611"/>
      <c r="DI16" s="611"/>
      <c r="DJ16" s="611"/>
      <c r="DK16" s="611"/>
      <c r="DL16" s="611"/>
      <c r="DM16" s="611"/>
      <c r="DN16" s="611"/>
      <c r="DO16" s="611"/>
      <c r="DP16" s="612"/>
      <c r="DQ16" s="619">
        <v>12867</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14826</v>
      </c>
      <c r="S17" s="611"/>
      <c r="T17" s="611"/>
      <c r="U17" s="611"/>
      <c r="V17" s="611"/>
      <c r="W17" s="611"/>
      <c r="X17" s="611"/>
      <c r="Y17" s="612"/>
      <c r="Z17" s="613">
        <v>0.2</v>
      </c>
      <c r="AA17" s="613"/>
      <c r="AB17" s="613"/>
      <c r="AC17" s="613"/>
      <c r="AD17" s="614">
        <v>14826</v>
      </c>
      <c r="AE17" s="614"/>
      <c r="AF17" s="614"/>
      <c r="AG17" s="614"/>
      <c r="AH17" s="614"/>
      <c r="AI17" s="614"/>
      <c r="AJ17" s="614"/>
      <c r="AK17" s="614"/>
      <c r="AL17" s="615">
        <v>0.5</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353804</v>
      </c>
      <c r="CS17" s="611"/>
      <c r="CT17" s="611"/>
      <c r="CU17" s="611"/>
      <c r="CV17" s="611"/>
      <c r="CW17" s="611"/>
      <c r="CX17" s="611"/>
      <c r="CY17" s="612"/>
      <c r="CZ17" s="613">
        <v>6</v>
      </c>
      <c r="DA17" s="613"/>
      <c r="DB17" s="613"/>
      <c r="DC17" s="613"/>
      <c r="DD17" s="619" t="s">
        <v>122</v>
      </c>
      <c r="DE17" s="611"/>
      <c r="DF17" s="611"/>
      <c r="DG17" s="611"/>
      <c r="DH17" s="611"/>
      <c r="DI17" s="611"/>
      <c r="DJ17" s="611"/>
      <c r="DK17" s="611"/>
      <c r="DL17" s="611"/>
      <c r="DM17" s="611"/>
      <c r="DN17" s="611"/>
      <c r="DO17" s="611"/>
      <c r="DP17" s="612"/>
      <c r="DQ17" s="619">
        <v>343258</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987</v>
      </c>
      <c r="S18" s="611"/>
      <c r="T18" s="611"/>
      <c r="U18" s="611"/>
      <c r="V18" s="611"/>
      <c r="W18" s="611"/>
      <c r="X18" s="611"/>
      <c r="Y18" s="612"/>
      <c r="Z18" s="613">
        <v>0</v>
      </c>
      <c r="AA18" s="613"/>
      <c r="AB18" s="613"/>
      <c r="AC18" s="613"/>
      <c r="AD18" s="614">
        <v>987</v>
      </c>
      <c r="AE18" s="614"/>
      <c r="AF18" s="614"/>
      <c r="AG18" s="614"/>
      <c r="AH18" s="614"/>
      <c r="AI18" s="614"/>
      <c r="AJ18" s="614"/>
      <c r="AK18" s="614"/>
      <c r="AL18" s="615">
        <v>0</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13839</v>
      </c>
      <c r="S19" s="611"/>
      <c r="T19" s="611"/>
      <c r="U19" s="611"/>
      <c r="V19" s="611"/>
      <c r="W19" s="611"/>
      <c r="X19" s="611"/>
      <c r="Y19" s="612"/>
      <c r="Z19" s="613">
        <v>0.2</v>
      </c>
      <c r="AA19" s="613"/>
      <c r="AB19" s="613"/>
      <c r="AC19" s="613"/>
      <c r="AD19" s="614">
        <v>13839</v>
      </c>
      <c r="AE19" s="614"/>
      <c r="AF19" s="614"/>
      <c r="AG19" s="614"/>
      <c r="AH19" s="614"/>
      <c r="AI19" s="614"/>
      <c r="AJ19" s="614"/>
      <c r="AK19" s="614"/>
      <c r="AL19" s="615">
        <v>0.5</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55756</v>
      </c>
      <c r="BH19" s="611"/>
      <c r="BI19" s="611"/>
      <c r="BJ19" s="611"/>
      <c r="BK19" s="611"/>
      <c r="BL19" s="611"/>
      <c r="BM19" s="611"/>
      <c r="BN19" s="612"/>
      <c r="BO19" s="613">
        <v>12.4</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55756</v>
      </c>
      <c r="BH20" s="611"/>
      <c r="BI20" s="611"/>
      <c r="BJ20" s="611"/>
      <c r="BK20" s="611"/>
      <c r="BL20" s="611"/>
      <c r="BM20" s="611"/>
      <c r="BN20" s="612"/>
      <c r="BO20" s="613">
        <v>12.4</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5909947</v>
      </c>
      <c r="CS20" s="611"/>
      <c r="CT20" s="611"/>
      <c r="CU20" s="611"/>
      <c r="CV20" s="611"/>
      <c r="CW20" s="611"/>
      <c r="CX20" s="611"/>
      <c r="CY20" s="612"/>
      <c r="CZ20" s="613">
        <v>100</v>
      </c>
      <c r="DA20" s="613"/>
      <c r="DB20" s="613"/>
      <c r="DC20" s="613"/>
      <c r="DD20" s="619">
        <v>515003</v>
      </c>
      <c r="DE20" s="611"/>
      <c r="DF20" s="611"/>
      <c r="DG20" s="611"/>
      <c r="DH20" s="611"/>
      <c r="DI20" s="611"/>
      <c r="DJ20" s="611"/>
      <c r="DK20" s="611"/>
      <c r="DL20" s="611"/>
      <c r="DM20" s="611"/>
      <c r="DN20" s="611"/>
      <c r="DO20" s="611"/>
      <c r="DP20" s="612"/>
      <c r="DQ20" s="619">
        <v>4407983</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2307099</v>
      </c>
      <c r="S21" s="611"/>
      <c r="T21" s="611"/>
      <c r="U21" s="611"/>
      <c r="V21" s="611"/>
      <c r="W21" s="611"/>
      <c r="X21" s="611"/>
      <c r="Y21" s="612"/>
      <c r="Z21" s="613">
        <v>36.1</v>
      </c>
      <c r="AA21" s="613"/>
      <c r="AB21" s="613"/>
      <c r="AC21" s="613"/>
      <c r="AD21" s="614">
        <v>2050101</v>
      </c>
      <c r="AE21" s="614"/>
      <c r="AF21" s="614"/>
      <c r="AG21" s="614"/>
      <c r="AH21" s="614"/>
      <c r="AI21" s="614"/>
      <c r="AJ21" s="614"/>
      <c r="AK21" s="614"/>
      <c r="AL21" s="615">
        <v>74.900000000000006</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55756</v>
      </c>
      <c r="BH21" s="611"/>
      <c r="BI21" s="611"/>
      <c r="BJ21" s="611"/>
      <c r="BK21" s="611"/>
      <c r="BL21" s="611"/>
      <c r="BM21" s="611"/>
      <c r="BN21" s="612"/>
      <c r="BO21" s="613">
        <v>12.4</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2050101</v>
      </c>
      <c r="S22" s="611"/>
      <c r="T22" s="611"/>
      <c r="U22" s="611"/>
      <c r="V22" s="611"/>
      <c r="W22" s="611"/>
      <c r="X22" s="611"/>
      <c r="Y22" s="612"/>
      <c r="Z22" s="613">
        <v>32.1</v>
      </c>
      <c r="AA22" s="613"/>
      <c r="AB22" s="613"/>
      <c r="AC22" s="613"/>
      <c r="AD22" s="614">
        <v>2050101</v>
      </c>
      <c r="AE22" s="614"/>
      <c r="AF22" s="614"/>
      <c r="AG22" s="614"/>
      <c r="AH22" s="614"/>
      <c r="AI22" s="614"/>
      <c r="AJ22" s="614"/>
      <c r="AK22" s="614"/>
      <c r="AL22" s="615">
        <v>74.900000000000006</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256998</v>
      </c>
      <c r="S23" s="611"/>
      <c r="T23" s="611"/>
      <c r="U23" s="611"/>
      <c r="V23" s="611"/>
      <c r="W23" s="611"/>
      <c r="X23" s="611"/>
      <c r="Y23" s="612"/>
      <c r="Z23" s="613">
        <v>4</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9" t="s">
        <v>276</v>
      </c>
      <c r="DM23" s="640"/>
      <c r="DN23" s="640"/>
      <c r="DO23" s="640"/>
      <c r="DP23" s="640"/>
      <c r="DQ23" s="640"/>
      <c r="DR23" s="640"/>
      <c r="DS23" s="640"/>
      <c r="DT23" s="640"/>
      <c r="DU23" s="640"/>
      <c r="DV23" s="641"/>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1595858</v>
      </c>
      <c r="CS24" s="600"/>
      <c r="CT24" s="600"/>
      <c r="CU24" s="600"/>
      <c r="CV24" s="600"/>
      <c r="CW24" s="600"/>
      <c r="CX24" s="600"/>
      <c r="CY24" s="601"/>
      <c r="CZ24" s="604">
        <v>27</v>
      </c>
      <c r="DA24" s="605"/>
      <c r="DB24" s="605"/>
      <c r="DC24" s="621"/>
      <c r="DD24" s="642">
        <v>1310765</v>
      </c>
      <c r="DE24" s="600"/>
      <c r="DF24" s="600"/>
      <c r="DG24" s="600"/>
      <c r="DH24" s="600"/>
      <c r="DI24" s="600"/>
      <c r="DJ24" s="600"/>
      <c r="DK24" s="601"/>
      <c r="DL24" s="642">
        <v>1285281</v>
      </c>
      <c r="DM24" s="600"/>
      <c r="DN24" s="600"/>
      <c r="DO24" s="600"/>
      <c r="DP24" s="600"/>
      <c r="DQ24" s="600"/>
      <c r="DR24" s="600"/>
      <c r="DS24" s="600"/>
      <c r="DT24" s="600"/>
      <c r="DU24" s="600"/>
      <c r="DV24" s="601"/>
      <c r="DW24" s="604">
        <v>46.9</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2986902</v>
      </c>
      <c r="S25" s="611"/>
      <c r="T25" s="611"/>
      <c r="U25" s="611"/>
      <c r="V25" s="611"/>
      <c r="W25" s="611"/>
      <c r="X25" s="611"/>
      <c r="Y25" s="612"/>
      <c r="Z25" s="613">
        <v>46.8</v>
      </c>
      <c r="AA25" s="613"/>
      <c r="AB25" s="613"/>
      <c r="AC25" s="613"/>
      <c r="AD25" s="614">
        <v>2729904</v>
      </c>
      <c r="AE25" s="614"/>
      <c r="AF25" s="614"/>
      <c r="AG25" s="614"/>
      <c r="AH25" s="614"/>
      <c r="AI25" s="614"/>
      <c r="AJ25" s="614"/>
      <c r="AK25" s="614"/>
      <c r="AL25" s="615">
        <v>99.8</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911234</v>
      </c>
      <c r="CS25" s="631"/>
      <c r="CT25" s="631"/>
      <c r="CU25" s="631"/>
      <c r="CV25" s="631"/>
      <c r="CW25" s="631"/>
      <c r="CX25" s="631"/>
      <c r="CY25" s="632"/>
      <c r="CZ25" s="615">
        <v>15.4</v>
      </c>
      <c r="DA25" s="643"/>
      <c r="DB25" s="643"/>
      <c r="DC25" s="645"/>
      <c r="DD25" s="619">
        <v>837662</v>
      </c>
      <c r="DE25" s="631"/>
      <c r="DF25" s="631"/>
      <c r="DG25" s="631"/>
      <c r="DH25" s="631"/>
      <c r="DI25" s="631"/>
      <c r="DJ25" s="631"/>
      <c r="DK25" s="632"/>
      <c r="DL25" s="619">
        <v>831396</v>
      </c>
      <c r="DM25" s="631"/>
      <c r="DN25" s="631"/>
      <c r="DO25" s="631"/>
      <c r="DP25" s="631"/>
      <c r="DQ25" s="631"/>
      <c r="DR25" s="631"/>
      <c r="DS25" s="631"/>
      <c r="DT25" s="631"/>
      <c r="DU25" s="631"/>
      <c r="DV25" s="632"/>
      <c r="DW25" s="615">
        <v>30.3</v>
      </c>
      <c r="DX25" s="643"/>
      <c r="DY25" s="643"/>
      <c r="DZ25" s="643"/>
      <c r="EA25" s="643"/>
      <c r="EB25" s="643"/>
      <c r="EC25" s="644"/>
    </row>
    <row r="26" spans="2:133" ht="11.25" customHeight="1" x14ac:dyDescent="0.2">
      <c r="B26" s="607" t="s">
        <v>284</v>
      </c>
      <c r="C26" s="608"/>
      <c r="D26" s="608"/>
      <c r="E26" s="608"/>
      <c r="F26" s="608"/>
      <c r="G26" s="608"/>
      <c r="H26" s="608"/>
      <c r="I26" s="608"/>
      <c r="J26" s="608"/>
      <c r="K26" s="608"/>
      <c r="L26" s="608"/>
      <c r="M26" s="608"/>
      <c r="N26" s="608"/>
      <c r="O26" s="608"/>
      <c r="P26" s="608"/>
      <c r="Q26" s="609"/>
      <c r="R26" s="610">
        <v>513</v>
      </c>
      <c r="S26" s="611"/>
      <c r="T26" s="611"/>
      <c r="U26" s="611"/>
      <c r="V26" s="611"/>
      <c r="W26" s="611"/>
      <c r="X26" s="611"/>
      <c r="Y26" s="612"/>
      <c r="Z26" s="613">
        <v>0</v>
      </c>
      <c r="AA26" s="613"/>
      <c r="AB26" s="613"/>
      <c r="AC26" s="613"/>
      <c r="AD26" s="614">
        <v>513</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488043</v>
      </c>
      <c r="CS26" s="611"/>
      <c r="CT26" s="611"/>
      <c r="CU26" s="611"/>
      <c r="CV26" s="611"/>
      <c r="CW26" s="611"/>
      <c r="CX26" s="611"/>
      <c r="CY26" s="612"/>
      <c r="CZ26" s="615">
        <v>8.3000000000000007</v>
      </c>
      <c r="DA26" s="643"/>
      <c r="DB26" s="643"/>
      <c r="DC26" s="645"/>
      <c r="DD26" s="619">
        <v>441450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287</v>
      </c>
      <c r="C27" s="608"/>
      <c r="D27" s="608"/>
      <c r="E27" s="608"/>
      <c r="F27" s="608"/>
      <c r="G27" s="608"/>
      <c r="H27" s="608"/>
      <c r="I27" s="608"/>
      <c r="J27" s="608"/>
      <c r="K27" s="608"/>
      <c r="L27" s="608"/>
      <c r="M27" s="608"/>
      <c r="N27" s="608"/>
      <c r="O27" s="608"/>
      <c r="P27" s="608"/>
      <c r="Q27" s="609"/>
      <c r="R27" s="610">
        <v>55806</v>
      </c>
      <c r="S27" s="611"/>
      <c r="T27" s="611"/>
      <c r="U27" s="611"/>
      <c r="V27" s="611"/>
      <c r="W27" s="611"/>
      <c r="X27" s="611"/>
      <c r="Y27" s="612"/>
      <c r="Z27" s="613">
        <v>0.9</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450442</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330820</v>
      </c>
      <c r="CS27" s="631"/>
      <c r="CT27" s="631"/>
      <c r="CU27" s="631"/>
      <c r="CV27" s="631"/>
      <c r="CW27" s="631"/>
      <c r="CX27" s="631"/>
      <c r="CY27" s="632"/>
      <c r="CZ27" s="615">
        <v>5.6</v>
      </c>
      <c r="DA27" s="643"/>
      <c r="DB27" s="643"/>
      <c r="DC27" s="645"/>
      <c r="DD27" s="619">
        <v>129845</v>
      </c>
      <c r="DE27" s="631"/>
      <c r="DF27" s="631"/>
      <c r="DG27" s="631"/>
      <c r="DH27" s="631"/>
      <c r="DI27" s="631"/>
      <c r="DJ27" s="631"/>
      <c r="DK27" s="632"/>
      <c r="DL27" s="619">
        <v>111155</v>
      </c>
      <c r="DM27" s="631"/>
      <c r="DN27" s="631"/>
      <c r="DO27" s="631"/>
      <c r="DP27" s="631"/>
      <c r="DQ27" s="631"/>
      <c r="DR27" s="631"/>
      <c r="DS27" s="631"/>
      <c r="DT27" s="631"/>
      <c r="DU27" s="631"/>
      <c r="DV27" s="632"/>
      <c r="DW27" s="615">
        <v>4.0999999999999996</v>
      </c>
      <c r="DX27" s="643"/>
      <c r="DY27" s="643"/>
      <c r="DZ27" s="643"/>
      <c r="EA27" s="643"/>
      <c r="EB27" s="643"/>
      <c r="EC27" s="644"/>
    </row>
    <row r="28" spans="2:133" ht="11.25" customHeight="1" x14ac:dyDescent="0.2">
      <c r="B28" s="607" t="s">
        <v>290</v>
      </c>
      <c r="C28" s="608"/>
      <c r="D28" s="608"/>
      <c r="E28" s="608"/>
      <c r="F28" s="608"/>
      <c r="G28" s="608"/>
      <c r="H28" s="608"/>
      <c r="I28" s="608"/>
      <c r="J28" s="608"/>
      <c r="K28" s="608"/>
      <c r="L28" s="608"/>
      <c r="M28" s="608"/>
      <c r="N28" s="608"/>
      <c r="O28" s="608"/>
      <c r="P28" s="608"/>
      <c r="Q28" s="609"/>
      <c r="R28" s="610">
        <v>70562</v>
      </c>
      <c r="S28" s="611"/>
      <c r="T28" s="611"/>
      <c r="U28" s="611"/>
      <c r="V28" s="611"/>
      <c r="W28" s="611"/>
      <c r="X28" s="611"/>
      <c r="Y28" s="612"/>
      <c r="Z28" s="613">
        <v>1.1000000000000001</v>
      </c>
      <c r="AA28" s="613"/>
      <c r="AB28" s="613"/>
      <c r="AC28" s="613"/>
      <c r="AD28" s="614">
        <v>1751</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353804</v>
      </c>
      <c r="CS28" s="611"/>
      <c r="CT28" s="611"/>
      <c r="CU28" s="611"/>
      <c r="CV28" s="611"/>
      <c r="CW28" s="611"/>
      <c r="CX28" s="611"/>
      <c r="CY28" s="612"/>
      <c r="CZ28" s="615">
        <v>6</v>
      </c>
      <c r="DA28" s="643"/>
      <c r="DB28" s="643"/>
      <c r="DC28" s="645"/>
      <c r="DD28" s="619">
        <v>343258</v>
      </c>
      <c r="DE28" s="611"/>
      <c r="DF28" s="611"/>
      <c r="DG28" s="611"/>
      <c r="DH28" s="611"/>
      <c r="DI28" s="611"/>
      <c r="DJ28" s="611"/>
      <c r="DK28" s="612"/>
      <c r="DL28" s="619">
        <v>342730</v>
      </c>
      <c r="DM28" s="611"/>
      <c r="DN28" s="611"/>
      <c r="DO28" s="611"/>
      <c r="DP28" s="611"/>
      <c r="DQ28" s="611"/>
      <c r="DR28" s="611"/>
      <c r="DS28" s="611"/>
      <c r="DT28" s="611"/>
      <c r="DU28" s="611"/>
      <c r="DV28" s="612"/>
      <c r="DW28" s="615">
        <v>12.5</v>
      </c>
      <c r="DX28" s="643"/>
      <c r="DY28" s="643"/>
      <c r="DZ28" s="643"/>
      <c r="EA28" s="643"/>
      <c r="EB28" s="643"/>
      <c r="EC28" s="644"/>
    </row>
    <row r="29" spans="2:133" ht="11.25" customHeight="1" x14ac:dyDescent="0.2">
      <c r="B29" s="607" t="s">
        <v>292</v>
      </c>
      <c r="C29" s="608"/>
      <c r="D29" s="608"/>
      <c r="E29" s="608"/>
      <c r="F29" s="608"/>
      <c r="G29" s="608"/>
      <c r="H29" s="608"/>
      <c r="I29" s="608"/>
      <c r="J29" s="608"/>
      <c r="K29" s="608"/>
      <c r="L29" s="608"/>
      <c r="M29" s="608"/>
      <c r="N29" s="608"/>
      <c r="O29" s="608"/>
      <c r="P29" s="608"/>
      <c r="Q29" s="609"/>
      <c r="R29" s="610">
        <v>2183</v>
      </c>
      <c r="S29" s="611"/>
      <c r="T29" s="611"/>
      <c r="U29" s="611"/>
      <c r="V29" s="611"/>
      <c r="W29" s="611"/>
      <c r="X29" s="611"/>
      <c r="Y29" s="612"/>
      <c r="Z29" s="613">
        <v>0</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293</v>
      </c>
      <c r="CE29" s="649"/>
      <c r="CF29" s="607" t="s">
        <v>66</v>
      </c>
      <c r="CG29" s="608"/>
      <c r="CH29" s="608"/>
      <c r="CI29" s="608"/>
      <c r="CJ29" s="608"/>
      <c r="CK29" s="608"/>
      <c r="CL29" s="608"/>
      <c r="CM29" s="608"/>
      <c r="CN29" s="608"/>
      <c r="CO29" s="608"/>
      <c r="CP29" s="608"/>
      <c r="CQ29" s="609"/>
      <c r="CR29" s="610">
        <v>353804</v>
      </c>
      <c r="CS29" s="631"/>
      <c r="CT29" s="631"/>
      <c r="CU29" s="631"/>
      <c r="CV29" s="631"/>
      <c r="CW29" s="631"/>
      <c r="CX29" s="631"/>
      <c r="CY29" s="632"/>
      <c r="CZ29" s="615">
        <v>6</v>
      </c>
      <c r="DA29" s="643"/>
      <c r="DB29" s="643"/>
      <c r="DC29" s="645"/>
      <c r="DD29" s="619">
        <v>343258</v>
      </c>
      <c r="DE29" s="631"/>
      <c r="DF29" s="631"/>
      <c r="DG29" s="631"/>
      <c r="DH29" s="631"/>
      <c r="DI29" s="631"/>
      <c r="DJ29" s="631"/>
      <c r="DK29" s="632"/>
      <c r="DL29" s="619">
        <v>342730</v>
      </c>
      <c r="DM29" s="631"/>
      <c r="DN29" s="631"/>
      <c r="DO29" s="631"/>
      <c r="DP29" s="631"/>
      <c r="DQ29" s="631"/>
      <c r="DR29" s="631"/>
      <c r="DS29" s="631"/>
      <c r="DT29" s="631"/>
      <c r="DU29" s="631"/>
      <c r="DV29" s="632"/>
      <c r="DW29" s="615">
        <v>12.5</v>
      </c>
      <c r="DX29" s="643"/>
      <c r="DY29" s="643"/>
      <c r="DZ29" s="643"/>
      <c r="EA29" s="643"/>
      <c r="EB29" s="643"/>
      <c r="EC29" s="644"/>
    </row>
    <row r="30" spans="2:133" ht="11.25" customHeight="1" x14ac:dyDescent="0.2">
      <c r="B30" s="607" t="s">
        <v>294</v>
      </c>
      <c r="C30" s="608"/>
      <c r="D30" s="608"/>
      <c r="E30" s="608"/>
      <c r="F30" s="608"/>
      <c r="G30" s="608"/>
      <c r="H30" s="608"/>
      <c r="I30" s="608"/>
      <c r="J30" s="608"/>
      <c r="K30" s="608"/>
      <c r="L30" s="608"/>
      <c r="M30" s="608"/>
      <c r="N30" s="608"/>
      <c r="O30" s="608"/>
      <c r="P30" s="608"/>
      <c r="Q30" s="609"/>
      <c r="R30" s="610">
        <v>533018</v>
      </c>
      <c r="S30" s="611"/>
      <c r="T30" s="611"/>
      <c r="U30" s="611"/>
      <c r="V30" s="611"/>
      <c r="W30" s="611"/>
      <c r="X30" s="611"/>
      <c r="Y30" s="612"/>
      <c r="Z30" s="613">
        <v>8.3000000000000007</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46"/>
      <c r="BI30" s="646"/>
      <c r="BJ30" s="646"/>
      <c r="BK30" s="646"/>
      <c r="BL30" s="646"/>
      <c r="BM30" s="646"/>
      <c r="BN30" s="646"/>
      <c r="BO30" s="646"/>
      <c r="BP30" s="646"/>
      <c r="BQ30" s="647"/>
      <c r="BR30" s="592" t="s">
        <v>296</v>
      </c>
      <c r="BS30" s="646"/>
      <c r="BT30" s="646"/>
      <c r="BU30" s="646"/>
      <c r="BV30" s="646"/>
      <c r="BW30" s="646"/>
      <c r="BX30" s="646"/>
      <c r="BY30" s="646"/>
      <c r="BZ30" s="646"/>
      <c r="CA30" s="646"/>
      <c r="CB30" s="647"/>
      <c r="CD30" s="650"/>
      <c r="CE30" s="651"/>
      <c r="CF30" s="607" t="s">
        <v>297</v>
      </c>
      <c r="CG30" s="608"/>
      <c r="CH30" s="608"/>
      <c r="CI30" s="608"/>
      <c r="CJ30" s="608"/>
      <c r="CK30" s="608"/>
      <c r="CL30" s="608"/>
      <c r="CM30" s="608"/>
      <c r="CN30" s="608"/>
      <c r="CO30" s="608"/>
      <c r="CP30" s="608"/>
      <c r="CQ30" s="609"/>
      <c r="CR30" s="610">
        <v>345072</v>
      </c>
      <c r="CS30" s="611"/>
      <c r="CT30" s="611"/>
      <c r="CU30" s="611"/>
      <c r="CV30" s="611"/>
      <c r="CW30" s="611"/>
      <c r="CX30" s="611"/>
      <c r="CY30" s="612"/>
      <c r="CZ30" s="615">
        <v>5.8</v>
      </c>
      <c r="DA30" s="643"/>
      <c r="DB30" s="643"/>
      <c r="DC30" s="645"/>
      <c r="DD30" s="619">
        <v>334908</v>
      </c>
      <c r="DE30" s="611"/>
      <c r="DF30" s="611"/>
      <c r="DG30" s="611"/>
      <c r="DH30" s="611"/>
      <c r="DI30" s="611"/>
      <c r="DJ30" s="611"/>
      <c r="DK30" s="612"/>
      <c r="DL30" s="619">
        <v>334380</v>
      </c>
      <c r="DM30" s="611"/>
      <c r="DN30" s="611"/>
      <c r="DO30" s="611"/>
      <c r="DP30" s="611"/>
      <c r="DQ30" s="611"/>
      <c r="DR30" s="611"/>
      <c r="DS30" s="611"/>
      <c r="DT30" s="611"/>
      <c r="DU30" s="611"/>
      <c r="DV30" s="612"/>
      <c r="DW30" s="615">
        <v>12.2</v>
      </c>
      <c r="DX30" s="643"/>
      <c r="DY30" s="643"/>
      <c r="DZ30" s="643"/>
      <c r="EA30" s="643"/>
      <c r="EB30" s="643"/>
      <c r="EC30" s="644"/>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299</v>
      </c>
      <c r="AQ31" s="659"/>
      <c r="AR31" s="659"/>
      <c r="AS31" s="659"/>
      <c r="AT31" s="664" t="s">
        <v>300</v>
      </c>
      <c r="AU31" s="200"/>
      <c r="AV31" s="200"/>
      <c r="AW31" s="200"/>
      <c r="AX31" s="596" t="s">
        <v>178</v>
      </c>
      <c r="AY31" s="597"/>
      <c r="AZ31" s="597"/>
      <c r="BA31" s="597"/>
      <c r="BB31" s="597"/>
      <c r="BC31" s="597"/>
      <c r="BD31" s="597"/>
      <c r="BE31" s="597"/>
      <c r="BF31" s="598"/>
      <c r="BG31" s="657">
        <v>99</v>
      </c>
      <c r="BH31" s="654"/>
      <c r="BI31" s="654"/>
      <c r="BJ31" s="654"/>
      <c r="BK31" s="654"/>
      <c r="BL31" s="654"/>
      <c r="BM31" s="605">
        <v>96.1</v>
      </c>
      <c r="BN31" s="654"/>
      <c r="BO31" s="654"/>
      <c r="BP31" s="654"/>
      <c r="BQ31" s="655"/>
      <c r="BR31" s="657">
        <v>98.5</v>
      </c>
      <c r="BS31" s="654"/>
      <c r="BT31" s="654"/>
      <c r="BU31" s="654"/>
      <c r="BV31" s="654"/>
      <c r="BW31" s="654"/>
      <c r="BX31" s="605">
        <v>96.8</v>
      </c>
      <c r="BY31" s="654"/>
      <c r="BZ31" s="654"/>
      <c r="CA31" s="654"/>
      <c r="CB31" s="655"/>
      <c r="CD31" s="650"/>
      <c r="CE31" s="651"/>
      <c r="CF31" s="607" t="s">
        <v>301</v>
      </c>
      <c r="CG31" s="608"/>
      <c r="CH31" s="608"/>
      <c r="CI31" s="608"/>
      <c r="CJ31" s="608"/>
      <c r="CK31" s="608"/>
      <c r="CL31" s="608"/>
      <c r="CM31" s="608"/>
      <c r="CN31" s="608"/>
      <c r="CO31" s="608"/>
      <c r="CP31" s="608"/>
      <c r="CQ31" s="609"/>
      <c r="CR31" s="610">
        <v>8732</v>
      </c>
      <c r="CS31" s="631"/>
      <c r="CT31" s="631"/>
      <c r="CU31" s="631"/>
      <c r="CV31" s="631"/>
      <c r="CW31" s="631"/>
      <c r="CX31" s="631"/>
      <c r="CY31" s="632"/>
      <c r="CZ31" s="615">
        <v>0.1</v>
      </c>
      <c r="DA31" s="643"/>
      <c r="DB31" s="643"/>
      <c r="DC31" s="645"/>
      <c r="DD31" s="619">
        <v>8350</v>
      </c>
      <c r="DE31" s="631"/>
      <c r="DF31" s="631"/>
      <c r="DG31" s="631"/>
      <c r="DH31" s="631"/>
      <c r="DI31" s="631"/>
      <c r="DJ31" s="631"/>
      <c r="DK31" s="632"/>
      <c r="DL31" s="619">
        <v>8350</v>
      </c>
      <c r="DM31" s="631"/>
      <c r="DN31" s="631"/>
      <c r="DO31" s="631"/>
      <c r="DP31" s="631"/>
      <c r="DQ31" s="631"/>
      <c r="DR31" s="631"/>
      <c r="DS31" s="631"/>
      <c r="DT31" s="631"/>
      <c r="DU31" s="631"/>
      <c r="DV31" s="632"/>
      <c r="DW31" s="615">
        <v>0.3</v>
      </c>
      <c r="DX31" s="643"/>
      <c r="DY31" s="643"/>
      <c r="DZ31" s="643"/>
      <c r="EA31" s="643"/>
      <c r="EB31" s="643"/>
      <c r="EC31" s="644"/>
    </row>
    <row r="32" spans="2:133" ht="11.25" customHeight="1" x14ac:dyDescent="0.2">
      <c r="B32" s="607" t="s">
        <v>302</v>
      </c>
      <c r="C32" s="608"/>
      <c r="D32" s="608"/>
      <c r="E32" s="608"/>
      <c r="F32" s="608"/>
      <c r="G32" s="608"/>
      <c r="H32" s="608"/>
      <c r="I32" s="608"/>
      <c r="J32" s="608"/>
      <c r="K32" s="608"/>
      <c r="L32" s="608"/>
      <c r="M32" s="608"/>
      <c r="N32" s="608"/>
      <c r="O32" s="608"/>
      <c r="P32" s="608"/>
      <c r="Q32" s="609"/>
      <c r="R32" s="610">
        <v>320526</v>
      </c>
      <c r="S32" s="611"/>
      <c r="T32" s="611"/>
      <c r="U32" s="611"/>
      <c r="V32" s="611"/>
      <c r="W32" s="611"/>
      <c r="X32" s="611"/>
      <c r="Y32" s="612"/>
      <c r="Z32" s="613">
        <v>5</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303</v>
      </c>
      <c r="AX32" s="607" t="s">
        <v>304</v>
      </c>
      <c r="AY32" s="608"/>
      <c r="AZ32" s="608"/>
      <c r="BA32" s="608"/>
      <c r="BB32" s="608"/>
      <c r="BC32" s="608"/>
      <c r="BD32" s="608"/>
      <c r="BE32" s="608"/>
      <c r="BF32" s="609"/>
      <c r="BG32" s="667">
        <v>99.2</v>
      </c>
      <c r="BH32" s="631"/>
      <c r="BI32" s="631"/>
      <c r="BJ32" s="631"/>
      <c r="BK32" s="631"/>
      <c r="BL32" s="631"/>
      <c r="BM32" s="616">
        <v>96.4</v>
      </c>
      <c r="BN32" s="631"/>
      <c r="BO32" s="631"/>
      <c r="BP32" s="631"/>
      <c r="BQ32" s="656"/>
      <c r="BR32" s="667">
        <v>97.9</v>
      </c>
      <c r="BS32" s="631"/>
      <c r="BT32" s="631"/>
      <c r="BU32" s="631"/>
      <c r="BV32" s="631"/>
      <c r="BW32" s="631"/>
      <c r="BX32" s="616">
        <v>96.8</v>
      </c>
      <c r="BY32" s="631"/>
      <c r="BZ32" s="631"/>
      <c r="CA32" s="631"/>
      <c r="CB32" s="656"/>
      <c r="CD32" s="652"/>
      <c r="CE32" s="653"/>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2">
      <c r="B33" s="607" t="s">
        <v>306</v>
      </c>
      <c r="C33" s="608"/>
      <c r="D33" s="608"/>
      <c r="E33" s="608"/>
      <c r="F33" s="608"/>
      <c r="G33" s="608"/>
      <c r="H33" s="608"/>
      <c r="I33" s="608"/>
      <c r="J33" s="608"/>
      <c r="K33" s="608"/>
      <c r="L33" s="608"/>
      <c r="M33" s="608"/>
      <c r="N33" s="608"/>
      <c r="O33" s="608"/>
      <c r="P33" s="608"/>
      <c r="Q33" s="609"/>
      <c r="R33" s="610">
        <v>20661</v>
      </c>
      <c r="S33" s="611"/>
      <c r="T33" s="611"/>
      <c r="U33" s="611"/>
      <c r="V33" s="611"/>
      <c r="W33" s="611"/>
      <c r="X33" s="611"/>
      <c r="Y33" s="612"/>
      <c r="Z33" s="613">
        <v>0.3</v>
      </c>
      <c r="AA33" s="613"/>
      <c r="AB33" s="613"/>
      <c r="AC33" s="613"/>
      <c r="AD33" s="614">
        <v>2313</v>
      </c>
      <c r="AE33" s="614"/>
      <c r="AF33" s="614"/>
      <c r="AG33" s="614"/>
      <c r="AH33" s="614"/>
      <c r="AI33" s="614"/>
      <c r="AJ33" s="614"/>
      <c r="AK33" s="614"/>
      <c r="AL33" s="615">
        <v>0.1</v>
      </c>
      <c r="AM33" s="616"/>
      <c r="AN33" s="616"/>
      <c r="AO33" s="617"/>
      <c r="AP33" s="662"/>
      <c r="AQ33" s="663"/>
      <c r="AR33" s="663"/>
      <c r="AS33" s="663"/>
      <c r="AT33" s="666"/>
      <c r="AU33" s="201"/>
      <c r="AV33" s="201"/>
      <c r="AW33" s="201"/>
      <c r="AX33" s="633" t="s">
        <v>307</v>
      </c>
      <c r="AY33" s="634"/>
      <c r="AZ33" s="634"/>
      <c r="BA33" s="634"/>
      <c r="BB33" s="634"/>
      <c r="BC33" s="634"/>
      <c r="BD33" s="634"/>
      <c r="BE33" s="634"/>
      <c r="BF33" s="635"/>
      <c r="BG33" s="668">
        <v>98.4</v>
      </c>
      <c r="BH33" s="669"/>
      <c r="BI33" s="669"/>
      <c r="BJ33" s="669"/>
      <c r="BK33" s="669"/>
      <c r="BL33" s="669"/>
      <c r="BM33" s="670">
        <v>94.4</v>
      </c>
      <c r="BN33" s="669"/>
      <c r="BO33" s="669"/>
      <c r="BP33" s="669"/>
      <c r="BQ33" s="671"/>
      <c r="BR33" s="668">
        <v>98.2</v>
      </c>
      <c r="BS33" s="669"/>
      <c r="BT33" s="669"/>
      <c r="BU33" s="669"/>
      <c r="BV33" s="669"/>
      <c r="BW33" s="669"/>
      <c r="BX33" s="670">
        <v>95.6</v>
      </c>
      <c r="BY33" s="669"/>
      <c r="BZ33" s="669"/>
      <c r="CA33" s="669"/>
      <c r="CB33" s="671"/>
      <c r="CD33" s="607" t="s">
        <v>308</v>
      </c>
      <c r="CE33" s="608"/>
      <c r="CF33" s="608"/>
      <c r="CG33" s="608"/>
      <c r="CH33" s="608"/>
      <c r="CI33" s="608"/>
      <c r="CJ33" s="608"/>
      <c r="CK33" s="608"/>
      <c r="CL33" s="608"/>
      <c r="CM33" s="608"/>
      <c r="CN33" s="608"/>
      <c r="CO33" s="608"/>
      <c r="CP33" s="608"/>
      <c r="CQ33" s="609"/>
      <c r="CR33" s="610">
        <v>3656843</v>
      </c>
      <c r="CS33" s="631"/>
      <c r="CT33" s="631"/>
      <c r="CU33" s="631"/>
      <c r="CV33" s="631"/>
      <c r="CW33" s="631"/>
      <c r="CX33" s="631"/>
      <c r="CY33" s="632"/>
      <c r="CZ33" s="615">
        <v>61.9</v>
      </c>
      <c r="DA33" s="643"/>
      <c r="DB33" s="643"/>
      <c r="DC33" s="645"/>
      <c r="DD33" s="619">
        <v>2997485</v>
      </c>
      <c r="DE33" s="631"/>
      <c r="DF33" s="631"/>
      <c r="DG33" s="631"/>
      <c r="DH33" s="631"/>
      <c r="DI33" s="631"/>
      <c r="DJ33" s="631"/>
      <c r="DK33" s="632"/>
      <c r="DL33" s="619">
        <v>1266080</v>
      </c>
      <c r="DM33" s="631"/>
      <c r="DN33" s="631"/>
      <c r="DO33" s="631"/>
      <c r="DP33" s="631"/>
      <c r="DQ33" s="631"/>
      <c r="DR33" s="631"/>
      <c r="DS33" s="631"/>
      <c r="DT33" s="631"/>
      <c r="DU33" s="631"/>
      <c r="DV33" s="632"/>
      <c r="DW33" s="615">
        <v>46.2</v>
      </c>
      <c r="DX33" s="643"/>
      <c r="DY33" s="643"/>
      <c r="DZ33" s="643"/>
      <c r="EA33" s="643"/>
      <c r="EB33" s="643"/>
      <c r="EC33" s="644"/>
    </row>
    <row r="34" spans="2:133" ht="11.25" customHeight="1" x14ac:dyDescent="0.2">
      <c r="B34" s="607" t="s">
        <v>309</v>
      </c>
      <c r="C34" s="608"/>
      <c r="D34" s="608"/>
      <c r="E34" s="608"/>
      <c r="F34" s="608"/>
      <c r="G34" s="608"/>
      <c r="H34" s="608"/>
      <c r="I34" s="608"/>
      <c r="J34" s="608"/>
      <c r="K34" s="608"/>
      <c r="L34" s="608"/>
      <c r="M34" s="608"/>
      <c r="N34" s="608"/>
      <c r="O34" s="608"/>
      <c r="P34" s="608"/>
      <c r="Q34" s="609"/>
      <c r="R34" s="610">
        <v>1200861</v>
      </c>
      <c r="S34" s="611"/>
      <c r="T34" s="611"/>
      <c r="U34" s="611"/>
      <c r="V34" s="611"/>
      <c r="W34" s="611"/>
      <c r="X34" s="611"/>
      <c r="Y34" s="612"/>
      <c r="Z34" s="613">
        <v>18.8</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1455147</v>
      </c>
      <c r="CS34" s="611"/>
      <c r="CT34" s="611"/>
      <c r="CU34" s="611"/>
      <c r="CV34" s="611"/>
      <c r="CW34" s="611"/>
      <c r="CX34" s="611"/>
      <c r="CY34" s="612"/>
      <c r="CZ34" s="615">
        <v>24.6</v>
      </c>
      <c r="DA34" s="643"/>
      <c r="DB34" s="643"/>
      <c r="DC34" s="645"/>
      <c r="DD34" s="619">
        <v>1163990</v>
      </c>
      <c r="DE34" s="611"/>
      <c r="DF34" s="611"/>
      <c r="DG34" s="611"/>
      <c r="DH34" s="611"/>
      <c r="DI34" s="611"/>
      <c r="DJ34" s="611"/>
      <c r="DK34" s="612"/>
      <c r="DL34" s="619">
        <v>430692</v>
      </c>
      <c r="DM34" s="611"/>
      <c r="DN34" s="611"/>
      <c r="DO34" s="611"/>
      <c r="DP34" s="611"/>
      <c r="DQ34" s="611"/>
      <c r="DR34" s="611"/>
      <c r="DS34" s="611"/>
      <c r="DT34" s="611"/>
      <c r="DU34" s="611"/>
      <c r="DV34" s="612"/>
      <c r="DW34" s="615">
        <v>15.7</v>
      </c>
      <c r="DX34" s="643"/>
      <c r="DY34" s="643"/>
      <c r="DZ34" s="643"/>
      <c r="EA34" s="643"/>
      <c r="EB34" s="643"/>
      <c r="EC34" s="644"/>
    </row>
    <row r="35" spans="2:133" ht="11.25" customHeight="1" x14ac:dyDescent="0.2">
      <c r="B35" s="607" t="s">
        <v>311</v>
      </c>
      <c r="C35" s="608"/>
      <c r="D35" s="608"/>
      <c r="E35" s="608"/>
      <c r="F35" s="608"/>
      <c r="G35" s="608"/>
      <c r="H35" s="608"/>
      <c r="I35" s="608"/>
      <c r="J35" s="608"/>
      <c r="K35" s="608"/>
      <c r="L35" s="608"/>
      <c r="M35" s="608"/>
      <c r="N35" s="608"/>
      <c r="O35" s="608"/>
      <c r="P35" s="608"/>
      <c r="Q35" s="609"/>
      <c r="R35" s="610">
        <v>372567</v>
      </c>
      <c r="S35" s="611"/>
      <c r="T35" s="611"/>
      <c r="U35" s="611"/>
      <c r="V35" s="611"/>
      <c r="W35" s="611"/>
      <c r="X35" s="611"/>
      <c r="Y35" s="612"/>
      <c r="Z35" s="613">
        <v>5.8</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84361</v>
      </c>
      <c r="CS35" s="631"/>
      <c r="CT35" s="631"/>
      <c r="CU35" s="631"/>
      <c r="CV35" s="631"/>
      <c r="CW35" s="631"/>
      <c r="CX35" s="631"/>
      <c r="CY35" s="632"/>
      <c r="CZ35" s="615">
        <v>1.4</v>
      </c>
      <c r="DA35" s="643"/>
      <c r="DB35" s="643"/>
      <c r="DC35" s="645"/>
      <c r="DD35" s="619">
        <v>35308</v>
      </c>
      <c r="DE35" s="631"/>
      <c r="DF35" s="631"/>
      <c r="DG35" s="631"/>
      <c r="DH35" s="631"/>
      <c r="DI35" s="631"/>
      <c r="DJ35" s="631"/>
      <c r="DK35" s="632"/>
      <c r="DL35" s="619">
        <v>30893</v>
      </c>
      <c r="DM35" s="631"/>
      <c r="DN35" s="631"/>
      <c r="DO35" s="631"/>
      <c r="DP35" s="631"/>
      <c r="DQ35" s="631"/>
      <c r="DR35" s="631"/>
      <c r="DS35" s="631"/>
      <c r="DT35" s="631"/>
      <c r="DU35" s="631"/>
      <c r="DV35" s="632"/>
      <c r="DW35" s="615">
        <v>1.1000000000000001</v>
      </c>
      <c r="DX35" s="643"/>
      <c r="DY35" s="643"/>
      <c r="DZ35" s="643"/>
      <c r="EA35" s="643"/>
      <c r="EB35" s="643"/>
      <c r="EC35" s="644"/>
    </row>
    <row r="36" spans="2:133" ht="11.25" customHeight="1" x14ac:dyDescent="0.2">
      <c r="B36" s="607" t="s">
        <v>315</v>
      </c>
      <c r="C36" s="608"/>
      <c r="D36" s="608"/>
      <c r="E36" s="608"/>
      <c r="F36" s="608"/>
      <c r="G36" s="608"/>
      <c r="H36" s="608"/>
      <c r="I36" s="608"/>
      <c r="J36" s="608"/>
      <c r="K36" s="608"/>
      <c r="L36" s="608"/>
      <c r="M36" s="608"/>
      <c r="N36" s="608"/>
      <c r="O36" s="608"/>
      <c r="P36" s="608"/>
      <c r="Q36" s="609"/>
      <c r="R36" s="610">
        <v>457082</v>
      </c>
      <c r="S36" s="611"/>
      <c r="T36" s="611"/>
      <c r="U36" s="611"/>
      <c r="V36" s="611"/>
      <c r="W36" s="611"/>
      <c r="X36" s="611"/>
      <c r="Y36" s="612"/>
      <c r="Z36" s="613">
        <v>7.2</v>
      </c>
      <c r="AA36" s="613"/>
      <c r="AB36" s="613"/>
      <c r="AC36" s="613"/>
      <c r="AD36" s="614" t="s">
        <v>122</v>
      </c>
      <c r="AE36" s="614"/>
      <c r="AF36" s="614"/>
      <c r="AG36" s="614"/>
      <c r="AH36" s="614"/>
      <c r="AI36" s="614"/>
      <c r="AJ36" s="614"/>
      <c r="AK36" s="614"/>
      <c r="AL36" s="615" t="s">
        <v>122</v>
      </c>
      <c r="AM36" s="616"/>
      <c r="AN36" s="616"/>
      <c r="AO36" s="617"/>
      <c r="AP36" s="204"/>
      <c r="AQ36" s="676" t="s">
        <v>316</v>
      </c>
      <c r="AR36" s="677"/>
      <c r="AS36" s="677"/>
      <c r="AT36" s="677"/>
      <c r="AU36" s="677"/>
      <c r="AV36" s="677"/>
      <c r="AW36" s="677"/>
      <c r="AX36" s="677"/>
      <c r="AY36" s="678"/>
      <c r="AZ36" s="599">
        <v>460201</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9032</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1032132</v>
      </c>
      <c r="CS36" s="611"/>
      <c r="CT36" s="611"/>
      <c r="CU36" s="611"/>
      <c r="CV36" s="611"/>
      <c r="CW36" s="611"/>
      <c r="CX36" s="611"/>
      <c r="CY36" s="612"/>
      <c r="CZ36" s="615">
        <v>17.5</v>
      </c>
      <c r="DA36" s="643"/>
      <c r="DB36" s="643"/>
      <c r="DC36" s="645"/>
      <c r="DD36" s="619">
        <v>773885</v>
      </c>
      <c r="DE36" s="611"/>
      <c r="DF36" s="611"/>
      <c r="DG36" s="611"/>
      <c r="DH36" s="611"/>
      <c r="DI36" s="611"/>
      <c r="DJ36" s="611"/>
      <c r="DK36" s="612"/>
      <c r="DL36" s="619">
        <v>616110</v>
      </c>
      <c r="DM36" s="611"/>
      <c r="DN36" s="611"/>
      <c r="DO36" s="611"/>
      <c r="DP36" s="611"/>
      <c r="DQ36" s="611"/>
      <c r="DR36" s="611"/>
      <c r="DS36" s="611"/>
      <c r="DT36" s="611"/>
      <c r="DU36" s="611"/>
      <c r="DV36" s="612"/>
      <c r="DW36" s="615">
        <v>22.5</v>
      </c>
      <c r="DX36" s="643"/>
      <c r="DY36" s="643"/>
      <c r="DZ36" s="643"/>
      <c r="EA36" s="643"/>
      <c r="EB36" s="643"/>
      <c r="EC36" s="644"/>
    </row>
    <row r="37" spans="2:133" ht="11.25" customHeight="1" x14ac:dyDescent="0.2">
      <c r="B37" s="607" t="s">
        <v>319</v>
      </c>
      <c r="C37" s="608"/>
      <c r="D37" s="608"/>
      <c r="E37" s="608"/>
      <c r="F37" s="608"/>
      <c r="G37" s="608"/>
      <c r="H37" s="608"/>
      <c r="I37" s="608"/>
      <c r="J37" s="608"/>
      <c r="K37" s="608"/>
      <c r="L37" s="608"/>
      <c r="M37" s="608"/>
      <c r="N37" s="608"/>
      <c r="O37" s="608"/>
      <c r="P37" s="608"/>
      <c r="Q37" s="609"/>
      <c r="R37" s="610">
        <v>43120</v>
      </c>
      <c r="S37" s="611"/>
      <c r="T37" s="611"/>
      <c r="U37" s="611"/>
      <c r="V37" s="611"/>
      <c r="W37" s="611"/>
      <c r="X37" s="611"/>
      <c r="Y37" s="612"/>
      <c r="Z37" s="613">
        <v>0.7</v>
      </c>
      <c r="AA37" s="613"/>
      <c r="AB37" s="613"/>
      <c r="AC37" s="613"/>
      <c r="AD37" s="614">
        <v>891</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80858</v>
      </c>
      <c r="BA37" s="611"/>
      <c r="BB37" s="611"/>
      <c r="BC37" s="611"/>
      <c r="BD37" s="631"/>
      <c r="BE37" s="631"/>
      <c r="BF37" s="656"/>
      <c r="BG37" s="607" t="s">
        <v>321</v>
      </c>
      <c r="BH37" s="608"/>
      <c r="BI37" s="608"/>
      <c r="BJ37" s="608"/>
      <c r="BK37" s="608"/>
      <c r="BL37" s="608"/>
      <c r="BM37" s="608"/>
      <c r="BN37" s="608"/>
      <c r="BO37" s="608"/>
      <c r="BP37" s="608"/>
      <c r="BQ37" s="608"/>
      <c r="BR37" s="608"/>
      <c r="BS37" s="608"/>
      <c r="BT37" s="608"/>
      <c r="BU37" s="609"/>
      <c r="BV37" s="610">
        <v>9032</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252602</v>
      </c>
      <c r="CS37" s="631"/>
      <c r="CT37" s="631"/>
      <c r="CU37" s="631"/>
      <c r="CV37" s="631"/>
      <c r="CW37" s="631"/>
      <c r="CX37" s="631"/>
      <c r="CY37" s="632"/>
      <c r="CZ37" s="615">
        <v>4.3</v>
      </c>
      <c r="DA37" s="643"/>
      <c r="DB37" s="643"/>
      <c r="DC37" s="645"/>
      <c r="DD37" s="619">
        <v>250236</v>
      </c>
      <c r="DE37" s="631"/>
      <c r="DF37" s="631"/>
      <c r="DG37" s="631"/>
      <c r="DH37" s="631"/>
      <c r="DI37" s="631"/>
      <c r="DJ37" s="631"/>
      <c r="DK37" s="632"/>
      <c r="DL37" s="619">
        <v>229539</v>
      </c>
      <c r="DM37" s="631"/>
      <c r="DN37" s="631"/>
      <c r="DO37" s="631"/>
      <c r="DP37" s="631"/>
      <c r="DQ37" s="631"/>
      <c r="DR37" s="631"/>
      <c r="DS37" s="631"/>
      <c r="DT37" s="631"/>
      <c r="DU37" s="631"/>
      <c r="DV37" s="632"/>
      <c r="DW37" s="615">
        <v>8.4</v>
      </c>
      <c r="DX37" s="643"/>
      <c r="DY37" s="643"/>
      <c r="DZ37" s="643"/>
      <c r="EA37" s="643"/>
      <c r="EB37" s="643"/>
      <c r="EC37" s="644"/>
    </row>
    <row r="38" spans="2:133" ht="11.25" customHeight="1" x14ac:dyDescent="0.2">
      <c r="B38" s="607" t="s">
        <v>323</v>
      </c>
      <c r="C38" s="608"/>
      <c r="D38" s="608"/>
      <c r="E38" s="608"/>
      <c r="F38" s="608"/>
      <c r="G38" s="608"/>
      <c r="H38" s="608"/>
      <c r="I38" s="608"/>
      <c r="J38" s="608"/>
      <c r="K38" s="608"/>
      <c r="L38" s="608"/>
      <c r="M38" s="608"/>
      <c r="N38" s="608"/>
      <c r="O38" s="608"/>
      <c r="P38" s="608"/>
      <c r="Q38" s="609"/>
      <c r="R38" s="610">
        <v>320460</v>
      </c>
      <c r="S38" s="611"/>
      <c r="T38" s="611"/>
      <c r="U38" s="611"/>
      <c r="V38" s="611"/>
      <c r="W38" s="611"/>
      <c r="X38" s="611"/>
      <c r="Y38" s="612"/>
      <c r="Z38" s="613">
        <v>5</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70497</v>
      </c>
      <c r="BA38" s="611"/>
      <c r="BB38" s="611"/>
      <c r="BC38" s="611"/>
      <c r="BD38" s="631"/>
      <c r="BE38" s="631"/>
      <c r="BF38" s="656"/>
      <c r="BG38" s="607" t="s">
        <v>325</v>
      </c>
      <c r="BH38" s="608"/>
      <c r="BI38" s="608"/>
      <c r="BJ38" s="608"/>
      <c r="BK38" s="608"/>
      <c r="BL38" s="608"/>
      <c r="BM38" s="608"/>
      <c r="BN38" s="608"/>
      <c r="BO38" s="608"/>
      <c r="BP38" s="608"/>
      <c r="BQ38" s="608"/>
      <c r="BR38" s="608"/>
      <c r="BS38" s="608"/>
      <c r="BT38" s="608"/>
      <c r="BU38" s="609"/>
      <c r="BV38" s="610">
        <v>602</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246877</v>
      </c>
      <c r="CS38" s="611"/>
      <c r="CT38" s="611"/>
      <c r="CU38" s="611"/>
      <c r="CV38" s="611"/>
      <c r="CW38" s="611"/>
      <c r="CX38" s="611"/>
      <c r="CY38" s="612"/>
      <c r="CZ38" s="615">
        <v>4.2</v>
      </c>
      <c r="DA38" s="643"/>
      <c r="DB38" s="643"/>
      <c r="DC38" s="645"/>
      <c r="DD38" s="619">
        <v>204689</v>
      </c>
      <c r="DE38" s="611"/>
      <c r="DF38" s="611"/>
      <c r="DG38" s="611"/>
      <c r="DH38" s="611"/>
      <c r="DI38" s="611"/>
      <c r="DJ38" s="611"/>
      <c r="DK38" s="612"/>
      <c r="DL38" s="619">
        <v>188385</v>
      </c>
      <c r="DM38" s="611"/>
      <c r="DN38" s="611"/>
      <c r="DO38" s="611"/>
      <c r="DP38" s="611"/>
      <c r="DQ38" s="611"/>
      <c r="DR38" s="611"/>
      <c r="DS38" s="611"/>
      <c r="DT38" s="611"/>
      <c r="DU38" s="611"/>
      <c r="DV38" s="612"/>
      <c r="DW38" s="615">
        <v>6.9</v>
      </c>
      <c r="DX38" s="643"/>
      <c r="DY38" s="643"/>
      <c r="DZ38" s="643"/>
      <c r="EA38" s="643"/>
      <c r="EB38" s="643"/>
      <c r="EC38" s="644"/>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61969</v>
      </c>
      <c r="BA39" s="611"/>
      <c r="BB39" s="611"/>
      <c r="BC39" s="611"/>
      <c r="BD39" s="631"/>
      <c r="BE39" s="631"/>
      <c r="BF39" s="656"/>
      <c r="BG39" s="607" t="s">
        <v>329</v>
      </c>
      <c r="BH39" s="608"/>
      <c r="BI39" s="608"/>
      <c r="BJ39" s="608"/>
      <c r="BK39" s="608"/>
      <c r="BL39" s="608"/>
      <c r="BM39" s="608"/>
      <c r="BN39" s="608"/>
      <c r="BO39" s="608"/>
      <c r="BP39" s="608"/>
      <c r="BQ39" s="608"/>
      <c r="BR39" s="608"/>
      <c r="BS39" s="608"/>
      <c r="BT39" s="608"/>
      <c r="BU39" s="609"/>
      <c r="BV39" s="610">
        <v>972</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837246</v>
      </c>
      <c r="CS39" s="631"/>
      <c r="CT39" s="631"/>
      <c r="CU39" s="631"/>
      <c r="CV39" s="631"/>
      <c r="CW39" s="631"/>
      <c r="CX39" s="631"/>
      <c r="CY39" s="632"/>
      <c r="CZ39" s="615">
        <v>14.2</v>
      </c>
      <c r="DA39" s="643"/>
      <c r="DB39" s="643"/>
      <c r="DC39" s="645"/>
      <c r="DD39" s="619">
        <v>818533</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331</v>
      </c>
      <c r="C40" s="608"/>
      <c r="D40" s="608"/>
      <c r="E40" s="608"/>
      <c r="F40" s="608"/>
      <c r="G40" s="608"/>
      <c r="H40" s="608"/>
      <c r="I40" s="608"/>
      <c r="J40" s="608"/>
      <c r="K40" s="608"/>
      <c r="L40" s="608"/>
      <c r="M40" s="608"/>
      <c r="N40" s="608"/>
      <c r="O40" s="608"/>
      <c r="P40" s="608"/>
      <c r="Q40" s="609"/>
      <c r="R40" s="610">
        <v>4860</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31"/>
      <c r="BE40" s="631"/>
      <c r="BF40" s="656"/>
      <c r="BG40" s="660" t="s">
        <v>333</v>
      </c>
      <c r="BH40" s="661"/>
      <c r="BI40" s="661"/>
      <c r="BJ40" s="661"/>
      <c r="BK40" s="661"/>
      <c r="BL40" s="205"/>
      <c r="BM40" s="608" t="s">
        <v>334</v>
      </c>
      <c r="BN40" s="608"/>
      <c r="BO40" s="608"/>
      <c r="BP40" s="608"/>
      <c r="BQ40" s="608"/>
      <c r="BR40" s="608"/>
      <c r="BS40" s="608"/>
      <c r="BT40" s="608"/>
      <c r="BU40" s="609"/>
      <c r="BV40" s="610">
        <v>87</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1080</v>
      </c>
      <c r="CS40" s="611"/>
      <c r="CT40" s="611"/>
      <c r="CU40" s="611"/>
      <c r="CV40" s="611"/>
      <c r="CW40" s="611"/>
      <c r="CX40" s="611"/>
      <c r="CY40" s="612"/>
      <c r="CZ40" s="615">
        <v>0</v>
      </c>
      <c r="DA40" s="643"/>
      <c r="DB40" s="643"/>
      <c r="DC40" s="645"/>
      <c r="DD40" s="619">
        <v>1080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3" t="s">
        <v>336</v>
      </c>
      <c r="C41" s="634"/>
      <c r="D41" s="634"/>
      <c r="E41" s="634"/>
      <c r="F41" s="634"/>
      <c r="G41" s="634"/>
      <c r="H41" s="634"/>
      <c r="I41" s="634"/>
      <c r="J41" s="634"/>
      <c r="K41" s="634"/>
      <c r="L41" s="634"/>
      <c r="M41" s="634"/>
      <c r="N41" s="634"/>
      <c r="O41" s="634"/>
      <c r="P41" s="634"/>
      <c r="Q41" s="635"/>
      <c r="R41" s="682">
        <v>6384261</v>
      </c>
      <c r="S41" s="683"/>
      <c r="T41" s="683"/>
      <c r="U41" s="683"/>
      <c r="V41" s="683"/>
      <c r="W41" s="683"/>
      <c r="X41" s="683"/>
      <c r="Y41" s="687"/>
      <c r="Z41" s="688">
        <v>100</v>
      </c>
      <c r="AA41" s="688"/>
      <c r="AB41" s="688"/>
      <c r="AC41" s="688"/>
      <c r="AD41" s="689">
        <v>2735372</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47970</v>
      </c>
      <c r="BA41" s="611"/>
      <c r="BB41" s="611"/>
      <c r="BC41" s="611"/>
      <c r="BD41" s="631"/>
      <c r="BE41" s="631"/>
      <c r="BF41" s="656"/>
      <c r="BG41" s="660"/>
      <c r="BH41" s="661"/>
      <c r="BI41" s="661"/>
      <c r="BJ41" s="661"/>
      <c r="BK41" s="661"/>
      <c r="BL41" s="205"/>
      <c r="BM41" s="608" t="s">
        <v>338</v>
      </c>
      <c r="BN41" s="608"/>
      <c r="BO41" s="608"/>
      <c r="BP41" s="608"/>
      <c r="BQ41" s="608"/>
      <c r="BR41" s="608"/>
      <c r="BS41" s="608"/>
      <c r="BT41" s="608"/>
      <c r="BU41" s="609"/>
      <c r="BV41" s="610">
        <v>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198907</v>
      </c>
      <c r="BA42" s="683"/>
      <c r="BB42" s="683"/>
      <c r="BC42" s="683"/>
      <c r="BD42" s="669"/>
      <c r="BE42" s="669"/>
      <c r="BF42" s="671"/>
      <c r="BG42" s="662"/>
      <c r="BH42" s="663"/>
      <c r="BI42" s="663"/>
      <c r="BJ42" s="663"/>
      <c r="BK42" s="663"/>
      <c r="BL42" s="206"/>
      <c r="BM42" s="634" t="s">
        <v>341</v>
      </c>
      <c r="BN42" s="634"/>
      <c r="BO42" s="634"/>
      <c r="BP42" s="634"/>
      <c r="BQ42" s="634"/>
      <c r="BR42" s="634"/>
      <c r="BS42" s="634"/>
      <c r="BT42" s="634"/>
      <c r="BU42" s="635"/>
      <c r="BV42" s="682">
        <v>388</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657246</v>
      </c>
      <c r="CS42" s="631"/>
      <c r="CT42" s="631"/>
      <c r="CU42" s="631"/>
      <c r="CV42" s="631"/>
      <c r="CW42" s="631"/>
      <c r="CX42" s="631"/>
      <c r="CY42" s="632"/>
      <c r="CZ42" s="615">
        <v>11.1</v>
      </c>
      <c r="DA42" s="643"/>
      <c r="DB42" s="643"/>
      <c r="DC42" s="645"/>
      <c r="DD42" s="619">
        <v>99733</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t="s">
        <v>122</v>
      </c>
      <c r="CS43" s="631"/>
      <c r="CT43" s="631"/>
      <c r="CU43" s="631"/>
      <c r="CV43" s="631"/>
      <c r="CW43" s="631"/>
      <c r="CX43" s="631"/>
      <c r="CY43" s="632"/>
      <c r="CZ43" s="615" t="s">
        <v>122</v>
      </c>
      <c r="DA43" s="643"/>
      <c r="DB43" s="643"/>
      <c r="DC43" s="645"/>
      <c r="DD43" s="619" t="s">
        <v>122</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293</v>
      </c>
      <c r="CE44" s="649"/>
      <c r="CF44" s="607" t="s">
        <v>346</v>
      </c>
      <c r="CG44" s="608"/>
      <c r="CH44" s="608"/>
      <c r="CI44" s="608"/>
      <c r="CJ44" s="608"/>
      <c r="CK44" s="608"/>
      <c r="CL44" s="608"/>
      <c r="CM44" s="608"/>
      <c r="CN44" s="608"/>
      <c r="CO44" s="608"/>
      <c r="CP44" s="608"/>
      <c r="CQ44" s="609"/>
      <c r="CR44" s="610">
        <v>515003</v>
      </c>
      <c r="CS44" s="611"/>
      <c r="CT44" s="611"/>
      <c r="CU44" s="611"/>
      <c r="CV44" s="611"/>
      <c r="CW44" s="611"/>
      <c r="CX44" s="611"/>
      <c r="CY44" s="612"/>
      <c r="CZ44" s="615">
        <v>8.6999999999999993</v>
      </c>
      <c r="DA44" s="616"/>
      <c r="DB44" s="616"/>
      <c r="DC44" s="622"/>
      <c r="DD44" s="619">
        <v>86866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348</v>
      </c>
      <c r="CG45" s="608"/>
      <c r="CH45" s="608"/>
      <c r="CI45" s="608"/>
      <c r="CJ45" s="608"/>
      <c r="CK45" s="608"/>
      <c r="CL45" s="608"/>
      <c r="CM45" s="608"/>
      <c r="CN45" s="608"/>
      <c r="CO45" s="608"/>
      <c r="CP45" s="608"/>
      <c r="CQ45" s="609"/>
      <c r="CR45" s="610">
        <v>427593</v>
      </c>
      <c r="CS45" s="631"/>
      <c r="CT45" s="631"/>
      <c r="CU45" s="631"/>
      <c r="CV45" s="631"/>
      <c r="CW45" s="631"/>
      <c r="CX45" s="631"/>
      <c r="CY45" s="632"/>
      <c r="CZ45" s="615">
        <v>7.2</v>
      </c>
      <c r="DA45" s="643"/>
      <c r="DB45" s="643"/>
      <c r="DC45" s="645"/>
      <c r="DD45" s="619">
        <v>47601</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349</v>
      </c>
      <c r="CG46" s="608"/>
      <c r="CH46" s="608"/>
      <c r="CI46" s="608"/>
      <c r="CJ46" s="608"/>
      <c r="CK46" s="608"/>
      <c r="CL46" s="608"/>
      <c r="CM46" s="608"/>
      <c r="CN46" s="608"/>
      <c r="CO46" s="608"/>
      <c r="CP46" s="608"/>
      <c r="CQ46" s="609"/>
      <c r="CR46" s="610">
        <v>66360</v>
      </c>
      <c r="CS46" s="611"/>
      <c r="CT46" s="611"/>
      <c r="CU46" s="611"/>
      <c r="CV46" s="611"/>
      <c r="CW46" s="611"/>
      <c r="CX46" s="611"/>
      <c r="CY46" s="612"/>
      <c r="CZ46" s="615">
        <v>1.1000000000000001</v>
      </c>
      <c r="DA46" s="616"/>
      <c r="DB46" s="616"/>
      <c r="DC46" s="622"/>
      <c r="DD46" s="619">
        <v>38215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350</v>
      </c>
      <c r="CG47" s="608"/>
      <c r="CH47" s="608"/>
      <c r="CI47" s="608"/>
      <c r="CJ47" s="608"/>
      <c r="CK47" s="608"/>
      <c r="CL47" s="608"/>
      <c r="CM47" s="608"/>
      <c r="CN47" s="608"/>
      <c r="CO47" s="608"/>
      <c r="CP47" s="608"/>
      <c r="CQ47" s="609"/>
      <c r="CR47" s="610">
        <v>142243</v>
      </c>
      <c r="CS47" s="631"/>
      <c r="CT47" s="631"/>
      <c r="CU47" s="631"/>
      <c r="CV47" s="631"/>
      <c r="CW47" s="631"/>
      <c r="CX47" s="631"/>
      <c r="CY47" s="632"/>
      <c r="CZ47" s="615">
        <v>2.4</v>
      </c>
      <c r="DA47" s="643"/>
      <c r="DB47" s="643"/>
      <c r="DC47" s="645"/>
      <c r="DD47" s="619">
        <v>12867</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352</v>
      </c>
      <c r="CE49" s="634"/>
      <c r="CF49" s="634"/>
      <c r="CG49" s="634"/>
      <c r="CH49" s="634"/>
      <c r="CI49" s="634"/>
      <c r="CJ49" s="634"/>
      <c r="CK49" s="634"/>
      <c r="CL49" s="634"/>
      <c r="CM49" s="634"/>
      <c r="CN49" s="634"/>
      <c r="CO49" s="634"/>
      <c r="CP49" s="634"/>
      <c r="CQ49" s="635"/>
      <c r="CR49" s="682">
        <v>5909947</v>
      </c>
      <c r="CS49" s="669"/>
      <c r="CT49" s="669"/>
      <c r="CU49" s="669"/>
      <c r="CV49" s="669"/>
      <c r="CW49" s="669"/>
      <c r="CX49" s="669"/>
      <c r="CY49" s="698"/>
      <c r="CZ49" s="690">
        <v>100</v>
      </c>
      <c r="DA49" s="699"/>
      <c r="DB49" s="699"/>
      <c r="DC49" s="700"/>
      <c r="DD49" s="701">
        <v>4407983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2B0ZL9pIcvyYYKJBuPCIuhMHYHAtAoWZYKGhpQQSlKK1HArROODPDwCfAlxopueWNE9hDK+O8sXyVuMly1WZMQ==" saltValue="i2GRgKaRz0ANMwX/p6w2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Z1" zoomScale="55" zoomScaleNormal="5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375</v>
      </c>
      <c r="C7" s="737"/>
      <c r="D7" s="737"/>
      <c r="E7" s="737"/>
      <c r="F7" s="737"/>
      <c r="G7" s="737"/>
      <c r="H7" s="737"/>
      <c r="I7" s="737"/>
      <c r="J7" s="737"/>
      <c r="K7" s="737"/>
      <c r="L7" s="737"/>
      <c r="M7" s="737"/>
      <c r="N7" s="737"/>
      <c r="O7" s="737"/>
      <c r="P7" s="738"/>
      <c r="Q7" s="739">
        <v>6540</v>
      </c>
      <c r="R7" s="740"/>
      <c r="S7" s="740"/>
      <c r="T7" s="740"/>
      <c r="U7" s="740"/>
      <c r="V7" s="740">
        <v>6066</v>
      </c>
      <c r="W7" s="740"/>
      <c r="X7" s="740"/>
      <c r="Y7" s="740"/>
      <c r="Z7" s="740"/>
      <c r="AA7" s="740">
        <v>474</v>
      </c>
      <c r="AB7" s="740"/>
      <c r="AC7" s="740"/>
      <c r="AD7" s="740"/>
      <c r="AE7" s="741"/>
      <c r="AF7" s="742">
        <v>378</v>
      </c>
      <c r="AG7" s="743"/>
      <c r="AH7" s="743"/>
      <c r="AI7" s="743"/>
      <c r="AJ7" s="744"/>
      <c r="AK7" s="745">
        <v>373</v>
      </c>
      <c r="AL7" s="746"/>
      <c r="AM7" s="746"/>
      <c r="AN7" s="746"/>
      <c r="AO7" s="746"/>
      <c r="AP7" s="746">
        <v>3050</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562</v>
      </c>
      <c r="BT7" s="734"/>
      <c r="BU7" s="734"/>
      <c r="BV7" s="734"/>
      <c r="BW7" s="734"/>
      <c r="BX7" s="734"/>
      <c r="BY7" s="734"/>
      <c r="BZ7" s="734"/>
      <c r="CA7" s="734"/>
      <c r="CB7" s="734"/>
      <c r="CC7" s="734"/>
      <c r="CD7" s="734"/>
      <c r="CE7" s="734"/>
      <c r="CF7" s="734"/>
      <c r="CG7" s="749"/>
      <c r="CH7" s="730">
        <v>46</v>
      </c>
      <c r="CI7" s="731"/>
      <c r="CJ7" s="731"/>
      <c r="CK7" s="731"/>
      <c r="CL7" s="732"/>
      <c r="CM7" s="730">
        <v>43</v>
      </c>
      <c r="CN7" s="731"/>
      <c r="CO7" s="731"/>
      <c r="CP7" s="731"/>
      <c r="CQ7" s="732"/>
      <c r="CR7" s="730">
        <v>85</v>
      </c>
      <c r="CS7" s="731"/>
      <c r="CT7" s="731"/>
      <c r="CU7" s="731"/>
      <c r="CV7" s="732"/>
      <c r="CW7" s="730" t="s">
        <v>564</v>
      </c>
      <c r="CX7" s="731"/>
      <c r="CY7" s="731"/>
      <c r="CZ7" s="731"/>
      <c r="DA7" s="732"/>
      <c r="DB7" s="730" t="s">
        <v>564</v>
      </c>
      <c r="DC7" s="731"/>
      <c r="DD7" s="731"/>
      <c r="DE7" s="731"/>
      <c r="DF7" s="732"/>
      <c r="DG7" s="730" t="s">
        <v>564</v>
      </c>
      <c r="DH7" s="731"/>
      <c r="DI7" s="731"/>
      <c r="DJ7" s="731"/>
      <c r="DK7" s="732"/>
      <c r="DL7" s="730" t="s">
        <v>564</v>
      </c>
      <c r="DM7" s="731"/>
      <c r="DN7" s="731"/>
      <c r="DO7" s="731"/>
      <c r="DP7" s="732"/>
      <c r="DQ7" s="730" t="s">
        <v>564</v>
      </c>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377</v>
      </c>
      <c r="B23" s="776" t="s">
        <v>378</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378</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389</v>
      </c>
      <c r="C28" s="737"/>
      <c r="D28" s="737"/>
      <c r="E28" s="737"/>
      <c r="F28" s="737"/>
      <c r="G28" s="737"/>
      <c r="H28" s="737"/>
      <c r="I28" s="737"/>
      <c r="J28" s="737"/>
      <c r="K28" s="737"/>
      <c r="L28" s="737"/>
      <c r="M28" s="737"/>
      <c r="N28" s="737"/>
      <c r="O28" s="737"/>
      <c r="P28" s="738"/>
      <c r="Q28" s="809">
        <v>545</v>
      </c>
      <c r="R28" s="810"/>
      <c r="S28" s="810"/>
      <c r="T28" s="810"/>
      <c r="U28" s="810"/>
      <c r="V28" s="810">
        <v>539</v>
      </c>
      <c r="W28" s="810"/>
      <c r="X28" s="810"/>
      <c r="Y28" s="810"/>
      <c r="Z28" s="810"/>
      <c r="AA28" s="810">
        <v>6</v>
      </c>
      <c r="AB28" s="810"/>
      <c r="AC28" s="810"/>
      <c r="AD28" s="810"/>
      <c r="AE28" s="811"/>
      <c r="AF28" s="812">
        <v>6</v>
      </c>
      <c r="AG28" s="810"/>
      <c r="AH28" s="810"/>
      <c r="AI28" s="810"/>
      <c r="AJ28" s="813"/>
      <c r="AK28" s="814">
        <v>63</v>
      </c>
      <c r="AL28" s="815"/>
      <c r="AM28" s="815"/>
      <c r="AN28" s="815"/>
      <c r="AO28" s="815"/>
      <c r="AP28" s="815" t="s">
        <v>563</v>
      </c>
      <c r="AQ28" s="815"/>
      <c r="AR28" s="815"/>
      <c r="AS28" s="815"/>
      <c r="AT28" s="815"/>
      <c r="AU28" s="815" t="s">
        <v>563</v>
      </c>
      <c r="AV28" s="815"/>
      <c r="AW28" s="815"/>
      <c r="AX28" s="815"/>
      <c r="AY28" s="815"/>
      <c r="AZ28" s="816" t="s">
        <v>563</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390</v>
      </c>
      <c r="C29" s="768"/>
      <c r="D29" s="768"/>
      <c r="E29" s="768"/>
      <c r="F29" s="768"/>
      <c r="G29" s="768"/>
      <c r="H29" s="768"/>
      <c r="I29" s="768"/>
      <c r="J29" s="768"/>
      <c r="K29" s="768"/>
      <c r="L29" s="768"/>
      <c r="M29" s="768"/>
      <c r="N29" s="768"/>
      <c r="O29" s="768"/>
      <c r="P29" s="769"/>
      <c r="Q29" s="770">
        <v>691</v>
      </c>
      <c r="R29" s="771"/>
      <c r="S29" s="771"/>
      <c r="T29" s="771"/>
      <c r="U29" s="771"/>
      <c r="V29" s="771">
        <v>665</v>
      </c>
      <c r="W29" s="771"/>
      <c r="X29" s="771"/>
      <c r="Y29" s="771"/>
      <c r="Z29" s="771"/>
      <c r="AA29" s="771">
        <v>26</v>
      </c>
      <c r="AB29" s="771"/>
      <c r="AC29" s="771"/>
      <c r="AD29" s="771"/>
      <c r="AE29" s="772"/>
      <c r="AF29" s="773">
        <v>26</v>
      </c>
      <c r="AG29" s="774"/>
      <c r="AH29" s="774"/>
      <c r="AI29" s="774"/>
      <c r="AJ29" s="775"/>
      <c r="AK29" s="821">
        <v>101</v>
      </c>
      <c r="AL29" s="817"/>
      <c r="AM29" s="817"/>
      <c r="AN29" s="817"/>
      <c r="AO29" s="817"/>
      <c r="AP29" s="817" t="s">
        <v>563</v>
      </c>
      <c r="AQ29" s="817"/>
      <c r="AR29" s="817"/>
      <c r="AS29" s="817"/>
      <c r="AT29" s="817"/>
      <c r="AU29" s="817" t="s">
        <v>563</v>
      </c>
      <c r="AV29" s="817"/>
      <c r="AW29" s="817"/>
      <c r="AX29" s="817"/>
      <c r="AY29" s="817"/>
      <c r="AZ29" s="818" t="s">
        <v>563</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391</v>
      </c>
      <c r="C30" s="768"/>
      <c r="D30" s="768"/>
      <c r="E30" s="768"/>
      <c r="F30" s="768"/>
      <c r="G30" s="768"/>
      <c r="H30" s="768"/>
      <c r="I30" s="768"/>
      <c r="J30" s="768"/>
      <c r="K30" s="768"/>
      <c r="L30" s="768"/>
      <c r="M30" s="768"/>
      <c r="N30" s="768"/>
      <c r="O30" s="768"/>
      <c r="P30" s="769"/>
      <c r="Q30" s="770">
        <v>79</v>
      </c>
      <c r="R30" s="771"/>
      <c r="S30" s="771"/>
      <c r="T30" s="771"/>
      <c r="U30" s="771"/>
      <c r="V30" s="771">
        <v>79</v>
      </c>
      <c r="W30" s="771"/>
      <c r="X30" s="771"/>
      <c r="Y30" s="771"/>
      <c r="Z30" s="771"/>
      <c r="AA30" s="771">
        <v>0</v>
      </c>
      <c r="AB30" s="771"/>
      <c r="AC30" s="771"/>
      <c r="AD30" s="771"/>
      <c r="AE30" s="772"/>
      <c r="AF30" s="773">
        <v>0</v>
      </c>
      <c r="AG30" s="774"/>
      <c r="AH30" s="774"/>
      <c r="AI30" s="774"/>
      <c r="AJ30" s="775"/>
      <c r="AK30" s="821">
        <v>22</v>
      </c>
      <c r="AL30" s="817"/>
      <c r="AM30" s="817"/>
      <c r="AN30" s="817"/>
      <c r="AO30" s="817"/>
      <c r="AP30" s="817" t="s">
        <v>563</v>
      </c>
      <c r="AQ30" s="817"/>
      <c r="AR30" s="817"/>
      <c r="AS30" s="817"/>
      <c r="AT30" s="817"/>
      <c r="AU30" s="817" t="s">
        <v>563</v>
      </c>
      <c r="AV30" s="817"/>
      <c r="AW30" s="817"/>
      <c r="AX30" s="817"/>
      <c r="AY30" s="817"/>
      <c r="AZ30" s="818" t="s">
        <v>563</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392</v>
      </c>
      <c r="C31" s="768"/>
      <c r="D31" s="768"/>
      <c r="E31" s="768"/>
      <c r="F31" s="768"/>
      <c r="G31" s="768"/>
      <c r="H31" s="768"/>
      <c r="I31" s="768"/>
      <c r="J31" s="768"/>
      <c r="K31" s="768"/>
      <c r="L31" s="768"/>
      <c r="M31" s="768"/>
      <c r="N31" s="768"/>
      <c r="O31" s="768"/>
      <c r="P31" s="769"/>
      <c r="Q31" s="770">
        <v>161</v>
      </c>
      <c r="R31" s="771"/>
      <c r="S31" s="771"/>
      <c r="T31" s="771"/>
      <c r="U31" s="771"/>
      <c r="V31" s="771">
        <v>181</v>
      </c>
      <c r="W31" s="771"/>
      <c r="X31" s="771"/>
      <c r="Y31" s="771"/>
      <c r="Z31" s="771"/>
      <c r="AA31" s="771">
        <v>-20</v>
      </c>
      <c r="AB31" s="771"/>
      <c r="AC31" s="771"/>
      <c r="AD31" s="771"/>
      <c r="AE31" s="772"/>
      <c r="AF31" s="773">
        <v>41</v>
      </c>
      <c r="AG31" s="774"/>
      <c r="AH31" s="774"/>
      <c r="AI31" s="774"/>
      <c r="AJ31" s="775"/>
      <c r="AK31" s="821">
        <v>62</v>
      </c>
      <c r="AL31" s="817"/>
      <c r="AM31" s="817"/>
      <c r="AN31" s="817"/>
      <c r="AO31" s="817"/>
      <c r="AP31" s="817">
        <v>255</v>
      </c>
      <c r="AQ31" s="817"/>
      <c r="AR31" s="817"/>
      <c r="AS31" s="817"/>
      <c r="AT31" s="817"/>
      <c r="AU31" s="817">
        <v>177</v>
      </c>
      <c r="AV31" s="817"/>
      <c r="AW31" s="817"/>
      <c r="AX31" s="817"/>
      <c r="AY31" s="817"/>
      <c r="AZ31" s="818" t="s">
        <v>563</v>
      </c>
      <c r="BA31" s="818"/>
      <c r="BB31" s="818"/>
      <c r="BC31" s="818"/>
      <c r="BD31" s="818"/>
      <c r="BE31" s="819" t="s">
        <v>393</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394</v>
      </c>
      <c r="C32" s="768"/>
      <c r="D32" s="768"/>
      <c r="E32" s="768"/>
      <c r="F32" s="768"/>
      <c r="G32" s="768"/>
      <c r="H32" s="768"/>
      <c r="I32" s="768"/>
      <c r="J32" s="768"/>
      <c r="K32" s="768"/>
      <c r="L32" s="768"/>
      <c r="M32" s="768"/>
      <c r="N32" s="768"/>
      <c r="O32" s="768"/>
      <c r="P32" s="769"/>
      <c r="Q32" s="770">
        <v>142</v>
      </c>
      <c r="R32" s="771"/>
      <c r="S32" s="771"/>
      <c r="T32" s="771"/>
      <c r="U32" s="771"/>
      <c r="V32" s="771">
        <v>159</v>
      </c>
      <c r="W32" s="771"/>
      <c r="X32" s="771"/>
      <c r="Y32" s="771"/>
      <c r="Z32" s="771"/>
      <c r="AA32" s="771">
        <v>-17</v>
      </c>
      <c r="AB32" s="771"/>
      <c r="AC32" s="771"/>
      <c r="AD32" s="771"/>
      <c r="AE32" s="772"/>
      <c r="AF32" s="773">
        <v>77</v>
      </c>
      <c r="AG32" s="774"/>
      <c r="AH32" s="774"/>
      <c r="AI32" s="774"/>
      <c r="AJ32" s="775"/>
      <c r="AK32" s="821">
        <v>27</v>
      </c>
      <c r="AL32" s="817"/>
      <c r="AM32" s="817"/>
      <c r="AN32" s="817"/>
      <c r="AO32" s="817"/>
      <c r="AP32" s="817">
        <v>1095</v>
      </c>
      <c r="AQ32" s="817"/>
      <c r="AR32" s="817"/>
      <c r="AS32" s="817"/>
      <c r="AT32" s="817"/>
      <c r="AU32" s="817">
        <v>910</v>
      </c>
      <c r="AV32" s="817"/>
      <c r="AW32" s="817"/>
      <c r="AX32" s="817"/>
      <c r="AY32" s="817"/>
      <c r="AZ32" s="818" t="s">
        <v>563</v>
      </c>
      <c r="BA32" s="818"/>
      <c r="BB32" s="818"/>
      <c r="BC32" s="818"/>
      <c r="BD32" s="818"/>
      <c r="BE32" s="819" t="s">
        <v>393</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395</v>
      </c>
      <c r="C33" s="768"/>
      <c r="D33" s="768"/>
      <c r="E33" s="768"/>
      <c r="F33" s="768"/>
      <c r="G33" s="768"/>
      <c r="H33" s="768"/>
      <c r="I33" s="768"/>
      <c r="J33" s="768"/>
      <c r="K33" s="768"/>
      <c r="L33" s="768"/>
      <c r="M33" s="768"/>
      <c r="N33" s="768"/>
      <c r="O33" s="768"/>
      <c r="P33" s="769"/>
      <c r="Q33" s="770">
        <v>36</v>
      </c>
      <c r="R33" s="771"/>
      <c r="S33" s="771"/>
      <c r="T33" s="771"/>
      <c r="U33" s="771"/>
      <c r="V33" s="771">
        <v>38</v>
      </c>
      <c r="W33" s="771"/>
      <c r="X33" s="771"/>
      <c r="Y33" s="771"/>
      <c r="Z33" s="771"/>
      <c r="AA33" s="771">
        <v>-2</v>
      </c>
      <c r="AB33" s="771"/>
      <c r="AC33" s="771"/>
      <c r="AD33" s="771"/>
      <c r="AE33" s="772"/>
      <c r="AF33" s="773">
        <v>16</v>
      </c>
      <c r="AG33" s="774"/>
      <c r="AH33" s="774"/>
      <c r="AI33" s="774"/>
      <c r="AJ33" s="775"/>
      <c r="AK33" s="821">
        <v>3</v>
      </c>
      <c r="AL33" s="817"/>
      <c r="AM33" s="817"/>
      <c r="AN33" s="817"/>
      <c r="AO33" s="817"/>
      <c r="AP33" s="817">
        <v>111</v>
      </c>
      <c r="AQ33" s="817"/>
      <c r="AR33" s="817"/>
      <c r="AS33" s="817"/>
      <c r="AT33" s="817"/>
      <c r="AU33" s="817">
        <v>86</v>
      </c>
      <c r="AV33" s="817"/>
      <c r="AW33" s="817"/>
      <c r="AX33" s="817"/>
      <c r="AY33" s="817"/>
      <c r="AZ33" s="818" t="s">
        <v>563</v>
      </c>
      <c r="BA33" s="818"/>
      <c r="BB33" s="818"/>
      <c r="BC33" s="818"/>
      <c r="BD33" s="818"/>
      <c r="BE33" s="819" t="s">
        <v>393</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t="s">
        <v>396</v>
      </c>
      <c r="C34" s="768"/>
      <c r="D34" s="768"/>
      <c r="E34" s="768"/>
      <c r="F34" s="768"/>
      <c r="G34" s="768"/>
      <c r="H34" s="768"/>
      <c r="I34" s="768"/>
      <c r="J34" s="768"/>
      <c r="K34" s="768"/>
      <c r="L34" s="768"/>
      <c r="M34" s="768"/>
      <c r="N34" s="768"/>
      <c r="O34" s="768"/>
      <c r="P34" s="769"/>
      <c r="Q34" s="770">
        <v>14</v>
      </c>
      <c r="R34" s="771"/>
      <c r="S34" s="771"/>
      <c r="T34" s="771"/>
      <c r="U34" s="771"/>
      <c r="V34" s="771">
        <v>18</v>
      </c>
      <c r="W34" s="771"/>
      <c r="X34" s="771"/>
      <c r="Y34" s="771"/>
      <c r="Z34" s="771"/>
      <c r="AA34" s="771">
        <v>-4</v>
      </c>
      <c r="AB34" s="771"/>
      <c r="AC34" s="771"/>
      <c r="AD34" s="771"/>
      <c r="AE34" s="772"/>
      <c r="AF34" s="773">
        <v>11</v>
      </c>
      <c r="AG34" s="774"/>
      <c r="AH34" s="774"/>
      <c r="AI34" s="774"/>
      <c r="AJ34" s="775"/>
      <c r="AK34" s="821">
        <v>1</v>
      </c>
      <c r="AL34" s="817"/>
      <c r="AM34" s="817"/>
      <c r="AN34" s="817"/>
      <c r="AO34" s="817"/>
      <c r="AP34" s="817">
        <v>50</v>
      </c>
      <c r="AQ34" s="817"/>
      <c r="AR34" s="817"/>
      <c r="AS34" s="817"/>
      <c r="AT34" s="817"/>
      <c r="AU34" s="817">
        <v>38</v>
      </c>
      <c r="AV34" s="817"/>
      <c r="AW34" s="817"/>
      <c r="AX34" s="817"/>
      <c r="AY34" s="817"/>
      <c r="AZ34" s="818" t="s">
        <v>563</v>
      </c>
      <c r="BA34" s="818"/>
      <c r="BB34" s="818"/>
      <c r="BC34" s="818"/>
      <c r="BD34" s="818"/>
      <c r="BE34" s="819" t="s">
        <v>393</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397</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377</v>
      </c>
      <c r="B63" s="776" t="s">
        <v>398</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177</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400</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401</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554</v>
      </c>
      <c r="C68" s="857"/>
      <c r="D68" s="857"/>
      <c r="E68" s="857"/>
      <c r="F68" s="857"/>
      <c r="G68" s="857"/>
      <c r="H68" s="857"/>
      <c r="I68" s="857"/>
      <c r="J68" s="857"/>
      <c r="K68" s="857"/>
      <c r="L68" s="857"/>
      <c r="M68" s="857"/>
      <c r="N68" s="857"/>
      <c r="O68" s="857"/>
      <c r="P68" s="858"/>
      <c r="Q68" s="859">
        <v>7064</v>
      </c>
      <c r="R68" s="853"/>
      <c r="S68" s="853"/>
      <c r="T68" s="853"/>
      <c r="U68" s="853"/>
      <c r="V68" s="853">
        <v>5999</v>
      </c>
      <c r="W68" s="853"/>
      <c r="X68" s="853"/>
      <c r="Y68" s="853"/>
      <c r="Z68" s="853"/>
      <c r="AA68" s="853">
        <v>1065</v>
      </c>
      <c r="AB68" s="853"/>
      <c r="AC68" s="853"/>
      <c r="AD68" s="853"/>
      <c r="AE68" s="853"/>
      <c r="AF68" s="853">
        <v>1065</v>
      </c>
      <c r="AG68" s="853"/>
      <c r="AH68" s="853"/>
      <c r="AI68" s="853"/>
      <c r="AJ68" s="853"/>
      <c r="AK68" s="853">
        <v>208</v>
      </c>
      <c r="AL68" s="853"/>
      <c r="AM68" s="853"/>
      <c r="AN68" s="853"/>
      <c r="AO68" s="853"/>
      <c r="AP68" s="853" t="s">
        <v>564</v>
      </c>
      <c r="AQ68" s="853"/>
      <c r="AR68" s="853"/>
      <c r="AS68" s="853"/>
      <c r="AT68" s="853"/>
      <c r="AU68" s="853" t="s">
        <v>564</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555</v>
      </c>
      <c r="C69" s="861"/>
      <c r="D69" s="861"/>
      <c r="E69" s="861"/>
      <c r="F69" s="861"/>
      <c r="G69" s="861"/>
      <c r="H69" s="861"/>
      <c r="I69" s="861"/>
      <c r="J69" s="861"/>
      <c r="K69" s="861"/>
      <c r="L69" s="861"/>
      <c r="M69" s="861"/>
      <c r="N69" s="861"/>
      <c r="O69" s="861"/>
      <c r="P69" s="862"/>
      <c r="Q69" s="863">
        <v>1652</v>
      </c>
      <c r="R69" s="817"/>
      <c r="S69" s="817"/>
      <c r="T69" s="817"/>
      <c r="U69" s="817"/>
      <c r="V69" s="817">
        <v>1801</v>
      </c>
      <c r="W69" s="817"/>
      <c r="X69" s="817"/>
      <c r="Y69" s="817"/>
      <c r="Z69" s="817"/>
      <c r="AA69" s="817">
        <v>-150</v>
      </c>
      <c r="AB69" s="817"/>
      <c r="AC69" s="817"/>
      <c r="AD69" s="817"/>
      <c r="AE69" s="817"/>
      <c r="AF69" s="817">
        <v>1278</v>
      </c>
      <c r="AG69" s="817"/>
      <c r="AH69" s="817"/>
      <c r="AI69" s="817"/>
      <c r="AJ69" s="817"/>
      <c r="AK69" s="817">
        <v>58</v>
      </c>
      <c r="AL69" s="817"/>
      <c r="AM69" s="817"/>
      <c r="AN69" s="817"/>
      <c r="AO69" s="817"/>
      <c r="AP69" s="817">
        <v>101</v>
      </c>
      <c r="AQ69" s="817"/>
      <c r="AR69" s="817"/>
      <c r="AS69" s="817"/>
      <c r="AT69" s="817"/>
      <c r="AU69" s="817" t="s">
        <v>564</v>
      </c>
      <c r="AV69" s="817"/>
      <c r="AW69" s="817"/>
      <c r="AX69" s="817"/>
      <c r="AY69" s="817"/>
      <c r="AZ69" s="819" t="s">
        <v>565</v>
      </c>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556</v>
      </c>
      <c r="C70" s="861"/>
      <c r="D70" s="861"/>
      <c r="E70" s="861"/>
      <c r="F70" s="861"/>
      <c r="G70" s="861"/>
      <c r="H70" s="861"/>
      <c r="I70" s="861"/>
      <c r="J70" s="861"/>
      <c r="K70" s="861"/>
      <c r="L70" s="861"/>
      <c r="M70" s="861"/>
      <c r="N70" s="861"/>
      <c r="O70" s="861"/>
      <c r="P70" s="862"/>
      <c r="Q70" s="863">
        <v>3019</v>
      </c>
      <c r="R70" s="817"/>
      <c r="S70" s="817"/>
      <c r="T70" s="817"/>
      <c r="U70" s="817"/>
      <c r="V70" s="817">
        <v>2907</v>
      </c>
      <c r="W70" s="817"/>
      <c r="X70" s="817"/>
      <c r="Y70" s="817"/>
      <c r="Z70" s="817"/>
      <c r="AA70" s="817">
        <v>112</v>
      </c>
      <c r="AB70" s="817"/>
      <c r="AC70" s="817"/>
      <c r="AD70" s="817"/>
      <c r="AE70" s="817"/>
      <c r="AF70" s="817">
        <v>112</v>
      </c>
      <c r="AG70" s="817"/>
      <c r="AH70" s="817"/>
      <c r="AI70" s="817"/>
      <c r="AJ70" s="817"/>
      <c r="AK70" s="817">
        <v>31</v>
      </c>
      <c r="AL70" s="817"/>
      <c r="AM70" s="817"/>
      <c r="AN70" s="817"/>
      <c r="AO70" s="817"/>
      <c r="AP70" s="817">
        <v>2029</v>
      </c>
      <c r="AQ70" s="817"/>
      <c r="AR70" s="817"/>
      <c r="AS70" s="817"/>
      <c r="AT70" s="817"/>
      <c r="AU70" s="817" t="s">
        <v>564</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557</v>
      </c>
      <c r="C71" s="861"/>
      <c r="D71" s="861"/>
      <c r="E71" s="861"/>
      <c r="F71" s="861"/>
      <c r="G71" s="861"/>
      <c r="H71" s="861"/>
      <c r="I71" s="861"/>
      <c r="J71" s="861"/>
      <c r="K71" s="861"/>
      <c r="L71" s="861"/>
      <c r="M71" s="861"/>
      <c r="N71" s="861"/>
      <c r="O71" s="861"/>
      <c r="P71" s="862"/>
      <c r="Q71" s="863">
        <v>182</v>
      </c>
      <c r="R71" s="817"/>
      <c r="S71" s="817"/>
      <c r="T71" s="817"/>
      <c r="U71" s="817"/>
      <c r="V71" s="817">
        <v>174</v>
      </c>
      <c r="W71" s="817"/>
      <c r="X71" s="817"/>
      <c r="Y71" s="817"/>
      <c r="Z71" s="817"/>
      <c r="AA71" s="817">
        <v>8</v>
      </c>
      <c r="AB71" s="817"/>
      <c r="AC71" s="817"/>
      <c r="AD71" s="817"/>
      <c r="AE71" s="817"/>
      <c r="AF71" s="817">
        <v>8</v>
      </c>
      <c r="AG71" s="817"/>
      <c r="AH71" s="817"/>
      <c r="AI71" s="817"/>
      <c r="AJ71" s="817"/>
      <c r="AK71" s="817" t="s">
        <v>564</v>
      </c>
      <c r="AL71" s="817"/>
      <c r="AM71" s="817"/>
      <c r="AN71" s="817"/>
      <c r="AO71" s="817"/>
      <c r="AP71" s="817">
        <v>75</v>
      </c>
      <c r="AQ71" s="817"/>
      <c r="AR71" s="817"/>
      <c r="AS71" s="817"/>
      <c r="AT71" s="817"/>
      <c r="AU71" s="817" t="s">
        <v>564</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558</v>
      </c>
      <c r="C72" s="861"/>
      <c r="D72" s="861"/>
      <c r="E72" s="861"/>
      <c r="F72" s="861"/>
      <c r="G72" s="861"/>
      <c r="H72" s="861"/>
      <c r="I72" s="861"/>
      <c r="J72" s="861"/>
      <c r="K72" s="861"/>
      <c r="L72" s="861"/>
      <c r="M72" s="861"/>
      <c r="N72" s="861"/>
      <c r="O72" s="861"/>
      <c r="P72" s="862"/>
      <c r="Q72" s="863" t="s">
        <v>564</v>
      </c>
      <c r="R72" s="817"/>
      <c r="S72" s="817"/>
      <c r="T72" s="817"/>
      <c r="U72" s="817"/>
      <c r="V72" s="817" t="s">
        <v>564</v>
      </c>
      <c r="W72" s="817"/>
      <c r="X72" s="817"/>
      <c r="Y72" s="817"/>
      <c r="Z72" s="817"/>
      <c r="AA72" s="817" t="s">
        <v>564</v>
      </c>
      <c r="AB72" s="817"/>
      <c r="AC72" s="817"/>
      <c r="AD72" s="817"/>
      <c r="AE72" s="817"/>
      <c r="AF72" s="817" t="s">
        <v>564</v>
      </c>
      <c r="AG72" s="817"/>
      <c r="AH72" s="817"/>
      <c r="AI72" s="817"/>
      <c r="AJ72" s="817"/>
      <c r="AK72" s="817" t="s">
        <v>564</v>
      </c>
      <c r="AL72" s="817"/>
      <c r="AM72" s="817"/>
      <c r="AN72" s="817"/>
      <c r="AO72" s="817"/>
      <c r="AP72" s="817" t="s">
        <v>564</v>
      </c>
      <c r="AQ72" s="817"/>
      <c r="AR72" s="817"/>
      <c r="AS72" s="817"/>
      <c r="AT72" s="817"/>
      <c r="AU72" s="817" t="s">
        <v>564</v>
      </c>
      <c r="AV72" s="817"/>
      <c r="AW72" s="817"/>
      <c r="AX72" s="817"/>
      <c r="AY72" s="817"/>
      <c r="AZ72" s="819" t="s">
        <v>566</v>
      </c>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559</v>
      </c>
      <c r="C73" s="861"/>
      <c r="D73" s="861"/>
      <c r="E73" s="861"/>
      <c r="F73" s="861"/>
      <c r="G73" s="861"/>
      <c r="H73" s="861"/>
      <c r="I73" s="861"/>
      <c r="J73" s="861"/>
      <c r="K73" s="861"/>
      <c r="L73" s="861"/>
      <c r="M73" s="861"/>
      <c r="N73" s="861"/>
      <c r="O73" s="861"/>
      <c r="P73" s="862"/>
      <c r="Q73" s="863">
        <v>309</v>
      </c>
      <c r="R73" s="817"/>
      <c r="S73" s="817"/>
      <c r="T73" s="817"/>
      <c r="U73" s="817"/>
      <c r="V73" s="817">
        <v>380</v>
      </c>
      <c r="W73" s="817"/>
      <c r="X73" s="817"/>
      <c r="Y73" s="817"/>
      <c r="Z73" s="817"/>
      <c r="AA73" s="817">
        <v>1</v>
      </c>
      <c r="AB73" s="817"/>
      <c r="AC73" s="817"/>
      <c r="AD73" s="817"/>
      <c r="AE73" s="817"/>
      <c r="AF73" s="817">
        <v>1</v>
      </c>
      <c r="AG73" s="817"/>
      <c r="AH73" s="817"/>
      <c r="AI73" s="817"/>
      <c r="AJ73" s="817"/>
      <c r="AK73" s="817">
        <v>8</v>
      </c>
      <c r="AL73" s="817"/>
      <c r="AM73" s="817"/>
      <c r="AN73" s="817"/>
      <c r="AO73" s="817"/>
      <c r="AP73" s="817" t="s">
        <v>564</v>
      </c>
      <c r="AQ73" s="817"/>
      <c r="AR73" s="817"/>
      <c r="AS73" s="817"/>
      <c r="AT73" s="817"/>
      <c r="AU73" s="817" t="s">
        <v>564</v>
      </c>
      <c r="AV73" s="817"/>
      <c r="AW73" s="817"/>
      <c r="AX73" s="817"/>
      <c r="AY73" s="817"/>
      <c r="AZ73" s="819" t="s">
        <v>567</v>
      </c>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t="s">
        <v>560</v>
      </c>
      <c r="C74" s="861"/>
      <c r="D74" s="861"/>
      <c r="E74" s="861"/>
      <c r="F74" s="861"/>
      <c r="G74" s="861"/>
      <c r="H74" s="861"/>
      <c r="I74" s="861"/>
      <c r="J74" s="861"/>
      <c r="K74" s="861"/>
      <c r="L74" s="861"/>
      <c r="M74" s="861"/>
      <c r="N74" s="861"/>
      <c r="O74" s="861"/>
      <c r="P74" s="862"/>
      <c r="Q74" s="863">
        <v>312</v>
      </c>
      <c r="R74" s="817"/>
      <c r="S74" s="817"/>
      <c r="T74" s="817"/>
      <c r="U74" s="817"/>
      <c r="V74" s="817">
        <v>290</v>
      </c>
      <c r="W74" s="817"/>
      <c r="X74" s="817"/>
      <c r="Y74" s="817"/>
      <c r="Z74" s="817"/>
      <c r="AA74" s="817">
        <v>22</v>
      </c>
      <c r="AB74" s="817"/>
      <c r="AC74" s="817"/>
      <c r="AD74" s="817"/>
      <c r="AE74" s="817"/>
      <c r="AF74" s="817">
        <v>22</v>
      </c>
      <c r="AG74" s="817"/>
      <c r="AH74" s="817"/>
      <c r="AI74" s="817"/>
      <c r="AJ74" s="817"/>
      <c r="AK74" s="817" t="s">
        <v>564</v>
      </c>
      <c r="AL74" s="817"/>
      <c r="AM74" s="817"/>
      <c r="AN74" s="817"/>
      <c r="AO74" s="817"/>
      <c r="AP74" s="817" t="s">
        <v>564</v>
      </c>
      <c r="AQ74" s="817"/>
      <c r="AR74" s="817"/>
      <c r="AS74" s="817"/>
      <c r="AT74" s="817"/>
      <c r="AU74" s="817" t="s">
        <v>564</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t="s">
        <v>561</v>
      </c>
      <c r="C75" s="861"/>
      <c r="D75" s="861"/>
      <c r="E75" s="861"/>
      <c r="F75" s="861"/>
      <c r="G75" s="861"/>
      <c r="H75" s="861"/>
      <c r="I75" s="861"/>
      <c r="J75" s="861"/>
      <c r="K75" s="861"/>
      <c r="L75" s="861"/>
      <c r="M75" s="861"/>
      <c r="N75" s="861"/>
      <c r="O75" s="861"/>
      <c r="P75" s="862"/>
      <c r="Q75" s="864">
        <v>322367</v>
      </c>
      <c r="R75" s="865"/>
      <c r="S75" s="865"/>
      <c r="T75" s="865"/>
      <c r="U75" s="821"/>
      <c r="V75" s="866">
        <v>314740</v>
      </c>
      <c r="W75" s="865"/>
      <c r="X75" s="865"/>
      <c r="Y75" s="865"/>
      <c r="Z75" s="821"/>
      <c r="AA75" s="866">
        <v>7627</v>
      </c>
      <c r="AB75" s="865"/>
      <c r="AC75" s="865"/>
      <c r="AD75" s="865"/>
      <c r="AE75" s="821"/>
      <c r="AF75" s="866">
        <v>5417</v>
      </c>
      <c r="AG75" s="865"/>
      <c r="AH75" s="865"/>
      <c r="AI75" s="865"/>
      <c r="AJ75" s="821"/>
      <c r="AK75" s="866" t="s">
        <v>564</v>
      </c>
      <c r="AL75" s="865"/>
      <c r="AM75" s="865"/>
      <c r="AN75" s="865"/>
      <c r="AO75" s="821"/>
      <c r="AP75" s="866" t="s">
        <v>564</v>
      </c>
      <c r="AQ75" s="865"/>
      <c r="AR75" s="865"/>
      <c r="AS75" s="865"/>
      <c r="AT75" s="821"/>
      <c r="AU75" s="866" t="s">
        <v>564</v>
      </c>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377</v>
      </c>
      <c r="B88" s="776" t="s">
        <v>402</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295</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295</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295</v>
      </c>
      <c r="DR109" s="880"/>
      <c r="DS109" s="880"/>
      <c r="DT109" s="880"/>
      <c r="DU109" s="881"/>
      <c r="DV109" s="879" t="s">
        <v>413</v>
      </c>
      <c r="DW109" s="880"/>
      <c r="DX109" s="880"/>
      <c r="DY109" s="880"/>
      <c r="DZ109" s="882"/>
    </row>
    <row r="110" spans="1:131" s="212" customFormat="1" ht="26.25" customHeight="1" x14ac:dyDescent="0.2">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379674</v>
      </c>
      <c r="AB110" s="887"/>
      <c r="AC110" s="887"/>
      <c r="AD110" s="887"/>
      <c r="AE110" s="888"/>
      <c r="AF110" s="889">
        <v>362428</v>
      </c>
      <c r="AG110" s="887"/>
      <c r="AH110" s="887"/>
      <c r="AI110" s="887"/>
      <c r="AJ110" s="888"/>
      <c r="AK110" s="889">
        <v>353804</v>
      </c>
      <c r="AL110" s="887"/>
      <c r="AM110" s="887"/>
      <c r="AN110" s="887"/>
      <c r="AO110" s="888"/>
      <c r="AP110" s="890">
        <v>14.9</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3028134</v>
      </c>
      <c r="BR110" s="918"/>
      <c r="BS110" s="918"/>
      <c r="BT110" s="918"/>
      <c r="BU110" s="918"/>
      <c r="BV110" s="918">
        <v>3074683</v>
      </c>
      <c r="BW110" s="918"/>
      <c r="BX110" s="918"/>
      <c r="BY110" s="918"/>
      <c r="BZ110" s="918"/>
      <c r="CA110" s="918">
        <v>3050071</v>
      </c>
      <c r="CB110" s="918"/>
      <c r="CC110" s="918"/>
      <c r="CD110" s="918"/>
      <c r="CE110" s="918"/>
      <c r="CF110" s="931">
        <v>128.6</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1792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1420526</v>
      </c>
      <c r="BR112" s="913"/>
      <c r="BS112" s="913"/>
      <c r="BT112" s="913"/>
      <c r="BU112" s="913"/>
      <c r="BV112" s="913">
        <v>1340982</v>
      </c>
      <c r="BW112" s="913"/>
      <c r="BX112" s="913"/>
      <c r="BY112" s="913"/>
      <c r="BZ112" s="913"/>
      <c r="CA112" s="913">
        <v>1210979</v>
      </c>
      <c r="CB112" s="913"/>
      <c r="CC112" s="913"/>
      <c r="CD112" s="913"/>
      <c r="CE112" s="913"/>
      <c r="CF112" s="907">
        <v>51.1</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111630</v>
      </c>
      <c r="AB113" s="925"/>
      <c r="AC113" s="925"/>
      <c r="AD113" s="925"/>
      <c r="AE113" s="926"/>
      <c r="AF113" s="927">
        <v>89985</v>
      </c>
      <c r="AG113" s="925"/>
      <c r="AH113" s="925"/>
      <c r="AI113" s="925"/>
      <c r="AJ113" s="926"/>
      <c r="AK113" s="927">
        <v>107047</v>
      </c>
      <c r="AL113" s="925"/>
      <c r="AM113" s="925"/>
      <c r="AN113" s="925"/>
      <c r="AO113" s="926"/>
      <c r="AP113" s="928">
        <v>4.5</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157625</v>
      </c>
      <c r="BR113" s="913"/>
      <c r="BS113" s="913"/>
      <c r="BT113" s="913"/>
      <c r="BU113" s="913"/>
      <c r="BV113" s="913">
        <v>170992</v>
      </c>
      <c r="BW113" s="913"/>
      <c r="BX113" s="913"/>
      <c r="BY113" s="913"/>
      <c r="BZ113" s="913"/>
      <c r="CA113" s="913">
        <v>177351</v>
      </c>
      <c r="CB113" s="913"/>
      <c r="CC113" s="913"/>
      <c r="CD113" s="913"/>
      <c r="CE113" s="913"/>
      <c r="CF113" s="907">
        <v>7.5</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v>1792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40275</v>
      </c>
      <c r="AB114" s="946"/>
      <c r="AC114" s="946"/>
      <c r="AD114" s="946"/>
      <c r="AE114" s="947"/>
      <c r="AF114" s="948">
        <v>39656</v>
      </c>
      <c r="AG114" s="946"/>
      <c r="AH114" s="946"/>
      <c r="AI114" s="946"/>
      <c r="AJ114" s="947"/>
      <c r="AK114" s="948">
        <v>31484</v>
      </c>
      <c r="AL114" s="946"/>
      <c r="AM114" s="946"/>
      <c r="AN114" s="946"/>
      <c r="AO114" s="947"/>
      <c r="AP114" s="949">
        <v>1.3</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337398</v>
      </c>
      <c r="BR114" s="913"/>
      <c r="BS114" s="913"/>
      <c r="BT114" s="913"/>
      <c r="BU114" s="913"/>
      <c r="BV114" s="913">
        <v>359420</v>
      </c>
      <c r="BW114" s="913"/>
      <c r="BX114" s="913"/>
      <c r="BY114" s="913"/>
      <c r="BZ114" s="913"/>
      <c r="CA114" s="913">
        <v>276686</v>
      </c>
      <c r="CB114" s="913"/>
      <c r="CC114" s="913"/>
      <c r="CD114" s="913"/>
      <c r="CE114" s="913"/>
      <c r="CF114" s="907">
        <v>11.7</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1792</v>
      </c>
      <c r="AB115" s="925"/>
      <c r="AC115" s="925"/>
      <c r="AD115" s="925"/>
      <c r="AE115" s="926"/>
      <c r="AF115" s="927">
        <v>1792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533371</v>
      </c>
      <c r="AB117" s="966"/>
      <c r="AC117" s="966"/>
      <c r="AD117" s="966"/>
      <c r="AE117" s="967"/>
      <c r="AF117" s="968">
        <v>493861</v>
      </c>
      <c r="AG117" s="966"/>
      <c r="AH117" s="966"/>
      <c r="AI117" s="966"/>
      <c r="AJ117" s="967"/>
      <c r="AK117" s="968">
        <v>492335</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295</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443</v>
      </c>
      <c r="BP119" s="992"/>
      <c r="BQ119" s="986">
        <v>4945475</v>
      </c>
      <c r="BR119" s="987"/>
      <c r="BS119" s="987"/>
      <c r="BT119" s="987"/>
      <c r="BU119" s="987"/>
      <c r="BV119" s="987">
        <v>4946077</v>
      </c>
      <c r="BW119" s="987"/>
      <c r="BX119" s="987"/>
      <c r="BY119" s="987"/>
      <c r="BZ119" s="987"/>
      <c r="CA119" s="987">
        <v>4715087</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3193234</v>
      </c>
      <c r="BR120" s="918"/>
      <c r="BS120" s="918"/>
      <c r="BT120" s="918"/>
      <c r="BU120" s="918"/>
      <c r="BV120" s="918">
        <v>3928460</v>
      </c>
      <c r="BW120" s="918"/>
      <c r="BX120" s="918"/>
      <c r="BY120" s="918"/>
      <c r="BZ120" s="918"/>
      <c r="CA120" s="918">
        <v>4381532</v>
      </c>
      <c r="CB120" s="918"/>
      <c r="CC120" s="918"/>
      <c r="CD120" s="918"/>
      <c r="CE120" s="918"/>
      <c r="CF120" s="931">
        <v>184.7</v>
      </c>
      <c r="CG120" s="932"/>
      <c r="CH120" s="932"/>
      <c r="CI120" s="932"/>
      <c r="CJ120" s="932"/>
      <c r="CK120" s="993" t="s">
        <v>447</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910298</v>
      </c>
      <c r="DR120" s="918"/>
      <c r="DS120" s="918"/>
      <c r="DT120" s="918"/>
      <c r="DU120" s="918"/>
      <c r="DV120" s="919">
        <v>38.4</v>
      </c>
      <c r="DW120" s="919"/>
      <c r="DX120" s="919"/>
      <c r="DY120" s="919"/>
      <c r="DZ120" s="920"/>
    </row>
    <row r="121" spans="1:130" s="212" customFormat="1" ht="26.25" customHeight="1" x14ac:dyDescent="0.2">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46180</v>
      </c>
      <c r="BR121" s="913"/>
      <c r="BS121" s="913"/>
      <c r="BT121" s="913"/>
      <c r="BU121" s="913"/>
      <c r="BV121" s="913">
        <v>29787</v>
      </c>
      <c r="BW121" s="913"/>
      <c r="BX121" s="913"/>
      <c r="BY121" s="913"/>
      <c r="BZ121" s="913"/>
      <c r="CA121" s="913">
        <v>19731</v>
      </c>
      <c r="CB121" s="913"/>
      <c r="CC121" s="913"/>
      <c r="CD121" s="913"/>
      <c r="CE121" s="913"/>
      <c r="CF121" s="907">
        <v>0.8</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v>177058</v>
      </c>
      <c r="DR121" s="913"/>
      <c r="DS121" s="913"/>
      <c r="DT121" s="913"/>
      <c r="DU121" s="913"/>
      <c r="DV121" s="914">
        <v>7.5</v>
      </c>
      <c r="DW121" s="914"/>
      <c r="DX121" s="914"/>
      <c r="DY121" s="914"/>
      <c r="DZ121" s="915"/>
    </row>
    <row r="122" spans="1:130" s="212" customFormat="1" ht="26.25" customHeight="1" x14ac:dyDescent="0.2">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3092850</v>
      </c>
      <c r="BR122" s="987"/>
      <c r="BS122" s="987"/>
      <c r="BT122" s="987"/>
      <c r="BU122" s="987"/>
      <c r="BV122" s="987">
        <v>3166690</v>
      </c>
      <c r="BW122" s="987"/>
      <c r="BX122" s="987"/>
      <c r="BY122" s="987"/>
      <c r="BZ122" s="987"/>
      <c r="CA122" s="987">
        <v>3045547</v>
      </c>
      <c r="CB122" s="987"/>
      <c r="CC122" s="987"/>
      <c r="CD122" s="987"/>
      <c r="CE122" s="987"/>
      <c r="CF122" s="1004">
        <v>128.4</v>
      </c>
      <c r="CG122" s="1005"/>
      <c r="CH122" s="1005"/>
      <c r="CI122" s="1005"/>
      <c r="CJ122" s="1005"/>
      <c r="CK122" s="996"/>
      <c r="CL122" s="997"/>
      <c r="CM122" s="997"/>
      <c r="CN122" s="997"/>
      <c r="CO122" s="998"/>
      <c r="CP122" s="1006" t="s">
        <v>395</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v>85863</v>
      </c>
      <c r="DR122" s="913"/>
      <c r="DS122" s="913"/>
      <c r="DT122" s="913"/>
      <c r="DU122" s="913"/>
      <c r="DV122" s="914">
        <v>3.6</v>
      </c>
      <c r="DW122" s="914"/>
      <c r="DX122" s="914"/>
      <c r="DY122" s="914"/>
      <c r="DZ122" s="915"/>
    </row>
    <row r="123" spans="1:130" s="212" customFormat="1" ht="26.25" customHeight="1" x14ac:dyDescent="0.2">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451</v>
      </c>
      <c r="BP123" s="992"/>
      <c r="BQ123" s="1050">
        <v>6332264</v>
      </c>
      <c r="BR123" s="1051"/>
      <c r="BS123" s="1051"/>
      <c r="BT123" s="1051"/>
      <c r="BU123" s="1051"/>
      <c r="BV123" s="1051">
        <v>7124937</v>
      </c>
      <c r="BW123" s="1051"/>
      <c r="BX123" s="1051"/>
      <c r="BY123" s="1051"/>
      <c r="BZ123" s="1051"/>
      <c r="CA123" s="1051">
        <v>7446810</v>
      </c>
      <c r="CB123" s="1051"/>
      <c r="CC123" s="1051"/>
      <c r="CD123" s="1051"/>
      <c r="CE123" s="1051"/>
      <c r="CF123" s="988"/>
      <c r="CG123" s="989"/>
      <c r="CH123" s="989"/>
      <c r="CI123" s="989"/>
      <c r="CJ123" s="990"/>
      <c r="CK123" s="996"/>
      <c r="CL123" s="997"/>
      <c r="CM123" s="997"/>
      <c r="CN123" s="997"/>
      <c r="CO123" s="998"/>
      <c r="CP123" s="1006" t="s">
        <v>396</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v>37760</v>
      </c>
      <c r="DR123" s="946"/>
      <c r="DS123" s="946"/>
      <c r="DT123" s="946"/>
      <c r="DU123" s="947"/>
      <c r="DV123" s="949">
        <v>1.6</v>
      </c>
      <c r="DW123" s="950"/>
      <c r="DX123" s="950"/>
      <c r="DY123" s="950"/>
      <c r="DZ123" s="951"/>
    </row>
    <row r="124" spans="1:130" s="212" customFormat="1" ht="26.25" customHeight="1" thickBot="1" x14ac:dyDescent="0.25">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v>1420526</v>
      </c>
      <c r="DH124" s="973"/>
      <c r="DI124" s="973"/>
      <c r="DJ124" s="973"/>
      <c r="DK124" s="974"/>
      <c r="DL124" s="972">
        <v>1340982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1792</v>
      </c>
      <c r="AB126" s="946"/>
      <c r="AC126" s="946"/>
      <c r="AD126" s="946"/>
      <c r="AE126" s="947"/>
      <c r="AF126" s="948">
        <v>1792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26928</v>
      </c>
      <c r="AB128" s="1033"/>
      <c r="AC128" s="1033"/>
      <c r="AD128" s="1033"/>
      <c r="AE128" s="1034"/>
      <c r="AF128" s="1035">
        <v>16991</v>
      </c>
      <c r="AG128" s="1033"/>
      <c r="AH128" s="1033"/>
      <c r="AI128" s="1033"/>
      <c r="AJ128" s="1034"/>
      <c r="AK128" s="1035">
        <v>14916</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2614576</v>
      </c>
      <c r="AB129" s="946"/>
      <c r="AC129" s="946"/>
      <c r="AD129" s="946"/>
      <c r="AE129" s="947"/>
      <c r="AF129" s="948">
        <v>2588813</v>
      </c>
      <c r="AG129" s="946"/>
      <c r="AH129" s="946"/>
      <c r="AI129" s="946"/>
      <c r="AJ129" s="947"/>
      <c r="AK129" s="948">
        <v>2674024</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324217</v>
      </c>
      <c r="AB130" s="946"/>
      <c r="AC130" s="946"/>
      <c r="AD130" s="946"/>
      <c r="AE130" s="947"/>
      <c r="AF130" s="948">
        <v>309886</v>
      </c>
      <c r="AG130" s="946"/>
      <c r="AH130" s="946"/>
      <c r="AI130" s="946"/>
      <c r="AJ130" s="947"/>
      <c r="AK130" s="948">
        <v>302243</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7.5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2290359</v>
      </c>
      <c r="AB131" s="973"/>
      <c r="AC131" s="973"/>
      <c r="AD131" s="973"/>
      <c r="AE131" s="974"/>
      <c r="AF131" s="972">
        <v>2278927</v>
      </c>
      <c r="AG131" s="973"/>
      <c r="AH131" s="973"/>
      <c r="AI131" s="973"/>
      <c r="AJ131" s="974"/>
      <c r="AK131" s="972">
        <v>2371781</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7.9562199639999998</v>
      </c>
      <c r="AB132" s="1084"/>
      <c r="AC132" s="1084"/>
      <c r="AD132" s="1084"/>
      <c r="AE132" s="1085"/>
      <c r="AF132" s="1086">
        <v>7.3273079829999999</v>
      </c>
      <c r="AG132" s="1084"/>
      <c r="AH132" s="1084"/>
      <c r="AI132" s="1084"/>
      <c r="AJ132" s="1085"/>
      <c r="AK132" s="1086">
        <v>7.3858421160000001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6.5</v>
      </c>
      <c r="AB133" s="1067"/>
      <c r="AC133" s="1067"/>
      <c r="AD133" s="1067"/>
      <c r="AE133" s="1068"/>
      <c r="AF133" s="1066">
        <v>6.6</v>
      </c>
      <c r="AG133" s="1067"/>
      <c r="AH133" s="1067"/>
      <c r="AI133" s="1067"/>
      <c r="AJ133" s="1068"/>
      <c r="AK133" s="1066">
        <v>7.5</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F9X53N+NMlX/u87wp94ZZuXqFErXvtUeItgijsRhBxaTzpcc+4eQ24h/uGWFe01L7aRTV1POxQjAd56GUUCPw==" saltValue="gcDWwYrqCuErQW2Z7xt8B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U62" zoomScale="55" zoomScaleNormal="85" zoomScaleSheetLayoutView="5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477</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QRe4nK4hY7u4V1Srm9l0yOm/0yDucA76odbL/NKuEz0ECG3nWbLTuPrOSjcAi4SIfSTlBF600B1hGCJkNpHwFw==" saltValue="0X1P4k8g6cioGcEMoMRP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pageSetUpPr fitToPage="1"/>
  </sheetPr>
  <dimension ref="A1:DL89"/>
  <sheetViews>
    <sheetView showGridLines="0" tabSelected="1"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MpDfrWsXXhXTfTkyHH59w6IeKfOsTbb1skn1+EMMssPIoN0wb52hCjF3LL8+3GRR9HAabewxSIf2zt50gVHLQ==" saltValue="DsUO/NstiijqEQ4sOQNko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7" zoomScale="55" zoomScaleSheetLayoutView="55" workbookViewId="0">
      <selection activeCell="AP40" sqref="AP40"/>
    </sheetView>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479</v>
      </c>
      <c r="AL6" s="248"/>
      <c r="AM6" s="248"/>
      <c r="AN6" s="248"/>
    </row>
    <row r="7" spans="1:46" ht="13.5" customHeight="1" x14ac:dyDescent="0.2">
      <c r="A7" s="247"/>
      <c r="AK7" s="250"/>
      <c r="AL7" s="251"/>
      <c r="AM7" s="251"/>
      <c r="AN7" s="252"/>
      <c r="AO7" s="1101" t="s">
        <v>480</v>
      </c>
      <c r="AP7" s="253"/>
      <c r="AQ7" s="254" t="s">
        <v>481</v>
      </c>
      <c r="AR7" s="255"/>
    </row>
    <row r="8" spans="1:46" ht="13.2" x14ac:dyDescent="0.2">
      <c r="A8" s="247"/>
      <c r="AK8" s="256"/>
      <c r="AL8" s="257"/>
      <c r="AM8" s="257"/>
      <c r="AN8" s="258"/>
      <c r="AO8" s="1102"/>
      <c r="AP8" s="259" t="s">
        <v>482</v>
      </c>
      <c r="AQ8" s="260" t="s">
        <v>483</v>
      </c>
      <c r="AR8" s="261" t="s">
        <v>484</v>
      </c>
    </row>
    <row r="9" spans="1:46" ht="13.2" x14ac:dyDescent="0.2">
      <c r="A9" s="247"/>
      <c r="AK9" s="1103" t="s">
        <v>485</v>
      </c>
      <c r="AL9" s="1104"/>
      <c r="AM9" s="1104"/>
      <c r="AN9" s="1105"/>
      <c r="AO9" s="262">
        <v>911234</v>
      </c>
      <c r="AP9" s="262">
        <v>239546</v>
      </c>
      <c r="AQ9" s="263">
        <v>289558</v>
      </c>
      <c r="AR9" s="264">
        <v>-17.3</v>
      </c>
    </row>
    <row r="10" spans="1:46" ht="13.5" customHeight="1" x14ac:dyDescent="0.2">
      <c r="A10" s="247"/>
      <c r="AK10" s="1103" t="s">
        <v>486</v>
      </c>
      <c r="AL10" s="1104"/>
      <c r="AM10" s="1104"/>
      <c r="AN10" s="1105"/>
      <c r="AO10" s="265">
        <v>109696</v>
      </c>
      <c r="AP10" s="265">
        <v>28837</v>
      </c>
      <c r="AQ10" s="266">
        <v>31838</v>
      </c>
      <c r="AR10" s="267">
        <v>-9.4</v>
      </c>
    </row>
    <row r="11" spans="1:46" ht="13.5" customHeight="1" x14ac:dyDescent="0.2">
      <c r="A11" s="247"/>
      <c r="AK11" s="1103" t="s">
        <v>487</v>
      </c>
      <c r="AL11" s="1104"/>
      <c r="AM11" s="1104"/>
      <c r="AN11" s="1105"/>
      <c r="AO11" s="265">
        <v>3756</v>
      </c>
      <c r="AP11" s="265">
        <v>987</v>
      </c>
      <c r="AQ11" s="266">
        <v>5309</v>
      </c>
      <c r="AR11" s="267">
        <v>-81.400000000000006</v>
      </c>
    </row>
    <row r="12" spans="1:46" ht="13.5" customHeight="1" x14ac:dyDescent="0.2">
      <c r="A12" s="247"/>
      <c r="AK12" s="1103" t="s">
        <v>488</v>
      </c>
      <c r="AL12" s="1104"/>
      <c r="AM12" s="1104"/>
      <c r="AN12" s="1105"/>
      <c r="AO12" s="265" t="s">
        <v>489</v>
      </c>
      <c r="AP12" s="265" t="s">
        <v>489</v>
      </c>
      <c r="AQ12" s="266" t="s">
        <v>489</v>
      </c>
      <c r="AR12" s="267" t="s">
        <v>489</v>
      </c>
    </row>
    <row r="13" spans="1:46" ht="13.5" customHeight="1" x14ac:dyDescent="0.2">
      <c r="A13" s="247"/>
      <c r="AK13" s="1103" t="s">
        <v>490</v>
      </c>
      <c r="AL13" s="1104"/>
      <c r="AM13" s="1104"/>
      <c r="AN13" s="1105"/>
      <c r="AO13" s="265">
        <v>19543</v>
      </c>
      <c r="AP13" s="265">
        <v>5137</v>
      </c>
      <c r="AQ13" s="266">
        <v>8195</v>
      </c>
      <c r="AR13" s="267">
        <v>-37.299999999999997</v>
      </c>
    </row>
    <row r="14" spans="1:46" ht="13.5" customHeight="1" x14ac:dyDescent="0.2">
      <c r="A14" s="247"/>
      <c r="AK14" s="1103" t="s">
        <v>491</v>
      </c>
      <c r="AL14" s="1104"/>
      <c r="AM14" s="1104"/>
      <c r="AN14" s="1105"/>
      <c r="AO14" s="265" t="s">
        <v>489</v>
      </c>
      <c r="AP14" s="265" t="s">
        <v>489</v>
      </c>
      <c r="AQ14" s="266">
        <v>5752</v>
      </c>
      <c r="AR14" s="267" t="s">
        <v>489</v>
      </c>
    </row>
    <row r="15" spans="1:46" ht="13.5" customHeight="1" x14ac:dyDescent="0.2">
      <c r="A15" s="247"/>
      <c r="AK15" s="1106" t="s">
        <v>492</v>
      </c>
      <c r="AL15" s="1107"/>
      <c r="AM15" s="1107"/>
      <c r="AN15" s="1108"/>
      <c r="AO15" s="265">
        <v>-57323</v>
      </c>
      <c r="AP15" s="265">
        <v>-15069</v>
      </c>
      <c r="AQ15" s="266">
        <v>-17150</v>
      </c>
      <c r="AR15" s="267">
        <v>-12.1</v>
      </c>
    </row>
    <row r="16" spans="1:46" ht="13.2" x14ac:dyDescent="0.2">
      <c r="A16" s="247"/>
      <c r="AK16" s="1106" t="s">
        <v>178</v>
      </c>
      <c r="AL16" s="1107"/>
      <c r="AM16" s="1107"/>
      <c r="AN16" s="1108"/>
      <c r="AO16" s="265">
        <v>986906</v>
      </c>
      <c r="AP16" s="265">
        <v>259439</v>
      </c>
      <c r="AQ16" s="266">
        <v>323504</v>
      </c>
      <c r="AR16" s="267">
        <v>-19.8</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09" t="s">
        <v>497</v>
      </c>
      <c r="AL21" s="1110"/>
      <c r="AM21" s="1110"/>
      <c r="AN21" s="1111"/>
      <c r="AO21" s="277">
        <v>22.08</v>
      </c>
      <c r="AP21" s="278">
        <v>26.26</v>
      </c>
      <c r="AQ21" s="279">
        <v>-4.18</v>
      </c>
      <c r="AS21" s="280"/>
      <c r="AT21" s="276"/>
    </row>
    <row r="22" spans="1:46" s="248" customFormat="1" ht="13.2" x14ac:dyDescent="0.2">
      <c r="A22" s="276"/>
      <c r="AK22" s="1109" t="s">
        <v>498</v>
      </c>
      <c r="AL22" s="1110"/>
      <c r="AM22" s="1110"/>
      <c r="AN22" s="1111"/>
      <c r="AO22" s="281">
        <v>93.8</v>
      </c>
      <c r="AP22" s="282">
        <v>94.5</v>
      </c>
      <c r="AQ22" s="283">
        <v>-0.7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101" t="s">
        <v>480</v>
      </c>
      <c r="AP30" s="253"/>
      <c r="AQ30" s="254" t="s">
        <v>481</v>
      </c>
      <c r="AR30" s="255"/>
    </row>
    <row r="31" spans="1:46" ht="13.2" x14ac:dyDescent="0.2">
      <c r="A31" s="247"/>
      <c r="AK31" s="256"/>
      <c r="AL31" s="257"/>
      <c r="AM31" s="257"/>
      <c r="AN31" s="258"/>
      <c r="AO31" s="1102"/>
      <c r="AP31" s="259" t="s">
        <v>482</v>
      </c>
      <c r="AQ31" s="260" t="s">
        <v>483</v>
      </c>
      <c r="AR31" s="261" t="s">
        <v>484</v>
      </c>
    </row>
    <row r="32" spans="1:46" ht="27" customHeight="1" x14ac:dyDescent="0.2">
      <c r="A32" s="247"/>
      <c r="AK32" s="1117" t="s">
        <v>502</v>
      </c>
      <c r="AL32" s="1118"/>
      <c r="AM32" s="1118"/>
      <c r="AN32" s="1119"/>
      <c r="AO32" s="291">
        <v>353804</v>
      </c>
      <c r="AP32" s="291">
        <v>93008</v>
      </c>
      <c r="AQ32" s="292">
        <v>167749</v>
      </c>
      <c r="AR32" s="293">
        <v>-44.6</v>
      </c>
    </row>
    <row r="33" spans="1:46" ht="13.5" customHeight="1" x14ac:dyDescent="0.2">
      <c r="A33" s="247"/>
      <c r="AK33" s="1117" t="s">
        <v>503</v>
      </c>
      <c r="AL33" s="1118"/>
      <c r="AM33" s="1118"/>
      <c r="AN33" s="1119"/>
      <c r="AO33" s="291" t="s">
        <v>489</v>
      </c>
      <c r="AP33" s="291" t="s">
        <v>489</v>
      </c>
      <c r="AQ33" s="292" t="s">
        <v>489</v>
      </c>
      <c r="AR33" s="293" t="s">
        <v>489</v>
      </c>
    </row>
    <row r="34" spans="1:46" ht="27" customHeight="1" x14ac:dyDescent="0.2">
      <c r="A34" s="247"/>
      <c r="AK34" s="1117" t="s">
        <v>504</v>
      </c>
      <c r="AL34" s="1118"/>
      <c r="AM34" s="1118"/>
      <c r="AN34" s="1119"/>
      <c r="AO34" s="291" t="s">
        <v>489</v>
      </c>
      <c r="AP34" s="291" t="s">
        <v>489</v>
      </c>
      <c r="AQ34" s="292" t="s">
        <v>489</v>
      </c>
      <c r="AR34" s="293" t="s">
        <v>489</v>
      </c>
    </row>
    <row r="35" spans="1:46" ht="27" customHeight="1" x14ac:dyDescent="0.2">
      <c r="A35" s="247"/>
      <c r="AK35" s="1117" t="s">
        <v>505</v>
      </c>
      <c r="AL35" s="1118"/>
      <c r="AM35" s="1118"/>
      <c r="AN35" s="1119"/>
      <c r="AO35" s="291">
        <v>107047</v>
      </c>
      <c r="AP35" s="291">
        <v>28141</v>
      </c>
      <c r="AQ35" s="292">
        <v>32778</v>
      </c>
      <c r="AR35" s="293">
        <v>-14.1</v>
      </c>
    </row>
    <row r="36" spans="1:46" ht="27" customHeight="1" x14ac:dyDescent="0.2">
      <c r="A36" s="247"/>
      <c r="AK36" s="1117" t="s">
        <v>506</v>
      </c>
      <c r="AL36" s="1118"/>
      <c r="AM36" s="1118"/>
      <c r="AN36" s="1119"/>
      <c r="AO36" s="291">
        <v>31484</v>
      </c>
      <c r="AP36" s="291">
        <v>8277</v>
      </c>
      <c r="AQ36" s="292">
        <v>4535</v>
      </c>
      <c r="AR36" s="293">
        <v>82.5</v>
      </c>
    </row>
    <row r="37" spans="1:46" ht="13.5" customHeight="1" x14ac:dyDescent="0.2">
      <c r="A37" s="247"/>
      <c r="AK37" s="1117" t="s">
        <v>507</v>
      </c>
      <c r="AL37" s="1118"/>
      <c r="AM37" s="1118"/>
      <c r="AN37" s="1119"/>
      <c r="AO37" s="291" t="s">
        <v>489</v>
      </c>
      <c r="AP37" s="291" t="s">
        <v>489</v>
      </c>
      <c r="AQ37" s="292">
        <v>1146</v>
      </c>
      <c r="AR37" s="293" t="s">
        <v>489</v>
      </c>
    </row>
    <row r="38" spans="1:46" ht="27" customHeight="1" x14ac:dyDescent="0.2">
      <c r="A38" s="247"/>
      <c r="AK38" s="1120" t="s">
        <v>508</v>
      </c>
      <c r="AL38" s="1121"/>
      <c r="AM38" s="1121"/>
      <c r="AN38" s="1122"/>
      <c r="AO38" s="294" t="s">
        <v>489</v>
      </c>
      <c r="AP38" s="294" t="s">
        <v>489</v>
      </c>
      <c r="AQ38" s="295">
        <v>37</v>
      </c>
      <c r="AR38" s="283" t="s">
        <v>489</v>
      </c>
      <c r="AS38" s="290"/>
    </row>
    <row r="39" spans="1:46" ht="13.2" x14ac:dyDescent="0.2">
      <c r="A39" s="247"/>
      <c r="AK39" s="1120" t="s">
        <v>509</v>
      </c>
      <c r="AL39" s="1121"/>
      <c r="AM39" s="1121"/>
      <c r="AN39" s="1122"/>
      <c r="AO39" s="291">
        <v>-14916</v>
      </c>
      <c r="AP39" s="291">
        <v>-3921</v>
      </c>
      <c r="AQ39" s="292">
        <v>-7395</v>
      </c>
      <c r="AR39" s="293">
        <v>-47</v>
      </c>
      <c r="AS39" s="290"/>
    </row>
    <row r="40" spans="1:46" ht="27" customHeight="1" x14ac:dyDescent="0.2">
      <c r="A40" s="247"/>
      <c r="AK40" s="1117" t="s">
        <v>510</v>
      </c>
      <c r="AL40" s="1118"/>
      <c r="AM40" s="1118"/>
      <c r="AN40" s="1119"/>
      <c r="AO40" s="291">
        <v>-302243</v>
      </c>
      <c r="AP40" s="291">
        <v>-79454</v>
      </c>
      <c r="AQ40" s="292">
        <v>-144519</v>
      </c>
      <c r="AR40" s="293">
        <v>-45</v>
      </c>
      <c r="AS40" s="290"/>
    </row>
    <row r="41" spans="1:46" ht="13.2" x14ac:dyDescent="0.2">
      <c r="A41" s="247"/>
      <c r="AK41" s="1123" t="s">
        <v>288</v>
      </c>
      <c r="AL41" s="1124"/>
      <c r="AM41" s="1124"/>
      <c r="AN41" s="1125"/>
      <c r="AO41" s="291">
        <v>175176</v>
      </c>
      <c r="AP41" s="291">
        <v>46050</v>
      </c>
      <c r="AQ41" s="292">
        <v>54333</v>
      </c>
      <c r="AR41" s="293">
        <v>-15.2</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2" x14ac:dyDescent="0.2">
      <c r="A48" s="247"/>
      <c r="AK48" s="301" t="s">
        <v>512</v>
      </c>
      <c r="AL48" s="301"/>
      <c r="AM48" s="301"/>
      <c r="AN48" s="301"/>
      <c r="AO48" s="301"/>
      <c r="AP48" s="301"/>
      <c r="AQ48" s="302"/>
      <c r="AR48" s="301"/>
    </row>
    <row r="49" spans="1:44" ht="13.5" customHeight="1" x14ac:dyDescent="0.2">
      <c r="A49" s="247"/>
      <c r="AK49" s="303"/>
      <c r="AL49" s="304"/>
      <c r="AM49" s="1112" t="s">
        <v>480</v>
      </c>
      <c r="AN49" s="1114" t="s">
        <v>513</v>
      </c>
      <c r="AO49" s="1115"/>
      <c r="AP49" s="1115"/>
      <c r="AQ49" s="1115"/>
      <c r="AR49" s="1116"/>
    </row>
    <row r="50" spans="1:44" ht="13.2" x14ac:dyDescent="0.2">
      <c r="A50" s="247"/>
      <c r="AK50" s="305"/>
      <c r="AL50" s="306"/>
      <c r="AM50" s="1113"/>
      <c r="AN50" s="307" t="s">
        <v>514</v>
      </c>
      <c r="AO50" s="308" t="s">
        <v>515</v>
      </c>
      <c r="AP50" s="309" t="s">
        <v>516</v>
      </c>
      <c r="AQ50" s="310" t="s">
        <v>517</v>
      </c>
      <c r="AR50" s="311" t="s">
        <v>518</v>
      </c>
    </row>
    <row r="51" spans="1:44" ht="13.2" x14ac:dyDescent="0.2">
      <c r="A51" s="247"/>
      <c r="AK51" s="303" t="s">
        <v>519</v>
      </c>
      <c r="AL51" s="304"/>
      <c r="AM51" s="312">
        <v>289284</v>
      </c>
      <c r="AN51" s="313">
        <v>73665</v>
      </c>
      <c r="AO51" s="314">
        <v>-19.5</v>
      </c>
      <c r="AP51" s="315">
        <v>301035</v>
      </c>
      <c r="AQ51" s="316">
        <v>12.2</v>
      </c>
      <c r="AR51" s="317">
        <v>-31.7</v>
      </c>
    </row>
    <row r="52" spans="1:44" ht="13.2" x14ac:dyDescent="0.2">
      <c r="A52" s="247"/>
      <c r="AK52" s="318"/>
      <c r="AL52" s="319" t="s">
        <v>520</v>
      </c>
      <c r="AM52" s="320">
        <v>134140</v>
      </c>
      <c r="AN52" s="321">
        <v>34158</v>
      </c>
      <c r="AO52" s="322">
        <v>-8.6</v>
      </c>
      <c r="AP52" s="323">
        <v>154376</v>
      </c>
      <c r="AQ52" s="324">
        <v>29.1</v>
      </c>
      <c r="AR52" s="325">
        <v>-37.700000000000003</v>
      </c>
    </row>
    <row r="53" spans="1:44" ht="13.2" x14ac:dyDescent="0.2">
      <c r="A53" s="247"/>
      <c r="AK53" s="303" t="s">
        <v>521</v>
      </c>
      <c r="AL53" s="304"/>
      <c r="AM53" s="312">
        <v>489044</v>
      </c>
      <c r="AN53" s="313">
        <v>126140</v>
      </c>
      <c r="AO53" s="314">
        <v>71.2</v>
      </c>
      <c r="AP53" s="315">
        <v>362690</v>
      </c>
      <c r="AQ53" s="316">
        <v>20.5</v>
      </c>
      <c r="AR53" s="317">
        <v>50.7</v>
      </c>
    </row>
    <row r="54" spans="1:44" ht="13.2" x14ac:dyDescent="0.2">
      <c r="A54" s="247"/>
      <c r="AK54" s="318"/>
      <c r="AL54" s="319" t="s">
        <v>520</v>
      </c>
      <c r="AM54" s="320">
        <v>343715</v>
      </c>
      <c r="AN54" s="321">
        <v>88655</v>
      </c>
      <c r="AO54" s="322">
        <v>159.5</v>
      </c>
      <c r="AP54" s="323">
        <v>172580</v>
      </c>
      <c r="AQ54" s="324">
        <v>11.8</v>
      </c>
      <c r="AR54" s="325">
        <v>147.69999999999999</v>
      </c>
    </row>
    <row r="55" spans="1:44" ht="13.2" x14ac:dyDescent="0.2">
      <c r="A55" s="247"/>
      <c r="AK55" s="303" t="s">
        <v>522</v>
      </c>
      <c r="AL55" s="304"/>
      <c r="AM55" s="312">
        <v>303907</v>
      </c>
      <c r="AN55" s="313">
        <v>78937</v>
      </c>
      <c r="AO55" s="314">
        <v>-37.4</v>
      </c>
      <c r="AP55" s="315">
        <v>296093</v>
      </c>
      <c r="AQ55" s="316">
        <v>-18.399999999999999</v>
      </c>
      <c r="AR55" s="317">
        <v>-19</v>
      </c>
    </row>
    <row r="56" spans="1:44" ht="13.2" x14ac:dyDescent="0.2">
      <c r="A56" s="247"/>
      <c r="AK56" s="318"/>
      <c r="AL56" s="319" t="s">
        <v>520</v>
      </c>
      <c r="AM56" s="320">
        <v>141377</v>
      </c>
      <c r="AN56" s="321">
        <v>36721</v>
      </c>
      <c r="AO56" s="322">
        <v>-58.6</v>
      </c>
      <c r="AP56" s="323">
        <v>140545</v>
      </c>
      <c r="AQ56" s="324">
        <v>-18.600000000000001</v>
      </c>
      <c r="AR56" s="325">
        <v>-40</v>
      </c>
    </row>
    <row r="57" spans="1:44" ht="13.2" x14ac:dyDescent="0.2">
      <c r="A57" s="247"/>
      <c r="AK57" s="303" t="s">
        <v>523</v>
      </c>
      <c r="AL57" s="304"/>
      <c r="AM57" s="312">
        <v>587813</v>
      </c>
      <c r="AN57" s="313">
        <v>151694</v>
      </c>
      <c r="AO57" s="314">
        <v>92.2</v>
      </c>
      <c r="AP57" s="315">
        <v>308655</v>
      </c>
      <c r="AQ57" s="316">
        <v>4.2</v>
      </c>
      <c r="AR57" s="317">
        <v>88</v>
      </c>
    </row>
    <row r="58" spans="1:44" ht="13.2" x14ac:dyDescent="0.2">
      <c r="A58" s="247"/>
      <c r="AK58" s="318"/>
      <c r="AL58" s="319" t="s">
        <v>520</v>
      </c>
      <c r="AM58" s="320">
        <v>92848</v>
      </c>
      <c r="AN58" s="321">
        <v>23961</v>
      </c>
      <c r="AO58" s="322">
        <v>-34.700000000000003</v>
      </c>
      <c r="AP58" s="323">
        <v>169887</v>
      </c>
      <c r="AQ58" s="324">
        <v>20.9</v>
      </c>
      <c r="AR58" s="325">
        <v>-55.6</v>
      </c>
    </row>
    <row r="59" spans="1:44" ht="13.2" x14ac:dyDescent="0.2">
      <c r="A59" s="247"/>
      <c r="AK59" s="303" t="s">
        <v>524</v>
      </c>
      <c r="AL59" s="304"/>
      <c r="AM59" s="312">
        <v>515003</v>
      </c>
      <c r="AN59" s="313">
        <v>135385</v>
      </c>
      <c r="AO59" s="314">
        <v>-10.8</v>
      </c>
      <c r="AP59" s="315">
        <v>325476</v>
      </c>
      <c r="AQ59" s="316">
        <v>5.4</v>
      </c>
      <c r="AR59" s="317">
        <v>-16.2</v>
      </c>
    </row>
    <row r="60" spans="1:44" ht="13.2" x14ac:dyDescent="0.2">
      <c r="A60" s="247"/>
      <c r="AK60" s="318"/>
      <c r="AL60" s="319" t="s">
        <v>520</v>
      </c>
      <c r="AM60" s="320">
        <v>66360</v>
      </c>
      <c r="AN60" s="321">
        <v>17445</v>
      </c>
      <c r="AO60" s="322">
        <v>-27.2</v>
      </c>
      <c r="AP60" s="323">
        <v>190204</v>
      </c>
      <c r="AQ60" s="324">
        <v>12</v>
      </c>
      <c r="AR60" s="325">
        <v>-39.200000000000003</v>
      </c>
    </row>
    <row r="61" spans="1:44" ht="13.2" x14ac:dyDescent="0.2">
      <c r="A61" s="247"/>
      <c r="AK61" s="303" t="s">
        <v>525</v>
      </c>
      <c r="AL61" s="326"/>
      <c r="AM61" s="312">
        <v>437010</v>
      </c>
      <c r="AN61" s="313">
        <v>113164</v>
      </c>
      <c r="AO61" s="314">
        <v>19.100000000000001</v>
      </c>
      <c r="AP61" s="315">
        <v>318790</v>
      </c>
      <c r="AQ61" s="327">
        <v>4.8</v>
      </c>
      <c r="AR61" s="317">
        <v>14.3</v>
      </c>
    </row>
    <row r="62" spans="1:44" ht="13.2" x14ac:dyDescent="0.2">
      <c r="A62" s="247"/>
      <c r="AK62" s="318"/>
      <c r="AL62" s="319" t="s">
        <v>520</v>
      </c>
      <c r="AM62" s="320">
        <v>155688</v>
      </c>
      <c r="AN62" s="321">
        <v>40188</v>
      </c>
      <c r="AO62" s="322">
        <v>6.1</v>
      </c>
      <c r="AP62" s="323">
        <v>165518</v>
      </c>
      <c r="AQ62" s="324">
        <v>11</v>
      </c>
      <c r="AR62" s="325">
        <v>-4.9000000000000004</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wqFNexjif98QTMwdwLJS9Z4Uycsx8flkUy/JRvYybe1PiLsFovUU9Yuwz71jK9kP+AtUYtrC88MuIpHFQHV9/w==" saltValue="lukUTrgTe2gLGSWKNY3E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3" zoomScale="55" zoomScaleNormal="55"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JRBSyMzNvDkl+zOaOz6IQedplI1HMie7ANKPbkVUWKuy/R9ZSGTpzTydEFcZJj22j6nU2PWVeBE1n1LjDP1CWA==" saltValue="ZwsKRb9U4Cx8oVsqMQL1q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40" zoomScaleNormal="4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YSks/XyYg5hSJDA22WGJvvV/ZaGX0FyGleiK2rUTE82zrf08h1K3lS1ejmmjP3QxA7JXdJVb9BqbsjSc9OuPg==" saltValue="d7vhfWc2OBLOF+Rrm/Vxj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3" zoomScale="40" zoomScaleNormal="4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36.92</v>
      </c>
      <c r="G47" s="12">
        <v>54.41</v>
      </c>
      <c r="H47" s="12">
        <v>61.69</v>
      </c>
      <c r="I47" s="12">
        <v>72.84</v>
      </c>
      <c r="J47" s="13">
        <v>69.86</v>
      </c>
    </row>
    <row r="48" spans="2:10" ht="57.75" customHeight="1" x14ac:dyDescent="0.2">
      <c r="B48" s="14"/>
      <c r="C48" s="1128" t="s">
        <v>4</v>
      </c>
      <c r="D48" s="1128"/>
      <c r="E48" s="1129"/>
      <c r="F48" s="15">
        <v>23.01</v>
      </c>
      <c r="G48" s="16">
        <v>17.37</v>
      </c>
      <c r="H48" s="16">
        <v>16.98</v>
      </c>
      <c r="I48" s="16">
        <v>14.4</v>
      </c>
      <c r="J48" s="17">
        <v>14.15</v>
      </c>
    </row>
    <row r="49" spans="2:10" ht="57.75" customHeight="1" thickBot="1" x14ac:dyDescent="0.25">
      <c r="B49" s="18"/>
      <c r="C49" s="1130" t="s">
        <v>5</v>
      </c>
      <c r="D49" s="1130"/>
      <c r="E49" s="1131"/>
      <c r="F49" s="19" t="s">
        <v>532</v>
      </c>
      <c r="G49" s="20">
        <v>17.8</v>
      </c>
      <c r="H49" s="20">
        <v>6.4</v>
      </c>
      <c r="I49" s="20">
        <v>7.8</v>
      </c>
      <c r="J49" s="21" t="s">
        <v>533</v>
      </c>
    </row>
    <row r="50" spans="2:10" ht="13.2" x14ac:dyDescent="0.2"/>
  </sheetData>
  <sheetProtection algorithmName="SHA-512" hashValue="MXy/imYc4D2y0uhWX6id3aMoNreLAXyLEvBFfPQa2WkkTqbnNC8cUuHsuMYKRhdSuNeN36M+Wc0AtZSmMNv5ag==" saltValue="EZtbUnBzu2z4457yNADY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石松 和晃</cp:lastModifiedBy>
  <cp:lastPrinted>2026-03-04T04:42:20Z</cp:lastPrinted>
  <dcterms:created xsi:type="dcterms:W3CDTF">2026-02-26T10:16:54Z</dcterms:created>
  <dcterms:modified xsi:type="dcterms:W3CDTF">2026-03-16T02:53:25Z</dcterms:modified>
  <cp:category/>
</cp:coreProperties>
</file>