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mc:AlternateContent xmlns:mc="http://schemas.openxmlformats.org/markup-compatibility/2006">
    <mc:Choice Requires="x15">
      <x15ac:absPath xmlns:x15ac="http://schemas.microsoft.com/office/spreadsheetml/2010/11/ac" url="\\jfile001\file-sv\01_総務部\0104_財政課\013002_財政係\令和７年度\1　予算・決算\２　決算\10 調査・依頼等\㉖0304　【県市町村課〆312(木)】令和６年度財政状況資料集の作成について\02　回答\"/>
    </mc:Choice>
  </mc:AlternateContent>
  <xr:revisionPtr revIDLastSave="0" documentId="13_ncr:1_{B4E4D48A-6C25-4C07-A41D-EE39346973E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<sst xmlns="http://schemas.openxmlformats.org/spreadsheetml/2006/main" count="1118" uniqueCount="563">
  <si>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</si>
  <si>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</si>
  <si>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</si>
  <si>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</si>
  <si>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</si>
  <si>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</si>
  <si>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</si>
  <si>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</si>
  <si>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</si>
  <si>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</si>
  <si>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</si>
  <si>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</si>
  <si>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</si>
  <si>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</si>
  <si>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</si>
  <si>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</si>
  <si>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</si>
  <si>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</si>
  <si>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</si>
  <si>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</si>
  <si>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</si>
  <si>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</si>
  <si>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</si>
  <si>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</si>
  <si>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</si>
  <si>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</si>
  <si>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</si>
  <si>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</si>
  <si>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</si>
  <si>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</si>
  <si>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</si>
  <si>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</si>
  <si>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</si>
  <si>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</si>
  <si>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</si>
  <si>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</si>
  <si>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</si>
  <si>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</si>
  <si>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</si>
  <si>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</si>
  <si>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</si>
  <si>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</si>
  <si>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</si>
  <si>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</si>
  <si>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</si>
  <si>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</si>
  <si>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</si>
  <si>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</si>
  <si>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</si>
  <si>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</si>
  <si>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</si>
  <si>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</si>
  <si>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</si>
  <si>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</si>
  <si>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</si>
  <si>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</si>
  <si>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</si>
  <si>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</si>
  <si>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</si>
  <si>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</si>
  <si>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</si>
  <si>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</si>
  <si>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</si>
  <si>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</si>
  <si>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</si>
  <si>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</si>
  <si>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</si>
  <si>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</si>
  <si>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</si>
  <si>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</si>
  <si>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</si>
  <si>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</si>
  <si>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</si>
  <si>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</si>
  <si>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</si>
  <si>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</si>
  <si>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</si>
  <si>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</si>
  <si>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</si>
  <si>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</si>
  <si>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</si>
  <si>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</si>
  <si>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</si>
  <si>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</si>
  <si>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</si>
  <si>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</si>
  <si>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</si>
  <si>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</si>
  <si>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</si>
  <si>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</si>
  <si>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</si>
  <si>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</si>
  <si>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</si>
  <si>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</si>
  <si>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菊陽町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</si>
  <si>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</si>
  <si>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</si>
  <si>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</si>
  <si>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</si>
  <si>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</si>
  <si>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</si>
  <si>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</si>
  <si>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</si>
  <si>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</si>
  <si>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</si>
  <si>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</si>
  <si>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</si>
  <si>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</si>
  <si>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</si>
  <si>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</si>
  <si>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</si>
  <si>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</si>
  <si>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</si>
  <si>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</si>
  <si>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</si>
  <si>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</si>
  <si>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</si>
  <si>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</si>
  <si>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</si>
  <si>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</si>
  <si>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</si>
  <si>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</si>
  <si>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</si>
  <si>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</si>
  <si>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</si>
  <si>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</si>
  <si>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</si>
  <si>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</si>
  <si>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</si>
  <si>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</si>
  <si>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</si>
  <si>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</si>
  <si>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</si>
  <si>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</si>
  <si>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</si>
  <si>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</si>
  <si>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</si>
  <si>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</si>
  <si>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</si>
  <si>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</si>
  <si>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</si>
  <si>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</si>
  <si>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</si>
  <si>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</si>
  <si>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</si>
  <si>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</si>
  <si>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</si>
  <si>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</si>
  <si>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</si>
  <si>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</si>
  <si>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</si>
  <si>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</si>
  <si>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</si>
  <si>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</si>
  <si>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</si>
  <si>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</si>
  <si>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</si>
  <si>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</si>
  <si>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</si>
  <si>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</si>
  <si>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</si>
  <si>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</si>
  <si>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</si>
  <si>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</si>
  <si>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</si>
  <si>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</si>
  <si>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</si>
  <si>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</si>
  <si>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</si>
  <si>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</si>
  <si>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</si>
  <si>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</si>
  <si>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</si>
  <si>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</si>
  <si>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</si>
  <si>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</si>
  <si>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</si>
  <si>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</si>
  <si>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</si>
  <si>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</si>
  <si>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</si>
  <si>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</si>
  <si>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</si>
  <si>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</si>
  <si>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</si>
  <si>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</si>
  <si>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</si>
  <si>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</si>
  <si>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</si>
  <si>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</si>
  <si>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</si>
  <si>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</si>
  <si>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</si>
  <si>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</si>
  <si>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</si>
  <si>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</si>
  <si>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</si>
  <si>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</si>
  <si>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</si>
  <si>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</si>
  <si>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</si>
  <si>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</si>
  <si>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</si>
  <si>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</si>
  <si>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熊本県菊陽町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</si>
  <si>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</si>
  <si>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</si>
  <si>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</si>
  <si>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</si>
  <si>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</si>
  <si>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</si>
  <si>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</si>
  <si>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</si>
  <si>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</si>
  <si>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</si>
  <si>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</si>
  <si>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</si>
  <si>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</si>
  <si>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</si>
  <si>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</si>
  <si>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</si>
  <si>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</si>
  <si>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</si>
  <si>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</si>
  <si>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</si>
  <si>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</si>
  <si>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</si>
  <si>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</si>
  <si>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</si>
  <si>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</si>
  <si>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</si>
  <si>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</si>
  <si>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</si>
  <si>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</si>
  <si>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</si>
  <si>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</si>
  <si>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</si>
  <si>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</si>
  <si>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</si>
  <si>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</si>
  <si>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</si>
  <si>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</si>
  <si>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</si>
  <si>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</si>
  <si>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</si>
  <si>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</si>
  <si>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</si>
  <si>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</si>
  <si>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</si>
  <si>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</si>
  <si>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</si>
  <si>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</si>
  <si>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</si>
  <si>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</si>
  <si>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</si>
  <si>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</si>
  <si>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</si>
  <si>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</si>
  <si>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</si>
  <si>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</si>
  <si>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</si>
  <si>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</si>
  <si>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</si>
  <si>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</si>
  <si>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</si>
  <si>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</si>
  <si>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</si>
  <si>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</si>
  <si>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</si>
  <si>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</si>
  <si>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</si>
  <si>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</si>
  <si>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</si>
  <si>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</si>
  <si>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</si>
  <si>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</si>
  <si>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</si>
  <si>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</si>
  <si>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</si>
  <si>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</si>
  <si>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</si>
  <si>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</si>
  <si>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</si>
  <si>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</si>
  <si>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</si>
  <si>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</si>
  <si>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</si>
  <si>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</si>
  <si>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</si>
  <si>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</si>
  <si>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</si>
  <si>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</si>
  <si>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</si>
  <si>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</si>
  <si>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</si>
  <si>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</si>
  <si>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</si>
  <si>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</si>
  <si>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</si>
  <si>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</si>
  <si>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</si>
  <si>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</si>
  <si>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</si>
  <si>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</si>
  <si>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</si>
  <si>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</si>
  <si>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</si>
  <si>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</si>
  <si>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</si>
  <si>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</si>
  <si>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</si>
  <si>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</si>
  <si>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</si>
  <si>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</si>
  <si>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</si>
  <si>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</si>
  <si>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</si>
  <si>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</si>
  <si>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</si>
  <si>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</si>
  <si>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</si>
  <si>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</si>
  <si>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</si>
  <si>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</si>
  <si>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</si>
  <si>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</si>
  <si>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</si>
  <si>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</si>
  <si>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</si>
  <si>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</si>
  <si>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</si>
  <si>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</si>
  <si>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</si>
  <si>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</si>
  <si>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</si>
  <si>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</si>
  <si>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</si>
  <si>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</si>
  <si>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</si>
  <si>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</si>
  <si>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</si>
  <si>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</si>
  <si>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</si>
  <si>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</si>
  <si>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</si>
  <si>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</si>
  <si>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</si>
  <si>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</si>
  <si>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</si>
  <si>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</si>
  <si>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</si>
  <si>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</si>
  <si>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</si>
  <si>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</si>
  <si>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</si>
  <si>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熊本県菊陽町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</si>
  <si>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</si>
  <si>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</si>
  <si>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</si>
  <si>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</si>
  <si>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</si>
  <si>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</si>
  <si>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</si>
  <si>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</si>
  <si>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</si>
  <si>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</si>
  <si>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</si>
  <si>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</si>
  <si>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</si>
  <si>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</si>
  <si>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</si>
  <si>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</si>
  <si>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</si>
  <si>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</si>
  <si>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</si>
  <si>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</si>
  <si>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菊陽町土地取得特別会計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</si>
  <si>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</si>
  <si>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</si>
  <si>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</si>
  <si>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</si>
  <si>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</si>
  <si>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</si>
  <si>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</si>
  <si>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</si>
  <si>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</si>
  <si>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</si>
  <si>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</si>
  <si>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</si>
  <si>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</si>
  <si>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菊陽町国民健康保険特別会計</t>
    <phoneticPr fontId="5"/>
  </si>
  <si>
    <t>菊陽町介護保険特別会計</t>
    <phoneticPr fontId="5"/>
  </si>
  <si>
    <t>菊陽町後期高齢者医療特別会計</t>
    <phoneticPr fontId="5"/>
  </si>
  <si>
    <t>菊陽町下水道事業会計</t>
    <phoneticPr fontId="5"/>
  </si>
  <si>
    <t>法適用企業</t>
    <phoneticPr fontId="5"/>
  </si>
  <si>
    <t>菊陽町工業団地造成事業特別会計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</si>
  <si>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</si>
  <si>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</si>
  <si>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</si>
  <si>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</si>
  <si>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</si>
  <si>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</si>
  <si>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</si>
  <si>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</si>
  <si>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</si>
  <si>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</si>
  <si>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</si>
  <si>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</si>
  <si>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</si>
  <si>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</si>
  <si>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</si>
  <si>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</si>
  <si>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</si>
  <si>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</si>
  <si>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</si>
  <si>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</si>
  <si>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</si>
  <si>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</si>
  <si>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</si>
  <si>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</si>
  <si>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</si>
  <si>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</si>
  <si>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</si>
  <si>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</si>
  <si>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</si>
  <si>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</si>
  <si>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</si>
  <si>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</si>
  <si>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</si>
  <si>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</si>
  <si>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</si>
  <si>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</si>
  <si>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</si>
  <si>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</si>
  <si>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</si>
  <si>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</si>
  <si>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</si>
  <si>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</si>
  <si>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</si>
  <si>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</si>
  <si>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</si>
  <si>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</si>
  <si>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</si>
  <si>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</si>
  <si>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</si>
  <si>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</si>
  <si>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</si>
  <si>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</si>
  <si>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</si>
  <si>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</si>
  <si>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</si>
  <si>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</si>
  <si>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</si>
  <si>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</si>
  <si>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</si>
  <si>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</si>
  <si>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</si>
  <si>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</si>
  <si>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</si>
  <si>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</si>
  <si>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</si>
  <si>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</si>
  <si>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</si>
  <si>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</si>
  <si>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</si>
  <si>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</si>
  <si>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</si>
  <si>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</si>
  <si>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</si>
  <si>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</si>
  <si>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</si>
  <si>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</si>
  <si>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</si>
  <si>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</si>
  <si>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</si>
  <si>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</si>
  <si>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</si>
  <si>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</si>
  <si>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</si>
  <si>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</si>
  <si>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</si>
  <si>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</si>
  <si>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</si>
  <si>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</si>
  <si>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</si>
  <si>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</si>
  <si>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</si>
  <si>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</si>
  <si>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</si>
  <si>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</si>
  <si>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</si>
  <si>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</si>
  <si>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</si>
  <si>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</si>
  <si>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</si>
  <si>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</si>
  <si>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</si>
  <si>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</si>
  <si>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</si>
  <si>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</si>
  <si>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</si>
  <si>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</si>
  <si>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</si>
  <si>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</si>
  <si>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</si>
  <si>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</si>
  <si>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</si>
  <si>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</si>
  <si>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</si>
  <si>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</si>
  <si>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</si>
  <si>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</si>
  <si>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</si>
  <si>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</si>
  <si>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</si>
  <si>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</si>
  <si>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</si>
  <si>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</si>
  <si>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</si>
  <si>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</si>
  <si>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</si>
  <si>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</si>
  <si>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</si>
  <si>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</si>
  <si>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</si>
  <si>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</si>
  <si>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</si>
  <si>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</si>
  <si>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</si>
  <si>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</si>
  <si>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</si>
  <si>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</si>
  <si>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1.89</t>
  </si>
  <si>
    <t>▲ 0.39</t>
  </si>
  <si>
    <t>▲ 0.02</t>
  </si>
  <si>
    <t>一般会計</t>
  </si>
  <si>
    <t>菊陽町下水道事業会計</t>
  </si>
  <si>
    <t>菊陽町国民健康保険特別会計</t>
  </si>
  <si>
    <t>菊陽町介護保険特別会計</t>
  </si>
  <si>
    <t>菊陽町後期高齢者医療特別会計</t>
  </si>
  <si>
    <t>菊陽町土地取得特別会計</t>
  </si>
  <si>
    <t>菊陽町工業団地造成事業特別会計</t>
  </si>
  <si>
    <t>その他会計（赤字）</t>
  </si>
  <si>
    <t>その他会計（黒字）</t>
  </si>
  <si>
    <t>R02</t>
    <phoneticPr fontId="5"/>
  </si>
  <si>
    <t>R03</t>
    <phoneticPr fontId="5"/>
  </si>
  <si>
    <t>R04</t>
    <phoneticPr fontId="5"/>
  </si>
  <si>
    <t>R05</t>
    <phoneticPr fontId="5"/>
  </si>
  <si>
    <t>R06</t>
    <phoneticPr fontId="5"/>
  </si>
  <si>
    <t>公共施設整備基金</t>
    <phoneticPr fontId="5"/>
  </si>
  <si>
    <t>学校建設基金</t>
    <phoneticPr fontId="38"/>
  </si>
  <si>
    <t>企業誘致環境整備基金</t>
    <phoneticPr fontId="38"/>
  </si>
  <si>
    <t>ふるさと創生事業基金</t>
    <phoneticPr fontId="38"/>
  </si>
  <si>
    <t>社会福祉振興基金</t>
    <phoneticPr fontId="2"/>
  </si>
  <si>
    <t>-</t>
    <phoneticPr fontId="2"/>
  </si>
  <si>
    <t>熊本県市町村総合事務組合</t>
  </si>
  <si>
    <t>大津菊陽水道企業団</t>
  </si>
  <si>
    <t>菊池広域連合</t>
  </si>
  <si>
    <t>熊本県後期高齢者医療広域連合（一般会計）</t>
  </si>
  <si>
    <t>熊本県後期高齢者医療広域連合（後期高齢者医療特別会計）</t>
  </si>
  <si>
    <t>特別会計（交通災害共済事業）分を含む</t>
    <phoneticPr fontId="2"/>
  </si>
  <si>
    <t>法適用企業</t>
    <phoneticPr fontId="2"/>
  </si>
  <si>
    <t>有限会社さんふれあ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</si>
</sst>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610C-4FFB-8202-DE5FDD5885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51270</c:v>
                </c:pt>
                <c:pt idx="1">
                  <c:v>86683</c:v>
                </c:pt>
                <c:pt idx="2">
                  <c:v>101905</c:v>
                </c:pt>
                <c:pt idx="3">
                  <c:v>98492</c:v>
                </c:pt>
                <c:pt idx="4">
                  <c:v>117809</c:v>
                </c:pt>
              </c:numCache>
            </c:numRef>
          </c:val>
          <c:smooth val="0"/>
          <c:extLst>
            <c:ext xmlns:c16="http://schemas.microsoft.com/office/drawing/2014/chart" uri="{C3380CC4-5D6E-409C-BE32-E72D297353CC}">
              <c16:uniqueId val="{00000001-610C-4FFB-8202-DE5FDD5885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4.54</c:v>
                </c:pt>
                <c:pt idx="1">
                  <c:v>7.08</c:v>
                </c:pt>
                <c:pt idx="2">
                  <c:v>7.42</c:v>
                </c:pt>
                <c:pt idx="3">
                  <c:v>3.15</c:v>
                </c:pt>
                <c:pt idx="4">
                  <c:v>8.86</c:v>
                </c:pt>
              </c:numCache>
            </c:numRef>
          </c:val>
          <c:extLst>
            <c:ext xmlns:c16="http://schemas.microsoft.com/office/drawing/2014/chart" uri="{C3380CC4-5D6E-409C-BE32-E72D297353CC}">
              <c16:uniqueId val="{00000000-45F6-4005-854F-0B8BA8434F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20.72</c:v>
                </c:pt>
                <c:pt idx="1">
                  <c:v>22.76</c:v>
                </c:pt>
                <c:pt idx="2">
                  <c:v>23.29</c:v>
                </c:pt>
                <c:pt idx="3">
                  <c:v>26.35</c:v>
                </c:pt>
                <c:pt idx="4">
                  <c:v>19.34</c:v>
                </c:pt>
              </c:numCache>
            </c:numRef>
          </c:val>
          <c:extLst>
            <c:ext xmlns:c16="http://schemas.microsoft.com/office/drawing/2014/chart" uri="{C3380CC4-5D6E-409C-BE32-E72D297353CC}">
              <c16:uniqueId val="{00000001-45F6-4005-854F-0B8BA8434F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-1.89</c:v>
                </c:pt>
                <c:pt idx="1">
                  <c:v>6.02</c:v>
                </c:pt>
                <c:pt idx="2">
                  <c:v>4.26</c:v>
                </c:pt>
                <c:pt idx="3">
                  <c:v>-0.39</c:v>
                </c:pt>
                <c:pt idx="4">
                  <c:v>-0.02</c:v>
                </c:pt>
              </c:numCache>
            </c:numRef>
          </c:val>
          <c:smooth val="0"/>
          <c:extLst>
            <c:ext xmlns:c16="http://schemas.microsoft.com/office/drawing/2014/chart" uri="{C3380CC4-5D6E-409C-BE32-E72D297353CC}">
              <c16:uniqueId val="{00000002-45F6-4005-854F-0B8BA8434F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02E-4636-AED7-0052008BF4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2E-4636-AED7-0052008BF42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02E-4636-AED7-0052008BF42E}"/>
            </c:ext>
          </c:extLst>
        </c:ser>
        <c:ser>
          <c:idx val="3"/>
          <c:order val="3"/>
          <c:tx>
            <c:strRef>
              <c:f>データシート!$A$30</c:f>
              <c:strCache>
                <c:ptCount val="1"/>
                <c:pt idx="0">
                  <c:v>菊陽町工業団地造成事業特別会計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10.130000000000001</c:v>
                </c:pt>
                <c:pt idx="4">
                  <c:v>#N/A</c:v>
                </c:pt>
                <c:pt idx="5">
                  <c:v>0.25</c:v>
                </c:pt>
                <c:pt idx="6">
                  <c:v>#N/A</c:v>
                </c:pt>
                <c:pt idx="7">
                  <c:v>0</c:v>
                </c:pt>
                <c:pt idx="8">
                  <c:v>#N/A</c:v>
                </c:pt>
                <c:pt idx="9">
                  <c:v>0</c:v>
                </c:pt>
              </c:numCache>
            </c:numRef>
          </c:val>
          <c:extLst>
            <c:ext xmlns:c16="http://schemas.microsoft.com/office/drawing/2014/chart" uri="{C3380CC4-5D6E-409C-BE32-E72D297353CC}">
              <c16:uniqueId val="{00000003-202E-4636-AED7-0052008BF42E}"/>
            </c:ext>
          </c:extLst>
        </c:ser>
        <c:ser>
          <c:idx val="4"/>
          <c:order val="4"/>
          <c:tx>
            <c:strRef>
              <c:f>データシート!$A$31</c:f>
              <c:strCache>
                <c:ptCount val="1"/>
                <c:pt idx="0">
                  <c:v>菊陽町土地取得特別会計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02E-4636-AED7-0052008BF42E}"/>
            </c:ext>
          </c:extLst>
        </c:ser>
        <c:ser>
          <c:idx val="5"/>
          <c:order val="5"/>
          <c:tx>
            <c:strRef>
              <c:f>データシート!$A$32</c:f>
              <c:strCache>
                <c:ptCount val="1"/>
                <c:pt idx="0">
                  <c:v>菊陽町後期高齢者医療特別会計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0.12</c:v>
                </c:pt>
                <c:pt idx="2">
                  <c:v>#N/A</c:v>
                </c:pt>
                <c:pt idx="3">
                  <c:v>0.15</c:v>
                </c:pt>
                <c:pt idx="4">
                  <c:v>#N/A</c:v>
                </c:pt>
                <c:pt idx="5">
                  <c:v>0.18</c:v>
                </c:pt>
                <c:pt idx="6">
                  <c:v>#N/A</c:v>
                </c:pt>
                <c:pt idx="7">
                  <c:v>0.17</c:v>
                </c:pt>
                <c:pt idx="8">
                  <c:v>#N/A</c:v>
                </c:pt>
                <c:pt idx="9">
                  <c:v>0.2</c:v>
                </c:pt>
              </c:numCache>
            </c:numRef>
          </c:val>
          <c:extLst>
            <c:ext xmlns:c16="http://schemas.microsoft.com/office/drawing/2014/chart" uri="{C3380CC4-5D6E-409C-BE32-E72D297353CC}">
              <c16:uniqueId val="{00000005-202E-4636-AED7-0052008BF42E}"/>
            </c:ext>
          </c:extLst>
        </c:ser>
        <c:ser>
          <c:idx val="6"/>
          <c:order val="6"/>
          <c:tx>
            <c:strRef>
              <c:f>データシート!$A$33</c:f>
              <c:strCache>
                <c:ptCount val="1"/>
                <c:pt idx="0">
                  <c:v>菊陽町介護保険特別会計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1.38</c:v>
                </c:pt>
                <c:pt idx="2">
                  <c:v>#N/A</c:v>
                </c:pt>
                <c:pt idx="3">
                  <c:v>0.47</c:v>
                </c:pt>
                <c:pt idx="4">
                  <c:v>#N/A</c:v>
                </c:pt>
                <c:pt idx="5">
                  <c:v>0.91</c:v>
                </c:pt>
                <c:pt idx="6">
                  <c:v>#N/A</c:v>
                </c:pt>
                <c:pt idx="7">
                  <c:v>0.8</c:v>
                </c:pt>
                <c:pt idx="8">
                  <c:v>#N/A</c:v>
                </c:pt>
                <c:pt idx="9">
                  <c:v>0.56000000000000005</c:v>
                </c:pt>
              </c:numCache>
            </c:numRef>
          </c:val>
          <c:extLst>
            <c:ext xmlns:c16="http://schemas.microsoft.com/office/drawing/2014/chart" uri="{C3380CC4-5D6E-409C-BE32-E72D297353CC}">
              <c16:uniqueId val="{00000006-202E-4636-AED7-0052008BF42E}"/>
            </c:ext>
          </c:extLst>
        </c:ser>
        <c:ser>
          <c:idx val="7"/>
          <c:order val="7"/>
          <c:tx>
            <c:strRef>
              <c:f>データシート!$A$34</c:f>
              <c:strCache>
                <c:ptCount val="1"/>
                <c:pt idx="0">
                  <c:v>菊陽町国民健康保険特別会計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0.22</c:v>
                </c:pt>
                <c:pt idx="2">
                  <c:v>#N/A</c:v>
                </c:pt>
                <c:pt idx="3">
                  <c:v>0.15</c:v>
                </c:pt>
                <c:pt idx="4">
                  <c:v>#N/A</c:v>
                </c:pt>
                <c:pt idx="5">
                  <c:v>0.76</c:v>
                </c:pt>
                <c:pt idx="6">
                  <c:v>#N/A</c:v>
                </c:pt>
                <c:pt idx="7">
                  <c:v>0.95</c:v>
                </c:pt>
                <c:pt idx="8">
                  <c:v>#N/A</c:v>
                </c:pt>
                <c:pt idx="9">
                  <c:v>1.08</c:v>
                </c:pt>
              </c:numCache>
            </c:numRef>
          </c:val>
          <c:extLst>
            <c:ext xmlns:c16="http://schemas.microsoft.com/office/drawing/2014/chart" uri="{C3380CC4-5D6E-409C-BE32-E72D297353CC}">
              <c16:uniqueId val="{00000007-202E-4636-AED7-0052008BF42E}"/>
            </c:ext>
          </c:extLst>
        </c:ser>
        <c:ser>
          <c:idx val="8"/>
          <c:order val="8"/>
          <c:tx>
            <c:strRef>
              <c:f>データシート!$A$35</c:f>
              <c:strCache>
                <c:ptCount val="1"/>
                <c:pt idx="0">
                  <c:v>菊陽町下水道事業会計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2.39</c:v>
                </c:pt>
                <c:pt idx="2">
                  <c:v>#N/A</c:v>
                </c:pt>
                <c:pt idx="3">
                  <c:v>2.83</c:v>
                </c:pt>
                <c:pt idx="4">
                  <c:v>#N/A</c:v>
                </c:pt>
                <c:pt idx="5">
                  <c:v>4.8</c:v>
                </c:pt>
                <c:pt idx="6">
                  <c:v>#N/A</c:v>
                </c:pt>
                <c:pt idx="7">
                  <c:v>5.19</c:v>
                </c:pt>
                <c:pt idx="8">
                  <c:v>#N/A</c:v>
                </c:pt>
                <c:pt idx="9">
                  <c:v>8.58</c:v>
                </c:pt>
              </c:numCache>
            </c:numRef>
          </c:val>
          <c:extLst>
            <c:ext xmlns:c16="http://schemas.microsoft.com/office/drawing/2014/chart" uri="{C3380CC4-5D6E-409C-BE32-E72D297353CC}">
              <c16:uniqueId val="{00000008-202E-4636-AED7-0052008BF42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4.53</c:v>
                </c:pt>
                <c:pt idx="2">
                  <c:v>#N/A</c:v>
                </c:pt>
                <c:pt idx="3">
                  <c:v>7.08</c:v>
                </c:pt>
                <c:pt idx="4">
                  <c:v>#N/A</c:v>
                </c:pt>
                <c:pt idx="5">
                  <c:v>7.42</c:v>
                </c:pt>
                <c:pt idx="6">
                  <c:v>#N/A</c:v>
                </c:pt>
                <c:pt idx="7">
                  <c:v>3.14</c:v>
                </c:pt>
                <c:pt idx="8">
                  <c:v>#N/A</c:v>
                </c:pt>
                <c:pt idx="9">
                  <c:v>8.85</c:v>
                </c:pt>
              </c:numCache>
            </c:numRef>
          </c:val>
          <c:extLst>
            <c:ext xmlns:c16="http://schemas.microsoft.com/office/drawing/2014/chart" uri="{C3380CC4-5D6E-409C-BE32-E72D297353CC}">
              <c16:uniqueId val="{00000009-202E-4636-AED7-0052008BF4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1116</c:v>
                </c:pt>
                <c:pt idx="5">
                  <c:v>1200</c:v>
                </c:pt>
                <c:pt idx="8">
                  <c:v>1070</c:v>
                </c:pt>
                <c:pt idx="11">
                  <c:v>1055</c:v>
                </c:pt>
                <c:pt idx="14">
                  <c:v>1056</c:v>
                </c:pt>
              </c:numCache>
            </c:numRef>
          </c:val>
          <c:extLst>
            <c:ext xmlns:c16="http://schemas.microsoft.com/office/drawing/2014/chart" uri="{C3380CC4-5D6E-409C-BE32-E72D297353CC}">
              <c16:uniqueId val="{00000000-20C4-457F-8D4C-7CD1198D94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0C4-457F-8D4C-7CD1198D94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0C4-457F-8D4C-7CD1198D94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c:v>
                </c:pt>
                <c:pt idx="3">
                  <c:v>59</c:v>
                </c:pt>
                <c:pt idx="6">
                  <c:v>67</c:v>
                </c:pt>
                <c:pt idx="9">
                  <c:v>144</c:v>
                </c:pt>
                <c:pt idx="12">
                  <c:v>190</c:v>
                </c:pt>
              </c:numCache>
            </c:numRef>
          </c:val>
          <c:extLst>
            <c:ext xmlns:c16="http://schemas.microsoft.com/office/drawing/2014/chart" uri="{C3380CC4-5D6E-409C-BE32-E72D297353CC}">
              <c16:uniqueId val="{00000003-20C4-457F-8D4C-7CD1198D94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147</c:v>
                </c:pt>
                <c:pt idx="3">
                  <c:v>146</c:v>
                </c:pt>
                <c:pt idx="6">
                  <c:v>140</c:v>
                </c:pt>
                <c:pt idx="9">
                  <c:v>148</c:v>
                </c:pt>
                <c:pt idx="12">
                  <c:v>143</c:v>
                </c:pt>
              </c:numCache>
            </c:numRef>
          </c:val>
          <c:extLst>
            <c:ext xmlns:c16="http://schemas.microsoft.com/office/drawing/2014/chart" uri="{C3380CC4-5D6E-409C-BE32-E72D297353CC}">
              <c16:uniqueId val="{00000004-20C4-457F-8D4C-7CD1198D94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C4-457F-8D4C-7CD1198D94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C4-457F-8D4C-7CD1198D94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1387</c:v>
                </c:pt>
                <c:pt idx="3">
                  <c:v>1319</c:v>
                </c:pt>
                <c:pt idx="6">
                  <c:v>1572</c:v>
                </c:pt>
                <c:pt idx="9">
                  <c:v>1482</c:v>
                </c:pt>
                <c:pt idx="12">
                  <c:v>1461</c:v>
                </c:pt>
              </c:numCache>
            </c:numRef>
          </c:val>
          <c:extLst>
            <c:ext xmlns:c16="http://schemas.microsoft.com/office/drawing/2014/chart" uri="{C3380CC4-5D6E-409C-BE32-E72D297353CC}">
              <c16:uniqueId val="{00000007-20C4-457F-8D4C-7CD1198D94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454</c:v>
                </c:pt>
                <c:pt idx="2">
                  <c:v>#N/A</c:v>
                </c:pt>
                <c:pt idx="3">
                  <c:v>#N/A</c:v>
                </c:pt>
                <c:pt idx="4">
                  <c:v>324</c:v>
                </c:pt>
                <c:pt idx="5">
                  <c:v>#N/A</c:v>
                </c:pt>
                <c:pt idx="6">
                  <c:v>#N/A</c:v>
                </c:pt>
                <c:pt idx="7">
                  <c:v>709</c:v>
                </c:pt>
                <c:pt idx="8">
                  <c:v>#N/A</c:v>
                </c:pt>
                <c:pt idx="9">
                  <c:v>#N/A</c:v>
                </c:pt>
                <c:pt idx="10">
                  <c:v>719</c:v>
                </c:pt>
                <c:pt idx="11">
                  <c:v>#N/A</c:v>
                </c:pt>
                <c:pt idx="12">
                  <c:v>#N/A</c:v>
                </c:pt>
                <c:pt idx="13">
                  <c:v>738</c:v>
                </c:pt>
                <c:pt idx="14">
                  <c:v>#N/A</c:v>
                </c:pt>
              </c:numCache>
            </c:numRef>
          </c:val>
          <c:smooth val="0"/>
          <c:extLst>
            <c:ext xmlns:c16="http://schemas.microsoft.com/office/drawing/2014/chart" uri="{C3380CC4-5D6E-409C-BE32-E72D297353CC}">
              <c16:uniqueId val="{00000008-20C4-457F-8D4C-7CD1198D94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14083</c:v>
                </c:pt>
                <c:pt idx="5">
                  <c:v>13399</c:v>
                </c:pt>
                <c:pt idx="8">
                  <c:v>14368</c:v>
                </c:pt>
                <c:pt idx="11">
                  <c:v>14537</c:v>
                </c:pt>
                <c:pt idx="14">
                  <c:v>14482</c:v>
                </c:pt>
              </c:numCache>
            </c:numRef>
          </c:val>
          <c:extLst>
            <c:ext xmlns:c16="http://schemas.microsoft.com/office/drawing/2014/chart" uri="{C3380CC4-5D6E-409C-BE32-E72D297353CC}">
              <c16:uniqueId val="{00000000-2A40-4006-9F1B-AAEC869FA7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537</c:v>
                </c:pt>
                <c:pt idx="5">
                  <c:v>519</c:v>
                </c:pt>
                <c:pt idx="8">
                  <c:v>379</c:v>
                </c:pt>
                <c:pt idx="11">
                  <c:v>355</c:v>
                </c:pt>
                <c:pt idx="14">
                  <c:v>340</c:v>
                </c:pt>
              </c:numCache>
            </c:numRef>
          </c:val>
          <c:extLst>
            <c:ext xmlns:c16="http://schemas.microsoft.com/office/drawing/2014/chart" uri="{C3380CC4-5D6E-409C-BE32-E72D297353CC}">
              <c16:uniqueId val="{00000001-2A40-4006-9F1B-AAEC869FA7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5410</c:v>
                </c:pt>
                <c:pt idx="5">
                  <c:v>6221</c:v>
                </c:pt>
                <c:pt idx="8">
                  <c:v>6367</c:v>
                </c:pt>
                <c:pt idx="11">
                  <c:v>6386</c:v>
                </c:pt>
                <c:pt idx="14">
                  <c:v>5572</c:v>
                </c:pt>
              </c:numCache>
            </c:numRef>
          </c:val>
          <c:extLst>
            <c:ext xmlns:c16="http://schemas.microsoft.com/office/drawing/2014/chart" uri="{C3380CC4-5D6E-409C-BE32-E72D297353CC}">
              <c16:uniqueId val="{00000002-2A40-4006-9F1B-AAEC869FA7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40-4006-9F1B-AAEC869FA7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40-4006-9F1B-AAEC869FA7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40-4006-9F1B-AAEC869FA7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40-4006-9F1B-AAEC869FA7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2950</c:v>
                </c:pt>
                <c:pt idx="3">
                  <c:v>3548</c:v>
                </c:pt>
                <c:pt idx="6">
                  <c:v>3539</c:v>
                </c:pt>
                <c:pt idx="9">
                  <c:v>3558</c:v>
                </c:pt>
                <c:pt idx="12">
                  <c:v>3464</c:v>
                </c:pt>
              </c:numCache>
            </c:numRef>
          </c:val>
          <c:extLst>
            <c:ext xmlns:c16="http://schemas.microsoft.com/office/drawing/2014/chart" uri="{C3380CC4-5D6E-409C-BE32-E72D297353CC}">
              <c16:uniqueId val="{00000007-2A40-4006-9F1B-AAEC869FA7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1792</c:v>
                </c:pt>
                <c:pt idx="3">
                  <c:v>1632</c:v>
                </c:pt>
                <c:pt idx="6">
                  <c:v>1867</c:v>
                </c:pt>
                <c:pt idx="9">
                  <c:v>1926</c:v>
                </c:pt>
                <c:pt idx="12">
                  <c:v>2085</c:v>
                </c:pt>
              </c:numCache>
            </c:numRef>
          </c:val>
          <c:extLst>
            <c:ext xmlns:c16="http://schemas.microsoft.com/office/drawing/2014/chart" uri="{C3380CC4-5D6E-409C-BE32-E72D297353CC}">
              <c16:uniqueId val="{00000008-2A40-4006-9F1B-AAEC869FA7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A40-4006-9F1B-AAEC869FA7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16138</c:v>
                </c:pt>
                <c:pt idx="3">
                  <c:v>17038</c:v>
                </c:pt>
                <c:pt idx="6">
                  <c:v>17417</c:v>
                </c:pt>
                <c:pt idx="9">
                  <c:v>17978</c:v>
                </c:pt>
                <c:pt idx="12">
                  <c:v>19699</c:v>
                </c:pt>
              </c:numCache>
            </c:numRef>
          </c:val>
          <c:extLst>
            <c:ext xmlns:c16="http://schemas.microsoft.com/office/drawing/2014/chart" uri="{C3380CC4-5D6E-409C-BE32-E72D297353CC}">
              <c16:uniqueId val="{0000000A-2A40-4006-9F1B-AAEC869FA7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850</c:v>
                </c:pt>
                <c:pt idx="2">
                  <c:v>#N/A</c:v>
                </c:pt>
                <c:pt idx="3">
                  <c:v>#N/A</c:v>
                </c:pt>
                <c:pt idx="4">
                  <c:v>2079</c:v>
                </c:pt>
                <c:pt idx="5">
                  <c:v>#N/A</c:v>
                </c:pt>
                <c:pt idx="6">
                  <c:v>#N/A</c:v>
                </c:pt>
                <c:pt idx="7">
                  <c:v>1708</c:v>
                </c:pt>
                <c:pt idx="8">
                  <c:v>#N/A</c:v>
                </c:pt>
                <c:pt idx="9">
                  <c:v>#N/A</c:v>
                </c:pt>
                <c:pt idx="10">
                  <c:v>2185</c:v>
                </c:pt>
                <c:pt idx="11">
                  <c:v>#N/A</c:v>
                </c:pt>
                <c:pt idx="12">
                  <c:v>#N/A</c:v>
                </c:pt>
                <c:pt idx="13">
                  <c:v>4854</c:v>
                </c:pt>
                <c:pt idx="14">
                  <c:v>#N/A</c:v>
                </c:pt>
              </c:numCache>
            </c:numRef>
          </c:val>
          <c:smooth val="0"/>
          <c:extLst>
            <c:ext xmlns:c16="http://schemas.microsoft.com/office/drawing/2014/chart" uri="{C3380CC4-5D6E-409C-BE32-E72D297353CC}">
              <c16:uniqueId val="{0000000B-2A40-4006-9F1B-AAEC869FA7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2216</c:v>
                </c:pt>
                <c:pt idx="1">
                  <c:v>2576</c:v>
                </c:pt>
                <c:pt idx="2">
                  <c:v>1976</c:v>
                </c:pt>
              </c:numCache>
            </c:numRef>
          </c:val>
          <c:extLst>
            <c:ext xmlns:c16="http://schemas.microsoft.com/office/drawing/2014/chart" uri="{C3380CC4-5D6E-409C-BE32-E72D297353CC}">
              <c16:uniqueId val="{00000000-43F5-46D0-B8F0-F0C18F498C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389</c:v>
                </c:pt>
                <c:pt idx="1">
                  <c:v>389</c:v>
                </c:pt>
                <c:pt idx="2">
                  <c:v>389</c:v>
                </c:pt>
              </c:numCache>
            </c:numRef>
          </c:val>
          <c:extLst>
            <c:ext xmlns:c16="http://schemas.microsoft.com/office/drawing/2014/chart" uri="{C3380CC4-5D6E-409C-BE32-E72D297353CC}">
              <c16:uniqueId val="{00000001-43F5-46D0-B8F0-F0C18F498C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3048</c:v>
                </c:pt>
                <c:pt idx="1">
                  <c:v>2768</c:v>
                </c:pt>
                <c:pt idx="2">
                  <c:v>2543</c:v>
                </c:pt>
              </c:numCache>
            </c:numRef>
          </c:val>
          <c:extLst>
            <c:ext xmlns:c16="http://schemas.microsoft.com/office/drawing/2014/chart" uri="{C3380CC4-5D6E-409C-BE32-E72D297353CC}">
              <c16:uniqueId val="{00000002-43F5-46D0-B8F0-F0C18F498C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実質公債費比率の分子は、前年度に比べて増加した。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主な要因は、広域連合における新環境工場等建設に係る公債費の増により、組合等が起こした地方債の元利償還金に対する負担金等が増加となったことである。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分子は前年度に比べて増加したものの、分子の増加率に比べて分母の増加率が大きかったため、単年度の実質公債費比率は、減少した。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満期一括償還地方債の発行なし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将来負担比率の分子は、前年度に比べて増加した。</a:t>
          </a:r>
        </a:p>
        <a:p>
          <a:r>
            <a:rPr kumimoji="1" lang="ja-JP" altLang="en-US" sz="1400">
              <a:latin typeface="ＭＳ ゴシック" pitchFamily="49" charset="-128"/>
              <a:ea typeface="ＭＳ ゴシック" pitchFamily="49" charset="-128"/>
            </a:rPr>
            <a:t>　主な要因は、菊陽杉並木公園拡張整備事業（スポーツ施設整備）に係る新規地方債発行額の増により、一般会計等に係る地方債の現在高が増加となったことである。</a:t>
          </a:r>
        </a:p>
        <a:p>
          <a:r>
            <a:rPr kumimoji="1" lang="ja-JP" altLang="en-US" sz="1400">
              <a:latin typeface="ＭＳ ゴシック" pitchFamily="49" charset="-128"/>
              <a:ea typeface="ＭＳ ゴシック" pitchFamily="49" charset="-128"/>
            </a:rPr>
            <a:t>　前年度と比べて分子、分母ともに増加したが、分母の増加率に比べて分子の増加率が大きかったため、将来負担比率は、増加した。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積立の主なものとして、スポーツ・文化振興基金に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百万円、企業版ふるさと納税基金に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一方、取崩の主なものとして、財政調整基金から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百万円、総合スポーツ施設整備基金から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結果、取り崩し額が積み立て額を上回ったため、基金全体は減少している。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菊陽町中期財政計画において、財源調整機能のある基金（財政調整基金、減債基金）については標準財政規模の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％以上を確保することを目標としている。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また、目的が決まっている場合は、特定目的基金に積み立てることとする。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学校建設基金：町立小中学校の施設整備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企業誘致環境整備基金：企業誘致推進のための環境整備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ふるさと創生事業基金：ふるさと創生事業を推進する事業の財源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社会福祉振興基金：社会福祉充実のための財源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公共施設整備基金：町民センター改修等のため、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学校建設基金：武蔵ヶ丘北小学校校舎・給食室新築事業等のため、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企業誘致環境整備基金：企業誘致対策事業等のため、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ふるさと創生事業基金：花いっぱい推進事業等のため、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社会福祉振興基金：福祉センター改修等のため、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公共施設整備基金：公共施設の更新に備え、計画的に積み立てを行う予定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学校建設基金：小中学校の増改築等が続き、今後は基金の取り崩しが多くなるため、計画的に積み立てを行う予定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企業誘致環境整備基金：企業誘致推進の環境整備のため、計画的に取り崩しを行う予定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ふるさと創生事業基金：一定の役割を終えたことに伴い、令和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年度中に廃止する予定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社会福祉振興基金：社会福祉充実のための財源として、計画的に取り崩しを行う予定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人件費の増や大型事業の実施に伴う事業費の増などにより、財政調整基金を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百万円を取り崩した結果、残高は減少した。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菊陽町中期財政計画において、財源調整機能のある基金（財政調整基金、減債基金）については標準財政規模の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％以上を確保することを目標としている。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財源の年度間調整を適切に判断しながら引き続き基金管理に努める。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積み立て取り崩しは行わず、利子分のみの増加。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菊陽町中期財政計画において、財源調整機能のある基金（財政調整基金、減債基金）については標準財政規模の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43,761
42,729
37.46
24,332,933
23,081,866
905,262
10,217,669
19,698,755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地方公共団体の財政力を示す指標である財政力指数は、</a:t>
          </a:r>
          <a:r>
            <a:rPr kumimoji="1" lang="en-US" altLang="ja-JP" sz="1300">
              <a:latin typeface="ＭＳ Ｐゴシック" panose="020B0600070205080204" pitchFamily="50" charset="-128"/>
              <a:ea typeface="ＭＳ Ｐゴシック" panose="020B0600070205080204" pitchFamily="50" charset="-128"/>
            </a:rPr>
            <a:t>0.95</a:t>
          </a:r>
          <a:r>
            <a:rPr kumimoji="1" lang="ja-JP" altLang="en-US" sz="1300">
              <a:latin typeface="ＭＳ Ｐゴシック" panose="020B0600070205080204" pitchFamily="50" charset="-128"/>
              <a:ea typeface="ＭＳ Ｐゴシック" panose="020B0600070205080204" pitchFamily="50" charset="-128"/>
            </a:rPr>
            <a:t>と前年度より微増となった。これは、人口や事業所の増加に伴い、自主財源である税収が伸びていることに起因している。</a:t>
          </a:r>
        </a:p>
        <a:p>
          <a:r>
            <a:rPr kumimoji="1" lang="ja-JP" altLang="en-US" sz="1300">
              <a:latin typeface="ＭＳ Ｐゴシック" panose="020B0600070205080204" pitchFamily="50" charset="-128"/>
              <a:ea typeface="ＭＳ Ｐゴシック" panose="020B0600070205080204" pitchFamily="50" charset="-128"/>
            </a:rPr>
            <a:t>　今後も税収の増加が見込まれるものの、行政運営に必要な経費や各事業費も増加しているため、計画的な基金積立など、健全な財政運営に努める。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59972</xdr:rowOff>
    </xdr:from>
    <xdr:to>
      <xdr:col>23</xdr:col>
      <xdr:colOff>133350</xdr:colOff>
      <xdr:row>40</xdr:row>
      <xdr:rowOff>73378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179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73378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045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33161</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164395</xdr:rowOff>
    </xdr:from>
    <xdr:to>
      <xdr:col>11</xdr:col>
      <xdr:colOff>31750</xdr:colOff>
      <xdr:row>40</xdr:row>
      <xdr:rowOff>33161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509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9172</xdr:rowOff>
    </xdr:from>
    <xdr:to>
      <xdr:col>23</xdr:col>
      <xdr:colOff>184150</xdr:colOff>
      <xdr:row>40</xdr:row>
      <xdr:rowOff>110772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25699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22578</xdr:rowOff>
    </xdr:from>
    <xdr:to>
      <xdr:col>19</xdr:col>
      <xdr:colOff>184150</xdr:colOff>
      <xdr:row>40</xdr:row>
      <xdr:rowOff>124178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134355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153811</xdr:rowOff>
    </xdr:from>
    <xdr:to>
      <xdr:col>11</xdr:col>
      <xdr:colOff>82550</xdr:colOff>
      <xdr:row>40</xdr:row>
      <xdr:rowOff>83961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94138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113595</xdr:rowOff>
    </xdr:from>
    <xdr:to>
      <xdr:col>7</xdr:col>
      <xdr:colOff>31750</xdr:colOff>
      <xdr:row>40</xdr:row>
      <xdr:rowOff>43745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53922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年度においては、税収は増加したが、一方で、補助費等や人件費が前年度よりも増加したことなどにより、経常収支比率は増加した。</a:t>
          </a:r>
        </a:p>
        <a:p>
          <a:r>
            <a:rPr kumimoji="1" lang="ja-JP" altLang="en-US" sz="1300">
              <a:latin typeface="ＭＳ Ｐゴシック" panose="020B0600070205080204" pitchFamily="50" charset="-128"/>
              <a:ea typeface="ＭＳ Ｐゴシック" panose="020B0600070205080204" pitchFamily="50" charset="-128"/>
            </a:rPr>
            <a:t>　今後、税収の増加が見込まれており、数値は減少する可能性もあるが、推移を注視し健全な財政運営を行っていく。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102235</xdr:rowOff>
    </xdr:from>
    <xdr:to>
      <xdr:col>23</xdr:col>
      <xdr:colOff>133350</xdr:colOff>
      <xdr:row>64</xdr:row>
      <xdr:rowOff>93663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03585"/>
          <a:ext cx="8382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80645</xdr:rowOff>
    </xdr:from>
    <xdr:to>
      <xdr:col>19</xdr:col>
      <xdr:colOff>133350</xdr:colOff>
      <xdr:row>63</xdr:row>
      <xdr:rowOff>102235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1054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103822</xdr:rowOff>
    </xdr:from>
    <xdr:to>
      <xdr:col>15</xdr:col>
      <xdr:colOff>82550</xdr:colOff>
      <xdr:row>62</xdr:row>
      <xdr:rowOff>80645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90822"/>
          <a:ext cx="889000" cy="3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103822</xdr:rowOff>
    </xdr:from>
    <xdr:to>
      <xdr:col>11</xdr:col>
      <xdr:colOff>31750</xdr:colOff>
      <xdr:row>62</xdr:row>
      <xdr:rowOff>122872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90822"/>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42863</xdr:rowOff>
    </xdr:from>
    <xdr:to>
      <xdr:col>23</xdr:col>
      <xdr:colOff>184150</xdr:colOff>
      <xdr:row>64</xdr:row>
      <xdr:rowOff>144463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14940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8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51435</xdr:rowOff>
    </xdr:from>
    <xdr:to>
      <xdr:col>19</xdr:col>
      <xdr:colOff>184150</xdr:colOff>
      <xdr:row>63</xdr:row>
      <xdr:rowOff>153035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29845</xdr:rowOff>
    </xdr:from>
    <xdr:to>
      <xdr:col>15</xdr:col>
      <xdr:colOff>133350</xdr:colOff>
      <xdr:row>62</xdr:row>
      <xdr:rowOff>131445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141622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53022</xdr:rowOff>
    </xdr:from>
    <xdr:to>
      <xdr:col>11</xdr:col>
      <xdr:colOff>82550</xdr:colOff>
      <xdr:row>60</xdr:row>
      <xdr:rowOff>154622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164799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72072</xdr:rowOff>
    </xdr:from>
    <xdr:to>
      <xdr:col>7</xdr:col>
      <xdr:colOff>31750</xdr:colOff>
      <xdr:row>63</xdr:row>
      <xdr:rowOff>2222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12399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[140,332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類似団体平均は下回っているものの、前年度に比べて</a:t>
          </a:r>
          <a:r>
            <a:rPr kumimoji="1" lang="en-US" altLang="ja-JP" sz="1300">
              <a:latin typeface="ＭＳ Ｐゴシック" panose="020B0600070205080204" pitchFamily="50" charset="-128"/>
              <a:ea typeface="ＭＳ Ｐゴシック" panose="020B0600070205080204" pitchFamily="50" charset="-128"/>
            </a:rPr>
            <a:t>17,224</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人件費増加の要因は、会計年度任用職員に係る経費や退職手当負担金の増加である。また、物件費についても、放課後児童健全育成事業に係る委託料や道路建設に係る測量設計等委託料の増加により、増となっ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82249</xdr:rowOff>
    </xdr:from>
    <xdr:to>
      <xdr:col>23</xdr:col>
      <xdr:colOff>133350</xdr:colOff>
      <xdr:row>83</xdr:row>
      <xdr:rowOff>14703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41149"/>
          <a:ext cx="838200" cy="10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30375</xdr:rowOff>
    </xdr:from>
    <xdr:to>
      <xdr:col>19</xdr:col>
      <xdr:colOff>133350</xdr:colOff>
      <xdr:row>82</xdr:row>
      <xdr:rowOff>82249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89275"/>
          <a:ext cx="889000" cy="5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3428</xdr:rowOff>
    </xdr:from>
    <xdr:to>
      <xdr:col>15</xdr:col>
      <xdr:colOff>82550</xdr:colOff>
      <xdr:row>82</xdr:row>
      <xdr:rowOff>30375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62328"/>
          <a:ext cx="889000" cy="2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125978</xdr:rowOff>
    </xdr:from>
    <xdr:to>
      <xdr:col>11</xdr:col>
      <xdr:colOff>31750</xdr:colOff>
      <xdr:row>82</xdr:row>
      <xdr:rowOff>3428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13428"/>
          <a:ext cx="889000" cy="4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135353</xdr:rowOff>
    </xdr:from>
    <xdr:to>
      <xdr:col>23</xdr:col>
      <xdr:colOff>184150</xdr:colOff>
      <xdr:row>83</xdr:row>
      <xdr:rowOff>65503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9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151880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3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31449</xdr:rowOff>
    </xdr:from>
    <xdr:to>
      <xdr:col>19</xdr:col>
      <xdr:colOff>184150</xdr:colOff>
      <xdr:row>82</xdr:row>
      <xdr:rowOff>133049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9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143226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59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151025</xdr:rowOff>
    </xdr:from>
    <xdr:to>
      <xdr:col>15</xdr:col>
      <xdr:colOff>133350</xdr:colOff>
      <xdr:row>82</xdr:row>
      <xdr:rowOff>81175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91352</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0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124078</xdr:rowOff>
    </xdr:from>
    <xdr:to>
      <xdr:col>11</xdr:col>
      <xdr:colOff>82550</xdr:colOff>
      <xdr:row>82</xdr:row>
      <xdr:rowOff>54228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1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64405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8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75178</xdr:rowOff>
    </xdr:from>
    <xdr:to>
      <xdr:col>7</xdr:col>
      <xdr:colOff>31750</xdr:colOff>
      <xdr:row>82</xdr:row>
      <xdr:rowOff>5328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6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15505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全国町村平均より高い水準となっているが、指数は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を切っている。</a:t>
          </a:r>
        </a:p>
        <a:p>
          <a:r>
            <a:rPr kumimoji="1" lang="ja-JP" altLang="en-US" sz="1300">
              <a:latin typeface="ＭＳ Ｐゴシック" panose="020B0600070205080204" pitchFamily="50" charset="-128"/>
              <a:ea typeface="ＭＳ Ｐゴシック" panose="020B0600070205080204" pitchFamily="50" charset="-128"/>
            </a:rPr>
            <a:t>　今後も全国平均と大幅な乖離がないよう注視していく。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86</xdr:row>
      <xdr:rowOff>170543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807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86</xdr:row>
      <xdr:rowOff>170543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807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102507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807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102507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01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近年職員数は増加しているが、人口も増加しているため、類似団体平均より低い水準を維持している。</a:t>
          </a:r>
        </a:p>
        <a:p>
          <a:r>
            <a:rPr kumimoji="1" lang="ja-JP" altLang="en-US" sz="1300">
              <a:latin typeface="ＭＳ Ｐゴシック" panose="020B0600070205080204" pitchFamily="50" charset="-128"/>
              <a:ea typeface="ＭＳ Ｐゴシック" panose="020B0600070205080204" pitchFamily="50" charset="-128"/>
            </a:rPr>
            <a:t>　企業の進出や人口増加に伴う事務事業増加への対応や、複雑化及び多様化する行政ニーズに応えるため、今後も適切な職員の確保に努める。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3951</xdr:rowOff>
    </xdr:from>
    <xdr:to>
      <xdr:col>81</xdr:col>
      <xdr:colOff>44450</xdr:colOff>
      <xdr:row>60</xdr:row>
      <xdr:rowOff>57573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290951"/>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153952</xdr:rowOff>
    </xdr:from>
    <xdr:to>
      <xdr:col>77</xdr:col>
      <xdr:colOff>44450</xdr:colOff>
      <xdr:row>60</xdr:row>
      <xdr:rowOff>3951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269502"/>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137865</xdr:rowOff>
    </xdr:from>
    <xdr:to>
      <xdr:col>72</xdr:col>
      <xdr:colOff>203200</xdr:colOff>
      <xdr:row>59</xdr:row>
      <xdr:rowOff>153952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25341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137865</xdr:rowOff>
    </xdr:from>
    <xdr:to>
      <xdr:col>68</xdr:col>
      <xdr:colOff>152400</xdr:colOff>
      <xdr:row>59</xdr:row>
      <xdr:rowOff>145909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25341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6773</xdr:rowOff>
    </xdr:from>
    <xdr:to>
      <xdr:col>81</xdr:col>
      <xdr:colOff>95250</xdr:colOff>
      <xdr:row>60</xdr:row>
      <xdr:rowOff>108373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23300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3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124601</xdr:rowOff>
    </xdr:from>
    <xdr:to>
      <xdr:col>77</xdr:col>
      <xdr:colOff>95250</xdr:colOff>
      <xdr:row>60</xdr:row>
      <xdr:rowOff>54751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4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64928</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09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103152</xdr:rowOff>
    </xdr:from>
    <xdr:to>
      <xdr:col>73</xdr:col>
      <xdr:colOff>44450</xdr:colOff>
      <xdr:row>60</xdr:row>
      <xdr:rowOff>33302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43479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87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87065</xdr:rowOff>
    </xdr:from>
    <xdr:to>
      <xdr:col>68</xdr:col>
      <xdr:colOff>203200</xdr:colOff>
      <xdr:row>60</xdr:row>
      <xdr:rowOff>17215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27392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7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95109</xdr:rowOff>
    </xdr:from>
    <xdr:to>
      <xdr:col>64</xdr:col>
      <xdr:colOff>152400</xdr:colOff>
      <xdr:row>60</xdr:row>
      <xdr:rowOff>25259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35436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7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実質公債費比率は、単年度では前年度を下回ったものの、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カ年平均で見ると、昨年度よりも</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今後、税収の増加が見込まれるが、大型事業の償還が続き、新規事業に伴う地方債の発行も予定されていることから、一般会計における公債費が増加する可能性もある。計画的な基金積立を行うなど、後年度の負担の抑制を図り、健全な財政運営に努める。</a:t>
          </a:r>
        </a:p>
        <a:p>
          <a:r>
            <a:rPr kumimoji="1" lang="ja-JP" altLang="en-US" sz="1300">
              <a:latin typeface="ＭＳ Ｐゴシック" panose="020B0600070205080204" pitchFamily="50" charset="-128"/>
              <a:ea typeface="ＭＳ Ｐゴシック" panose="020B0600070205080204" pitchFamily="50" charset="-128"/>
            </a:rPr>
            <a:t>　（参考）</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　 </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8.01</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8.19</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8.39</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42</xdr:row>
      <xdr:rowOff>41487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2173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92287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573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27940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850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60113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98500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菊陽杉並木公園拡張整備事業（スポーツ施設整備）の実施などにより地方債残高が増加し、昨年度から</a:t>
          </a:r>
          <a:r>
            <a:rPr kumimoji="1" lang="en-US" altLang="ja-JP" sz="1300">
              <a:latin typeface="ＭＳ Ｐゴシック" panose="020B0600070205080204" pitchFamily="50" charset="-128"/>
              <a:ea typeface="ＭＳ Ｐゴシック" panose="020B0600070205080204" pitchFamily="50" charset="-128"/>
            </a:rPr>
            <a:t>27.8</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標準財政規模は増えているが、今後も道路整備、中学校増築、新駅整備等の大型事業が控えており、地方債残高の増加等により、将来負担比率が上昇する可能性もある。</a:t>
          </a:r>
        </a:p>
        <a:p>
          <a:r>
            <a:rPr kumimoji="1" lang="ja-JP" altLang="en-US" sz="1300">
              <a:latin typeface="ＭＳ Ｐゴシック" panose="020B0600070205080204" pitchFamily="50" charset="-128"/>
              <a:ea typeface="ＭＳ Ｐゴシック" panose="020B0600070205080204" pitchFamily="50" charset="-128"/>
            </a:rPr>
            <a:t>　地方債残高や基金残高の適正管理を行い、過度な将来負担とならないように努めていく。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170634</xdr:rowOff>
    </xdr:from>
    <xdr:to>
      <xdr:col>81</xdr:col>
      <xdr:colOff>44450</xdr:colOff>
      <xdr:row>18</xdr:row>
      <xdr:rowOff>135437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742384"/>
          <a:ext cx="838200" cy="47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87902</xdr:rowOff>
    </xdr:from>
    <xdr:to>
      <xdr:col>77</xdr:col>
      <xdr:colOff>44450</xdr:colOff>
      <xdr:row>15</xdr:row>
      <xdr:rowOff>170634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659652"/>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87902</xdr:rowOff>
    </xdr:from>
    <xdr:to>
      <xdr:col>72</xdr:col>
      <xdr:colOff>203200</xdr:colOff>
      <xdr:row>15</xdr:row>
      <xdr:rowOff>162016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659652"/>
          <a:ext cx="889000" cy="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93889</xdr:rowOff>
    </xdr:from>
    <xdr:to>
      <xdr:col>68</xdr:col>
      <xdr:colOff>152400</xdr:colOff>
      <xdr:row>15</xdr:row>
      <xdr:rowOff>162016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2494189"/>
          <a:ext cx="889000" cy="23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44195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1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84637</xdr:rowOff>
    </xdr:from>
    <xdr:to>
      <xdr:col>81</xdr:col>
      <xdr:colOff>95250</xdr:colOff>
      <xdr:row>19</xdr:row>
      <xdr:rowOff>14787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1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56714</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14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119834</xdr:rowOff>
    </xdr:from>
    <xdr:to>
      <xdr:col>77</xdr:col>
      <xdr:colOff>95250</xdr:colOff>
      <xdr:row>16</xdr:row>
      <xdr:rowOff>49984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69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34761</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77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37102</xdr:rowOff>
    </xdr:from>
    <xdr:to>
      <xdr:col>73</xdr:col>
      <xdr:colOff>44450</xdr:colOff>
      <xdr:row>15</xdr:row>
      <xdr:rowOff>138702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123479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9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111216</xdr:rowOff>
    </xdr:from>
    <xdr:to>
      <xdr:col>68</xdr:col>
      <xdr:colOff>203200</xdr:colOff>
      <xdr:row>16</xdr:row>
      <xdr:rowOff>41366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26143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6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43089</xdr:rowOff>
    </xdr:from>
    <xdr:to>
      <xdr:col>64</xdr:col>
      <xdr:colOff>152400</xdr:colOff>
      <xdr:row>14</xdr:row>
      <xdr:rowOff>144689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44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154866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21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43,761
42,729
37.46
24,332,933
23,081,866
905,262
10,217,669
19,698,755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経常一般人件費は、常勤職員や会計年度任用職員等に係る経費の増加に伴い前年度より増となったが、経常一般財源も増加したため、類似団体と比較すると、低い水準を維持できている。</a:t>
          </a:r>
        </a:p>
        <a:p>
          <a:r>
            <a:rPr kumimoji="1" lang="ja-JP" altLang="en-US" sz="1300">
              <a:latin typeface="ＭＳ Ｐゴシック" panose="020B0600070205080204" pitchFamily="50" charset="-128"/>
              <a:ea typeface="ＭＳ Ｐゴシック" panose="020B0600070205080204" pitchFamily="50" charset="-128"/>
            </a:rPr>
            <a:t>　今後も多様な行政需要に対応するため、職員及び会計年度任用職員の適切な定員管理に努めていく。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129286</xdr:rowOff>
    </xdr:from>
    <xdr:to>
      <xdr:col>24</xdr:col>
      <xdr:colOff>25400</xdr:colOff>
      <xdr:row>36</xdr:row>
      <xdr:rowOff>53848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3003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129286</xdr:rowOff>
    </xdr:from>
    <xdr:to>
      <xdr:col>19</xdr:col>
      <xdr:colOff>187325</xdr:colOff>
      <xdr:row>35</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30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129286</xdr:rowOff>
    </xdr:from>
    <xdr:to>
      <xdr:col>15</xdr:col>
      <xdr:colOff>98425</xdr:colOff>
      <xdr:row>35</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0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129286</xdr:rowOff>
    </xdr:from>
    <xdr:to>
      <xdr:col>11</xdr:col>
      <xdr:colOff>9525</xdr:colOff>
      <xdr:row>36</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30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78486</xdr:rowOff>
    </xdr:from>
    <xdr:to>
      <xdr:col>20</xdr:col>
      <xdr:colOff>38100</xdr:colOff>
      <xdr:row>36</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18813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83058</xdr:rowOff>
    </xdr:from>
    <xdr:to>
      <xdr:col>15</xdr:col>
      <xdr:colOff>149225</xdr:colOff>
      <xdr:row>36</xdr:row>
      <xdr:rowOff>13208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23385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78486</xdr:rowOff>
    </xdr:from>
    <xdr:to>
      <xdr:col>11</xdr:col>
      <xdr:colOff>60325</xdr:colOff>
      <xdr:row>36</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18813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経常一般物件費は、小学校の教科書改訂に係る教材費や、放課後児童健全育成事業に係る委託料の増等により、増加となった。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今後も住民サービスの充実と経費のバランスを注視しながら、健全な財政運営を図る。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81280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9159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47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18415</xdr:rowOff>
    </xdr:from>
    <xdr:to>
      <xdr:col>73</xdr:col>
      <xdr:colOff>180975</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6161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18415</xdr:rowOff>
    </xdr:from>
    <xdr:to>
      <xdr:col>69</xdr:col>
      <xdr:colOff>92075</xdr:colOff>
      <xdr:row>16</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6161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30480</xdr:rowOff>
    </xdr:from>
    <xdr:to>
      <xdr:col>82</xdr:col>
      <xdr:colOff>158750</xdr:colOff>
      <xdr:row>17</xdr:row>
      <xdr:rowOff>132080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2557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1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139065</xdr:rowOff>
    </xdr:from>
    <xdr:to>
      <xdr:col>69</xdr:col>
      <xdr:colOff>142875</xdr:colOff>
      <xdr:row>16</xdr:row>
      <xdr:rowOff>69215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53992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9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41910</xdr:rowOff>
    </xdr:from>
    <xdr:to>
      <xdr:col>65</xdr:col>
      <xdr:colOff>53975</xdr:colOff>
      <xdr:row>16</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128287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経常一般扶助費は、私立保育所等への負担金等について、事業費は増加したものの、充当財源額が増加したことによる減により、減少となった。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今後も住民サービスの充実と経費のバランスを注視しながら実施していく。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133858</xdr:rowOff>
    </xdr:from>
    <xdr:to>
      <xdr:col>24</xdr:col>
      <xdr:colOff>25400</xdr:colOff>
      <xdr:row>58</xdr:row>
      <xdr:rowOff>163576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906508"/>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17272</xdr:rowOff>
    </xdr:from>
    <xdr:to>
      <xdr:col>19</xdr:col>
      <xdr:colOff>187325</xdr:colOff>
      <xdr:row>58</xdr:row>
      <xdr:rowOff>163576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9613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60706</xdr:rowOff>
    </xdr:from>
    <xdr:to>
      <xdr:col>15</xdr:col>
      <xdr:colOff>98425</xdr:colOff>
      <xdr:row>58</xdr:row>
      <xdr:rowOff>17272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8333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60706</xdr:rowOff>
    </xdr:from>
    <xdr:to>
      <xdr:col>11</xdr:col>
      <xdr:colOff>9525</xdr:colOff>
      <xdr:row>57</xdr:row>
      <xdr:rowOff>143002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8333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83058</xdr:rowOff>
    </xdr:from>
    <xdr:to>
      <xdr:col>24</xdr:col>
      <xdr:colOff>76200</xdr:colOff>
      <xdr:row>58</xdr:row>
      <xdr:rowOff>13208</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55135</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112776</xdr:rowOff>
    </xdr:from>
    <xdr:to>
      <xdr:col>20</xdr:col>
      <xdr:colOff>38100</xdr:colOff>
      <xdr:row>59</xdr:row>
      <xdr:rowOff>42926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100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27703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1014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137922</xdr:rowOff>
    </xdr:from>
    <xdr:to>
      <xdr:col>15</xdr:col>
      <xdr:colOff>149225</xdr:colOff>
      <xdr:row>58</xdr:row>
      <xdr:rowOff>68072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52849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9906</xdr:rowOff>
    </xdr:from>
    <xdr:to>
      <xdr:col>11</xdr:col>
      <xdr:colOff>60325</xdr:colOff>
      <xdr:row>57</xdr:row>
      <xdr:rowOff>111506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96283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92202</xdr:rowOff>
    </xdr:from>
    <xdr:to>
      <xdr:col>6</xdr:col>
      <xdr:colOff>171450</xdr:colOff>
      <xdr:row>58</xdr:row>
      <xdr:rowOff>22352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7129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経常一般維持補修費は、防災行政無線通信施設の保守管理に係る費用の減等により、減少となった。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類似団体と比較して低い水準ではあるが、今後も健全な財政運営の維持に努めていく。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0</xdr:rowOff>
    </xdr:from>
    <xdr:to>
      <xdr:col>82</xdr:col>
      <xdr:colOff>107950</xdr:colOff>
      <xdr:row>56</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6012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25400</xdr:rowOff>
    </xdr:from>
    <xdr:to>
      <xdr:col>73</xdr:col>
      <xdr:colOff>180975</xdr:colOff>
      <xdr:row>56</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26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25400</xdr:rowOff>
    </xdr:from>
    <xdr:to>
      <xdr:col>69</xdr:col>
      <xdr:colOff>92075</xdr:colOff>
      <xdr:row>56</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626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137177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146050</xdr:rowOff>
    </xdr:from>
    <xdr:to>
      <xdr:col>69</xdr:col>
      <xdr:colOff>142875</xdr:colOff>
      <xdr:row>56</xdr:row>
      <xdr:rowOff>76200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86377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88900</xdr:rowOff>
    </xdr:from>
    <xdr:to>
      <xdr:col>65</xdr:col>
      <xdr:colOff>53975</xdr:colOff>
      <xdr:row>57</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29227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経常一般補助費等は、工場等立地促進に係る補助金や、広域連合によるごみ処理施設整備に係る負担金等の増により、増加となった。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今後も各種補助について事業内容を精査し、経常的な補助費の削減に努めていく。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88900</xdr:rowOff>
    </xdr:from>
    <xdr:to>
      <xdr:col>82</xdr:col>
      <xdr:colOff>107950</xdr:colOff>
      <xdr:row>38</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6110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88900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62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77470</xdr:rowOff>
    </xdr:from>
    <xdr:to>
      <xdr:col>73</xdr:col>
      <xdr:colOff>180975</xdr:colOff>
      <xdr:row>35</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782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77470</xdr:rowOff>
    </xdr:from>
    <xdr:to>
      <xdr:col>69</xdr:col>
      <xdr:colOff>92075</xdr:colOff>
      <xdr:row>36</xdr:row>
      <xdr:rowOff>43180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78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38100</xdr:rowOff>
    </xdr:from>
    <xdr:to>
      <xdr:col>78</xdr:col>
      <xdr:colOff>120650</xdr:colOff>
      <xdr:row>36</xdr:row>
      <xdr:rowOff>139700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149877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26670</xdr:rowOff>
    </xdr:from>
    <xdr:to>
      <xdr:col>69</xdr:col>
      <xdr:colOff>142875</xdr:colOff>
      <xdr:row>35</xdr:row>
      <xdr:rowOff>128270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138447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163830</xdr:rowOff>
    </xdr:from>
    <xdr:to>
      <xdr:col>65</xdr:col>
      <xdr:colOff>53975</xdr:colOff>
      <xdr:row>36</xdr:row>
      <xdr:rowOff>93980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104157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経常一般公債費は、令和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年度に償還が終了した地方債の影響等により、減少となった。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今後、新規事業に伴う地方債の発行を予定していることから、公債費に係る経費は増加することが見込まれる。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引き続き適切な事業執行を行い、償還額の平準化に努めていく。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56135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93776"/>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56135</xdr:rowOff>
    </xdr:from>
    <xdr:to>
      <xdr:col>19</xdr:col>
      <xdr:colOff>187325</xdr:colOff>
      <xdr:row>77</xdr:row>
      <xdr:rowOff>120142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57785"/>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74422</xdr:rowOff>
    </xdr:from>
    <xdr:to>
      <xdr:col>15</xdr:col>
      <xdr:colOff>98425</xdr:colOff>
      <xdr:row>77</xdr:row>
      <xdr:rowOff>120142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76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74422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271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84853</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69342</xdr:rowOff>
    </xdr:from>
    <xdr:to>
      <xdr:col>15</xdr:col>
      <xdr:colOff>149225</xdr:colOff>
      <xdr:row>77</xdr:row>
      <xdr:rowOff>170942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23622</xdr:rowOff>
    </xdr:from>
    <xdr:to>
      <xdr:col>11</xdr:col>
      <xdr:colOff>60325</xdr:colOff>
      <xdr:row>77</xdr:row>
      <xdr:rowOff>125222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税収の増加により経常一般財源は増加したものの、主に補助費等や人件費の経常経費が増加したため、前年度に比べて増加した。　</a:t>
          </a:r>
        </a:p>
        <a:p>
          <a:r>
            <a:rPr kumimoji="1" lang="ja-JP" altLang="en-US" sz="1300">
              <a:latin typeface="ＭＳ Ｐゴシック" panose="020B0600070205080204" pitchFamily="50" charset="-128"/>
              <a:ea typeface="ＭＳ Ｐゴシック" panose="020B0600070205080204" pitchFamily="50" charset="-128"/>
            </a:rPr>
            <a:t>　今後、企業の進出等による税収の増加が見込まれており、数値は減少する可能性もあるが、推移を注視し健全な財政運営を行っていく。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130811</xdr:rowOff>
    </xdr:from>
    <xdr:to>
      <xdr:col>82</xdr:col>
      <xdr:colOff>107950</xdr:colOff>
      <xdr:row>77</xdr:row>
      <xdr:rowOff>115570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61011"/>
          <a:ext cx="8382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127000</xdr:rowOff>
    </xdr:from>
    <xdr:to>
      <xdr:col>78</xdr:col>
      <xdr:colOff>69850</xdr:colOff>
      <xdr:row>76</xdr:row>
      <xdr:rowOff>130811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85750"/>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134620</xdr:rowOff>
    </xdr:from>
    <xdr:to>
      <xdr:col>73</xdr:col>
      <xdr:colOff>180975</xdr:colOff>
      <xdr:row>75</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2192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134620</xdr:rowOff>
    </xdr:from>
    <xdr:to>
      <xdr:col>69</xdr:col>
      <xdr:colOff>92075</xdr:colOff>
      <xdr:row>76</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2192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80011</xdr:rowOff>
    </xdr:from>
    <xdr:to>
      <xdr:col>78</xdr:col>
      <xdr:colOff>120650</xdr:colOff>
      <xdr:row>77</xdr:row>
      <xdr:rowOff>10161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20337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76200</xdr:rowOff>
    </xdr:from>
    <xdr:to>
      <xdr:col>74</xdr:col>
      <xdr:colOff>31750</xdr:colOff>
      <xdr:row>76</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83820</xdr:rowOff>
    </xdr:from>
    <xdr:to>
      <xdr:col>69</xdr:col>
      <xdr:colOff>142875</xdr:colOff>
      <xdr:row>75</xdr:row>
      <xdr:rowOff>13970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24147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144780</xdr:rowOff>
    </xdr:from>
    <xdr:to>
      <xdr:col>65</xdr:col>
      <xdr:colOff>53975</xdr:colOff>
      <xdr:row>76</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85107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144247</xdr:rowOff>
    </xdr:from>
    <xdr:to>
      <xdr:col>29</xdr:col>
      <xdr:colOff>127000</xdr:colOff>
      <xdr:row>20</xdr:row>
      <xdr:rowOff>63957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49422"/>
          <a:ext cx="647700" cy="91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63957</xdr:rowOff>
    </xdr:from>
    <xdr:to>
      <xdr:col>26</xdr:col>
      <xdr:colOff>50800</xdr:colOff>
      <xdr:row>20</xdr:row>
      <xdr:rowOff>100774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40582"/>
          <a:ext cx="698500" cy="36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100774</xdr:rowOff>
    </xdr:from>
    <xdr:to>
      <xdr:col>22</xdr:col>
      <xdr:colOff>114300</xdr:colOff>
      <xdr:row>20</xdr:row>
      <xdr:rowOff>116624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77399"/>
          <a:ext cx="698500" cy="15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116624</xdr:rowOff>
    </xdr:from>
    <xdr:to>
      <xdr:col>18</xdr:col>
      <xdr:colOff>177800</xdr:colOff>
      <xdr:row>20</xdr:row>
      <xdr:rowOff>118580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93249"/>
          <a:ext cx="698500" cy="1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93447</xdr:rowOff>
    </xdr:from>
    <xdr:to>
      <xdr:col>29</xdr:col>
      <xdr:colOff>177800</xdr:colOff>
      <xdr:row>20</xdr:row>
      <xdr:rowOff>23597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98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65524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7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13157</xdr:rowOff>
    </xdr:from>
    <xdr:to>
      <xdr:col>26</xdr:col>
      <xdr:colOff>101600</xdr:colOff>
      <xdr:row>20</xdr:row>
      <xdr:rowOff>114757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89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99534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76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49974</xdr:rowOff>
    </xdr:from>
    <xdr:to>
      <xdr:col>22</xdr:col>
      <xdr:colOff>165100</xdr:colOff>
      <xdr:row>20</xdr:row>
      <xdr:rowOff>151574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26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136351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1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65824</xdr:rowOff>
    </xdr:from>
    <xdr:to>
      <xdr:col>19</xdr:col>
      <xdr:colOff>38100</xdr:colOff>
      <xdr:row>20</xdr:row>
      <xdr:rowOff>167424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42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152201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28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67780</xdr:rowOff>
    </xdr:from>
    <xdr:to>
      <xdr:col>15</xdr:col>
      <xdr:colOff>101600</xdr:colOff>
      <xdr:row>20</xdr:row>
      <xdr:rowOff>169380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44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154157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3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27101</xdr:rowOff>
    </xdr:from>
    <xdr:to>
      <xdr:col>29</xdr:col>
      <xdr:colOff>127000</xdr:colOff>
      <xdr:row>35</xdr:row>
      <xdr:rowOff>38874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37451"/>
          <a:ext cx="647700" cy="11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11879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22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38874</xdr:rowOff>
    </xdr:from>
    <xdr:to>
      <xdr:col>26</xdr:col>
      <xdr:colOff>50800</xdr:colOff>
      <xdr:row>35</xdr:row>
      <xdr:rowOff>41297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49224"/>
          <a:ext cx="698500" cy="2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41297</xdr:rowOff>
    </xdr:from>
    <xdr:to>
      <xdr:col>22</xdr:col>
      <xdr:colOff>114300</xdr:colOff>
      <xdr:row>35</xdr:row>
      <xdr:rowOff>242398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51647"/>
          <a:ext cx="698500" cy="201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170480</xdr:rowOff>
    </xdr:from>
    <xdr:to>
      <xdr:col>18</xdr:col>
      <xdr:colOff>177800</xdr:colOff>
      <xdr:row>35</xdr:row>
      <xdr:rowOff>242398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80830"/>
          <a:ext cx="698500" cy="71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319201</xdr:rowOff>
    </xdr:from>
    <xdr:to>
      <xdr:col>29</xdr:col>
      <xdr:colOff>177800</xdr:colOff>
      <xdr:row>35</xdr:row>
      <xdr:rowOff>77901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86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164279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3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330974</xdr:rowOff>
    </xdr:from>
    <xdr:to>
      <xdr:col>26</xdr:col>
      <xdr:colOff>101600</xdr:colOff>
      <xdr:row>35</xdr:row>
      <xdr:rowOff>89674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98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99852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67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333397</xdr:rowOff>
    </xdr:from>
    <xdr:to>
      <xdr:col>22</xdr:col>
      <xdr:colOff>165100</xdr:colOff>
      <xdr:row>35</xdr:row>
      <xdr:rowOff>92097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00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102275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6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191598</xdr:rowOff>
    </xdr:from>
    <xdr:to>
      <xdr:col>19</xdr:col>
      <xdr:colOff>38100</xdr:colOff>
      <xdr:row>35</xdr:row>
      <xdr:rowOff>293198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01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277975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8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119680</xdr:rowOff>
    </xdr:from>
    <xdr:to>
      <xdr:col>15</xdr:col>
      <xdr:colOff>101600</xdr:colOff>
      <xdr:row>35</xdr:row>
      <xdr:rowOff>221280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30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206057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1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43,761
42,729
37.46
24,332,933
23,081,866
905,262
10,217,669
19,698,755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146639</xdr:rowOff>
    </xdr:from>
    <xdr:to>
      <xdr:col>24</xdr:col>
      <xdr:colOff>63500</xdr:colOff>
      <xdr:row>38</xdr:row>
      <xdr:rowOff>122098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90289"/>
          <a:ext cx="838200" cy="1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122098</xdr:rowOff>
    </xdr:from>
    <xdr:to>
      <xdr:col>19</xdr:col>
      <xdr:colOff>177800</xdr:colOff>
      <xdr:row>38</xdr:row>
      <xdr:rowOff>149106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37198"/>
          <a:ext cx="889000" cy="2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149106</xdr:rowOff>
    </xdr:from>
    <xdr:to>
      <xdr:col>15</xdr:col>
      <xdr:colOff>50800</xdr:colOff>
      <xdr:row>38</xdr:row>
      <xdr:rowOff>150509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64206"/>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150509</xdr:rowOff>
    </xdr:from>
    <xdr:to>
      <xdr:col>10</xdr:col>
      <xdr:colOff>114300</xdr:colOff>
      <xdr:row>38</xdr:row>
      <xdr:rowOff>156225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6560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95839</xdr:rowOff>
    </xdr:from>
    <xdr:to>
      <xdr:col>24</xdr:col>
      <xdr:colOff>114300</xdr:colOff>
      <xdr:row>38</xdr:row>
      <xdr:rowOff>25989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74266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71298</xdr:rowOff>
    </xdr:from>
    <xdr:to>
      <xdr:col>20</xdr:col>
      <xdr:colOff>38100</xdr:colOff>
      <xdr:row>39</xdr:row>
      <xdr:rowOff>1448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8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164025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7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98306</xdr:rowOff>
    </xdr:from>
    <xdr:to>
      <xdr:col>15</xdr:col>
      <xdr:colOff>101600</xdr:colOff>
      <xdr:row>39</xdr:row>
      <xdr:rowOff>28456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19583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0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99709</xdr:rowOff>
    </xdr:from>
    <xdr:to>
      <xdr:col>10</xdr:col>
      <xdr:colOff>165100</xdr:colOff>
      <xdr:row>39</xdr:row>
      <xdr:rowOff>29859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20986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0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105425</xdr:rowOff>
    </xdr:from>
    <xdr:to>
      <xdr:col>6</xdr:col>
      <xdr:colOff>38100</xdr:colOff>
      <xdr:row>39</xdr:row>
      <xdr:rowOff>35575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26702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1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47263</xdr:rowOff>
    </xdr:from>
    <xdr:to>
      <xdr:col>24</xdr:col>
      <xdr:colOff>63500</xdr:colOff>
      <xdr:row>57</xdr:row>
      <xdr:rowOff>141282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9913"/>
          <a:ext cx="838200" cy="9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141282</xdr:rowOff>
    </xdr:from>
    <xdr:to>
      <xdr:col>19</xdr:col>
      <xdr:colOff>177800</xdr:colOff>
      <xdr:row>58</xdr:row>
      <xdr:rowOff>391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13932"/>
          <a:ext cx="889000" cy="3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391</xdr:rowOff>
    </xdr:from>
    <xdr:to>
      <xdr:col>15</xdr:col>
      <xdr:colOff>50800</xdr:colOff>
      <xdr:row>58</xdr:row>
      <xdr:rowOff>33510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4491"/>
          <a:ext cx="889000" cy="3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33510</xdr:rowOff>
    </xdr:from>
    <xdr:to>
      <xdr:col>10</xdr:col>
      <xdr:colOff>114300</xdr:colOff>
      <xdr:row>58</xdr:row>
      <xdr:rowOff>103682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7610"/>
          <a:ext cx="889000" cy="7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167913</xdr:rowOff>
    </xdr:from>
    <xdr:to>
      <xdr:col>24</xdr:col>
      <xdr:colOff>114300</xdr:colOff>
      <xdr:row>57</xdr:row>
      <xdr:rowOff>98063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19340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2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90482</xdr:rowOff>
    </xdr:from>
    <xdr:to>
      <xdr:col>20</xdr:col>
      <xdr:colOff>38100</xdr:colOff>
      <xdr:row>58</xdr:row>
      <xdr:rowOff>20632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11759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121041</xdr:rowOff>
    </xdr:from>
    <xdr:to>
      <xdr:col>15</xdr:col>
      <xdr:colOff>101600</xdr:colOff>
      <xdr:row>58</xdr:row>
      <xdr:rowOff>51191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42318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154160</xdr:rowOff>
    </xdr:from>
    <xdr:to>
      <xdr:col>10</xdr:col>
      <xdr:colOff>165100</xdr:colOff>
      <xdr:row>58</xdr:row>
      <xdr:rowOff>84310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75437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52882</xdr:rowOff>
    </xdr:from>
    <xdr:to>
      <xdr:col>6</xdr:col>
      <xdr:colOff>38100</xdr:colOff>
      <xdr:row>58</xdr:row>
      <xdr:rowOff>154482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9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145609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8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66869</xdr:rowOff>
    </xdr:from>
    <xdr:to>
      <xdr:col>24</xdr:col>
      <xdr:colOff>63500</xdr:colOff>
      <xdr:row>78</xdr:row>
      <xdr:rowOff>81316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39969"/>
          <a:ext cx="8382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66869</xdr:rowOff>
    </xdr:from>
    <xdr:to>
      <xdr:col>19</xdr:col>
      <xdr:colOff>177800</xdr:colOff>
      <xdr:row>78</xdr:row>
      <xdr:rowOff>79442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3996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65267</xdr:rowOff>
    </xdr:from>
    <xdr:to>
      <xdr:col>15</xdr:col>
      <xdr:colOff>50800</xdr:colOff>
      <xdr:row>78</xdr:row>
      <xdr:rowOff>79442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8367"/>
          <a:ext cx="8890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58455</xdr:rowOff>
    </xdr:from>
    <xdr:to>
      <xdr:col>10</xdr:col>
      <xdr:colOff>114300</xdr:colOff>
      <xdr:row>78</xdr:row>
      <xdr:rowOff>65267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31555"/>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30516</xdr:rowOff>
    </xdr:from>
    <xdr:to>
      <xdr:col>24</xdr:col>
      <xdr:colOff>114300</xdr:colOff>
      <xdr:row>78</xdr:row>
      <xdr:rowOff>132116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116893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16069</xdr:rowOff>
    </xdr:from>
    <xdr:to>
      <xdr:col>20</xdr:col>
      <xdr:colOff>38100</xdr:colOff>
      <xdr:row>78</xdr:row>
      <xdr:rowOff>117669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108796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8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28642</xdr:rowOff>
    </xdr:from>
    <xdr:to>
      <xdr:col>15</xdr:col>
      <xdr:colOff>101600</xdr:colOff>
      <xdr:row>78</xdr:row>
      <xdr:rowOff>130242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121369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9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14467</xdr:rowOff>
    </xdr:from>
    <xdr:to>
      <xdr:col>10</xdr:col>
      <xdr:colOff>165100</xdr:colOff>
      <xdr:row>78</xdr:row>
      <xdr:rowOff>116067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107194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7655</xdr:rowOff>
    </xdr:from>
    <xdr:to>
      <xdr:col>6</xdr:col>
      <xdr:colOff>38100</xdr:colOff>
      <xdr:row>78</xdr:row>
      <xdr:rowOff>109255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100382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7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149867</xdr:rowOff>
    </xdr:from>
    <xdr:to>
      <xdr:col>24</xdr:col>
      <xdr:colOff>63500</xdr:colOff>
      <xdr:row>95</xdr:row>
      <xdr:rowOff>106924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66167"/>
          <a:ext cx="838200" cy="12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106924</xdr:rowOff>
    </xdr:from>
    <xdr:to>
      <xdr:col>19</xdr:col>
      <xdr:colOff>177800</xdr:colOff>
      <xdr:row>96</xdr:row>
      <xdr:rowOff>44211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94674"/>
          <a:ext cx="889000" cy="10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21110</xdr:rowOff>
    </xdr:from>
    <xdr:to>
      <xdr:col>15</xdr:col>
      <xdr:colOff>50800</xdr:colOff>
      <xdr:row>96</xdr:row>
      <xdr:rowOff>44211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08860"/>
          <a:ext cx="889000" cy="19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21110</xdr:rowOff>
    </xdr:from>
    <xdr:to>
      <xdr:col>10</xdr:col>
      <xdr:colOff>114300</xdr:colOff>
      <xdr:row>97</xdr:row>
      <xdr:rowOff>428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08860"/>
          <a:ext cx="889000" cy="32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99067</xdr:rowOff>
    </xdr:from>
    <xdr:to>
      <xdr:col>24</xdr:col>
      <xdr:colOff>114300</xdr:colOff>
      <xdr:row>95</xdr:row>
      <xdr:rowOff>29217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1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121944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6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56124</xdr:rowOff>
    </xdr:from>
    <xdr:to>
      <xdr:col>20</xdr:col>
      <xdr:colOff>38100</xdr:colOff>
      <xdr:row>95</xdr:row>
      <xdr:rowOff>157724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4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2801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1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164861</xdr:rowOff>
    </xdr:from>
    <xdr:to>
      <xdr:col>15</xdr:col>
      <xdr:colOff>101600</xdr:colOff>
      <xdr:row>96</xdr:row>
      <xdr:rowOff>95011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111538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2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141760</xdr:rowOff>
    </xdr:from>
    <xdr:to>
      <xdr:col>10</xdr:col>
      <xdr:colOff>165100</xdr:colOff>
      <xdr:row>95</xdr:row>
      <xdr:rowOff>71910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5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88437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3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121078</xdr:rowOff>
    </xdr:from>
    <xdr:to>
      <xdr:col>6</xdr:col>
      <xdr:colOff>38100</xdr:colOff>
      <xdr:row>97</xdr:row>
      <xdr:rowOff>51228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67755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35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55379</xdr:rowOff>
    </xdr:from>
    <xdr:to>
      <xdr:col>55</xdr:col>
      <xdr:colOff>0</xdr:colOff>
      <xdr:row>38</xdr:row>
      <xdr:rowOff>70379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99029"/>
          <a:ext cx="838200" cy="18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52876</xdr:rowOff>
    </xdr:from>
    <xdr:to>
      <xdr:col>50</xdr:col>
      <xdr:colOff>114300</xdr:colOff>
      <xdr:row>38</xdr:row>
      <xdr:rowOff>70379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67976"/>
          <a:ext cx="889000" cy="1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52876</xdr:rowOff>
    </xdr:from>
    <xdr:to>
      <xdr:col>45</xdr:col>
      <xdr:colOff>177800</xdr:colOff>
      <xdr:row>38</xdr:row>
      <xdr:rowOff>129174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67976"/>
          <a:ext cx="889000" cy="7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788</xdr:rowOff>
    </xdr:from>
    <xdr:to>
      <xdr:col>41</xdr:col>
      <xdr:colOff>50800</xdr:colOff>
      <xdr:row>38</xdr:row>
      <xdr:rowOff>129174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87188"/>
          <a:ext cx="889000" cy="115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4579</xdr:rowOff>
    </xdr:from>
    <xdr:to>
      <xdr:col>55</xdr:col>
      <xdr:colOff>50800</xdr:colOff>
      <xdr:row>37</xdr:row>
      <xdr:rowOff>106179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27456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19579</xdr:rowOff>
    </xdr:from>
    <xdr:to>
      <xdr:col>50</xdr:col>
      <xdr:colOff>165100</xdr:colOff>
      <xdr:row>38</xdr:row>
      <xdr:rowOff>121179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112306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2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2076</xdr:rowOff>
    </xdr:from>
    <xdr:to>
      <xdr:col>46</xdr:col>
      <xdr:colOff>38100</xdr:colOff>
      <xdr:row>38</xdr:row>
      <xdr:rowOff>103676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1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94803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78374</xdr:rowOff>
    </xdr:from>
    <xdr:to>
      <xdr:col>41</xdr:col>
      <xdr:colOff>101600</xdr:colOff>
      <xdr:row>39</xdr:row>
      <xdr:rowOff>8524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9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171101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8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121438</xdr:rowOff>
    </xdr:from>
    <xdr:to>
      <xdr:col>36</xdr:col>
      <xdr:colOff>165100</xdr:colOff>
      <xdr:row>32</xdr:row>
      <xdr:rowOff>51588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42715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2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37922</xdr:rowOff>
    </xdr:from>
    <xdr:to>
      <xdr:col>55</xdr:col>
      <xdr:colOff>0</xdr:colOff>
      <xdr:row>54</xdr:row>
      <xdr:rowOff>148318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296222"/>
          <a:ext cx="838200" cy="11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128813</xdr:rowOff>
    </xdr:from>
    <xdr:to>
      <xdr:col>50</xdr:col>
      <xdr:colOff>114300</xdr:colOff>
      <xdr:row>54</xdr:row>
      <xdr:rowOff>148318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387113"/>
          <a:ext cx="889000" cy="1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128813</xdr:rowOff>
    </xdr:from>
    <xdr:to>
      <xdr:col>45</xdr:col>
      <xdr:colOff>177800</xdr:colOff>
      <xdr:row>55</xdr:row>
      <xdr:rowOff>44357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387113"/>
          <a:ext cx="889000" cy="8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44357</xdr:rowOff>
    </xdr:from>
    <xdr:to>
      <xdr:col>41</xdr:col>
      <xdr:colOff>50800</xdr:colOff>
      <xdr:row>56</xdr:row>
      <xdr:rowOff>75292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474107"/>
          <a:ext cx="889000" cy="20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158572</xdr:rowOff>
    </xdr:from>
    <xdr:to>
      <xdr:col>55</xdr:col>
      <xdr:colOff>50800</xdr:colOff>
      <xdr:row>54</xdr:row>
      <xdr:rowOff>88722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24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9999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09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97518</xdr:rowOff>
    </xdr:from>
    <xdr:to>
      <xdr:col>50</xdr:col>
      <xdr:colOff>165100</xdr:colOff>
      <xdr:row>55</xdr:row>
      <xdr:rowOff>27668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5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44195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13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78013</xdr:rowOff>
    </xdr:from>
    <xdr:to>
      <xdr:col>46</xdr:col>
      <xdr:colOff>38100</xdr:colOff>
      <xdr:row>55</xdr:row>
      <xdr:rowOff>8163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24690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11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165007</xdr:rowOff>
    </xdr:from>
    <xdr:to>
      <xdr:col>41</xdr:col>
      <xdr:colOff>101600</xdr:colOff>
      <xdr:row>55</xdr:row>
      <xdr:rowOff>95157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111684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19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24492</xdr:rowOff>
    </xdr:from>
    <xdr:to>
      <xdr:col>36</xdr:col>
      <xdr:colOff>165100</xdr:colOff>
      <xdr:row>56</xdr:row>
      <xdr:rowOff>126092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117219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1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130308</xdr:rowOff>
    </xdr:from>
    <xdr:to>
      <xdr:col>55</xdr:col>
      <xdr:colOff>0</xdr:colOff>
      <xdr:row>77</xdr:row>
      <xdr:rowOff>3702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989058"/>
          <a:ext cx="838200" cy="2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126918</xdr:rowOff>
    </xdr:from>
    <xdr:to>
      <xdr:col>50</xdr:col>
      <xdr:colOff>114300</xdr:colOff>
      <xdr:row>75</xdr:row>
      <xdr:rowOff>130308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1956968"/>
          <a:ext cx="889000" cy="103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126918</xdr:rowOff>
    </xdr:from>
    <xdr:to>
      <xdr:col>45</xdr:col>
      <xdr:colOff>177800</xdr:colOff>
      <xdr:row>71</xdr:row>
      <xdr:rowOff>100914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1956968"/>
          <a:ext cx="889000" cy="31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100914</xdr:rowOff>
    </xdr:from>
    <xdr:to>
      <xdr:col>41</xdr:col>
      <xdr:colOff>50800</xdr:colOff>
      <xdr:row>76</xdr:row>
      <xdr:rowOff>109620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273864"/>
          <a:ext cx="889000" cy="8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124352</xdr:rowOff>
    </xdr:from>
    <xdr:to>
      <xdr:col>55</xdr:col>
      <xdr:colOff>50800</xdr:colOff>
      <xdr:row>77</xdr:row>
      <xdr:rowOff>54502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5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147229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0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79508</xdr:rowOff>
    </xdr:from>
    <xdr:to>
      <xdr:col>50</xdr:col>
      <xdr:colOff>165100</xdr:colOff>
      <xdr:row>76</xdr:row>
      <xdr:rowOff>9658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93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26185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71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76118</xdr:rowOff>
    </xdr:from>
    <xdr:to>
      <xdr:col>46</xdr:col>
      <xdr:colOff>38100</xdr:colOff>
      <xdr:row>70</xdr:row>
      <xdr:rowOff>6268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190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22795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168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50114</xdr:rowOff>
    </xdr:from>
    <xdr:to>
      <xdr:col>41</xdr:col>
      <xdr:colOff>101600</xdr:colOff>
      <xdr:row>71</xdr:row>
      <xdr:rowOff>151714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22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168241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199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58820</xdr:rowOff>
    </xdr:from>
    <xdr:to>
      <xdr:col>36</xdr:col>
      <xdr:colOff>165100</xdr:colOff>
      <xdr:row>76</xdr:row>
      <xdr:rowOff>160420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5497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131866</xdr:rowOff>
    </xdr:from>
    <xdr:to>
      <xdr:col>55</xdr:col>
      <xdr:colOff>0</xdr:colOff>
      <xdr:row>96</xdr:row>
      <xdr:rowOff>123020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419616"/>
          <a:ext cx="838200" cy="16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123020</xdr:rowOff>
    </xdr:from>
    <xdr:to>
      <xdr:col>50</xdr:col>
      <xdr:colOff>114300</xdr:colOff>
      <xdr:row>98</xdr:row>
      <xdr:rowOff>104290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582220"/>
          <a:ext cx="889000" cy="32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104290</xdr:rowOff>
    </xdr:from>
    <xdr:to>
      <xdr:col>45</xdr:col>
      <xdr:colOff>177800</xdr:colOff>
      <xdr:row>98</xdr:row>
      <xdr:rowOff>143785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06390"/>
          <a:ext cx="889000" cy="3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77102</xdr:rowOff>
    </xdr:from>
    <xdr:to>
      <xdr:col>41</xdr:col>
      <xdr:colOff>50800</xdr:colOff>
      <xdr:row>98</xdr:row>
      <xdr:rowOff>143785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79202"/>
          <a:ext cx="889000" cy="6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81066</xdr:rowOff>
    </xdr:from>
    <xdr:to>
      <xdr:col>55</xdr:col>
      <xdr:colOff>50800</xdr:colOff>
      <xdr:row>96</xdr:row>
      <xdr:rowOff>11216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3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103943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22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72220</xdr:rowOff>
    </xdr:from>
    <xdr:to>
      <xdr:col>50</xdr:col>
      <xdr:colOff>165100</xdr:colOff>
      <xdr:row>97</xdr:row>
      <xdr:rowOff>2370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3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18897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30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53490</xdr:rowOff>
    </xdr:from>
    <xdr:to>
      <xdr:col>46</xdr:col>
      <xdr:colOff>38100</xdr:colOff>
      <xdr:row>98</xdr:row>
      <xdr:rowOff>155090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146217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92985</xdr:rowOff>
    </xdr:from>
    <xdr:to>
      <xdr:col>41</xdr:col>
      <xdr:colOff>101600</xdr:colOff>
      <xdr:row>99</xdr:row>
      <xdr:rowOff>23135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9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14262</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698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26302</xdr:rowOff>
    </xdr:from>
    <xdr:to>
      <xdr:col>36</xdr:col>
      <xdr:colOff>165100</xdr:colOff>
      <xdr:row>98</xdr:row>
      <xdr:rowOff>127902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2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119029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138374</xdr:rowOff>
    </xdr:from>
    <xdr:to>
      <xdr:col>85</xdr:col>
      <xdr:colOff>127000</xdr:colOff>
      <xdr:row>38</xdr:row>
      <xdr:rowOff>139586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53474"/>
          <a:ext cx="8382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135768</xdr:rowOff>
    </xdr:from>
    <xdr:to>
      <xdr:col>81</xdr:col>
      <xdr:colOff>50800</xdr:colOff>
      <xdr:row>38</xdr:row>
      <xdr:rowOff>139586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0868"/>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135768</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50868"/>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133756</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4885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87574</xdr:rowOff>
    </xdr:from>
    <xdr:to>
      <xdr:col>85</xdr:col>
      <xdr:colOff>177800</xdr:colOff>
      <xdr:row>39</xdr:row>
      <xdr:rowOff>17724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313932"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88786</xdr:rowOff>
    </xdr:from>
    <xdr:to>
      <xdr:col>81</xdr:col>
      <xdr:colOff>101600</xdr:colOff>
      <xdr:row>39</xdr:row>
      <xdr:rowOff>18936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10063</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84968</xdr:rowOff>
    </xdr:from>
    <xdr:to>
      <xdr:col>76</xdr:col>
      <xdr:colOff>165100</xdr:colOff>
      <xdr:row>39</xdr:row>
      <xdr:rowOff>15118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6245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692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82956</xdr:rowOff>
    </xdr:from>
    <xdr:to>
      <xdr:col>67</xdr:col>
      <xdr:colOff>101600</xdr:colOff>
      <xdr:row>39</xdr:row>
      <xdr:rowOff>13106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4233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69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130136</xdr:rowOff>
    </xdr:from>
    <xdr:to>
      <xdr:col>85</xdr:col>
      <xdr:colOff>127000</xdr:colOff>
      <xdr:row>76</xdr:row>
      <xdr:rowOff>134913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60336"/>
          <a:ext cx="838200" cy="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167970</xdr:rowOff>
    </xdr:from>
    <xdr:to>
      <xdr:col>81</xdr:col>
      <xdr:colOff>50800</xdr:colOff>
      <xdr:row>76</xdr:row>
      <xdr:rowOff>130136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026720"/>
          <a:ext cx="889000" cy="13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167970</xdr:rowOff>
    </xdr:from>
    <xdr:to>
      <xdr:col>76</xdr:col>
      <xdr:colOff>114300</xdr:colOff>
      <xdr:row>76</xdr:row>
      <xdr:rowOff>108026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26720"/>
          <a:ext cx="889000" cy="1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108026</xdr:rowOff>
    </xdr:from>
    <xdr:to>
      <xdr:col>71</xdr:col>
      <xdr:colOff>177800</xdr:colOff>
      <xdr:row>76</xdr:row>
      <xdr:rowOff>147383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38226"/>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84113</xdr:rowOff>
    </xdr:from>
    <xdr:to>
      <xdr:col>85</xdr:col>
      <xdr:colOff>177800</xdr:colOff>
      <xdr:row>77</xdr:row>
      <xdr:rowOff>14263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1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62540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79336</xdr:rowOff>
    </xdr:from>
    <xdr:to>
      <xdr:col>81</xdr:col>
      <xdr:colOff>101600</xdr:colOff>
      <xdr:row>77</xdr:row>
      <xdr:rowOff>9486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613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0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117170</xdr:rowOff>
    </xdr:from>
    <xdr:to>
      <xdr:col>76</xdr:col>
      <xdr:colOff>165100</xdr:colOff>
      <xdr:row>76</xdr:row>
      <xdr:rowOff>47321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9759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63847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75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57226</xdr:rowOff>
    </xdr:from>
    <xdr:to>
      <xdr:col>72</xdr:col>
      <xdr:colOff>38100</xdr:colOff>
      <xdr:row>76</xdr:row>
      <xdr:rowOff>158826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8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3903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6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96583</xdr:rowOff>
    </xdr:from>
    <xdr:to>
      <xdr:col>67</xdr:col>
      <xdr:colOff>101600</xdr:colOff>
      <xdr:row>77</xdr:row>
      <xdr:rowOff>26733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2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43260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90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87903</xdr:rowOff>
    </xdr:from>
    <xdr:to>
      <xdr:col>85</xdr:col>
      <xdr:colOff>127000</xdr:colOff>
      <xdr:row>98</xdr:row>
      <xdr:rowOff>104550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90003"/>
          <a:ext cx="838200" cy="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58570</xdr:rowOff>
    </xdr:from>
    <xdr:to>
      <xdr:col>81</xdr:col>
      <xdr:colOff>50800</xdr:colOff>
      <xdr:row>98</xdr:row>
      <xdr:rowOff>87903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60670"/>
          <a:ext cx="889000" cy="2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34265</xdr:rowOff>
    </xdr:from>
    <xdr:to>
      <xdr:col>76</xdr:col>
      <xdr:colOff>114300</xdr:colOff>
      <xdr:row>98</xdr:row>
      <xdr:rowOff>58570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36365"/>
          <a:ext cx="889000" cy="2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34265</xdr:rowOff>
    </xdr:from>
    <xdr:to>
      <xdr:col>71</xdr:col>
      <xdr:colOff>177800</xdr:colOff>
      <xdr:row>98</xdr:row>
      <xdr:rowOff>66799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36365"/>
          <a:ext cx="889000" cy="3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53750</xdr:rowOff>
    </xdr:from>
    <xdr:to>
      <xdr:col>85</xdr:col>
      <xdr:colOff>177800</xdr:colOff>
      <xdr:row>98</xdr:row>
      <xdr:rowOff>155350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5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140127</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7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37103</xdr:rowOff>
    </xdr:from>
    <xdr:to>
      <xdr:col>81</xdr:col>
      <xdr:colOff>101600</xdr:colOff>
      <xdr:row>98</xdr:row>
      <xdr:rowOff>138703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129830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3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7770</xdr:rowOff>
    </xdr:from>
    <xdr:to>
      <xdr:col>76</xdr:col>
      <xdr:colOff>165100</xdr:colOff>
      <xdr:row>98</xdr:row>
      <xdr:rowOff>109370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100497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0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154915</xdr:rowOff>
    </xdr:from>
    <xdr:to>
      <xdr:col>72</xdr:col>
      <xdr:colOff>38100</xdr:colOff>
      <xdr:row>98</xdr:row>
      <xdr:rowOff>85065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76192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7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15999</xdr:rowOff>
    </xdr:from>
    <xdr:to>
      <xdr:col>67</xdr:col>
      <xdr:colOff>101600</xdr:colOff>
      <xdr:row>98</xdr:row>
      <xdr:rowOff>117599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1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108726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40167</xdr:rowOff>
    </xdr:from>
    <xdr:to>
      <xdr:col>116</xdr:col>
      <xdr:colOff>63500</xdr:colOff>
      <xdr:row>38</xdr:row>
      <xdr:rowOff>49037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55267"/>
          <a:ext cx="8382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25995</xdr:rowOff>
    </xdr:from>
    <xdr:to>
      <xdr:col>111</xdr:col>
      <xdr:colOff>177800</xdr:colOff>
      <xdr:row>38</xdr:row>
      <xdr:rowOff>40167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541095"/>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21513</xdr:rowOff>
    </xdr:from>
    <xdr:to>
      <xdr:col>107</xdr:col>
      <xdr:colOff>50800</xdr:colOff>
      <xdr:row>38</xdr:row>
      <xdr:rowOff>25995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536613"/>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21513</xdr:rowOff>
    </xdr:from>
    <xdr:to>
      <xdr:col>102</xdr:col>
      <xdr:colOff>114300</xdr:colOff>
      <xdr:row>38</xdr:row>
      <xdr:rowOff>22885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3661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169687</xdr:rowOff>
    </xdr:from>
    <xdr:to>
      <xdr:col>116</xdr:col>
      <xdr:colOff>114300</xdr:colOff>
      <xdr:row>38</xdr:row>
      <xdr:rowOff>99837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1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130603</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7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160817</xdr:rowOff>
    </xdr:from>
    <xdr:to>
      <xdr:col>112</xdr:col>
      <xdr:colOff>38100</xdr:colOff>
      <xdr:row>38</xdr:row>
      <xdr:rowOff>90967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0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82094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59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146645</xdr:rowOff>
    </xdr:from>
    <xdr:to>
      <xdr:col>107</xdr:col>
      <xdr:colOff>101600</xdr:colOff>
      <xdr:row>38</xdr:row>
      <xdr:rowOff>76795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9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93322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6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142164</xdr:rowOff>
    </xdr:from>
    <xdr:to>
      <xdr:col>102</xdr:col>
      <xdr:colOff>165100</xdr:colOff>
      <xdr:row>38</xdr:row>
      <xdr:rowOff>72313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85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88841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6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143535</xdr:rowOff>
    </xdr:from>
    <xdr:to>
      <xdr:col>98</xdr:col>
      <xdr:colOff>38100</xdr:colOff>
      <xdr:row>38</xdr:row>
      <xdr:rowOff>73685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90212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138968</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068"/>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138968</xdr:rowOff>
    </xdr:from>
    <xdr:to>
      <xdr:col>107</xdr:col>
      <xdr:colOff>50800</xdr:colOff>
      <xdr:row>58</xdr:row>
      <xdr:rowOff>138968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138968</xdr:rowOff>
    </xdr:from>
    <xdr:to>
      <xdr:col>102</xdr:col>
      <xdr:colOff>114300</xdr:colOff>
      <xdr:row>58</xdr:row>
      <xdr:rowOff>139243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8306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88168</xdr:rowOff>
    </xdr:from>
    <xdr:to>
      <xdr:col>107</xdr:col>
      <xdr:colOff>101600</xdr:colOff>
      <xdr:row>59</xdr:row>
      <xdr:rowOff>18318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9445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4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88168</xdr:rowOff>
    </xdr:from>
    <xdr:to>
      <xdr:col>102</xdr:col>
      <xdr:colOff>165100</xdr:colOff>
      <xdr:row>59</xdr:row>
      <xdr:rowOff>18318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9445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4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88443</xdr:rowOff>
    </xdr:from>
    <xdr:to>
      <xdr:col>98</xdr:col>
      <xdr:colOff>38100</xdr:colOff>
      <xdr:row>59</xdr:row>
      <xdr:rowOff>18593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9720</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155572</xdr:rowOff>
    </xdr:from>
    <xdr:to>
      <xdr:col>116</xdr:col>
      <xdr:colOff>63500</xdr:colOff>
      <xdr:row>78</xdr:row>
      <xdr:rowOff>9496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357222"/>
          <a:ext cx="8382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9496</xdr:rowOff>
    </xdr:from>
    <xdr:to>
      <xdr:col>111</xdr:col>
      <xdr:colOff>177800</xdr:colOff>
      <xdr:row>78</xdr:row>
      <xdr:rowOff>22003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382596"/>
          <a:ext cx="889000" cy="1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22003</xdr:rowOff>
    </xdr:from>
    <xdr:to>
      <xdr:col>107</xdr:col>
      <xdr:colOff>50800</xdr:colOff>
      <xdr:row>78</xdr:row>
      <xdr:rowOff>56130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395103"/>
          <a:ext cx="889000" cy="3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56130</xdr:rowOff>
    </xdr:from>
    <xdr:to>
      <xdr:col>102</xdr:col>
      <xdr:colOff>114300</xdr:colOff>
      <xdr:row>78</xdr:row>
      <xdr:rowOff>71317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429230"/>
          <a:ext cx="8890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104772</xdr:rowOff>
    </xdr:from>
    <xdr:to>
      <xdr:col>116</xdr:col>
      <xdr:colOff>114300</xdr:colOff>
      <xdr:row>78</xdr:row>
      <xdr:rowOff>34922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30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19699</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22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130146</xdr:rowOff>
    </xdr:from>
    <xdr:to>
      <xdr:col>112</xdr:col>
      <xdr:colOff>38100</xdr:colOff>
      <xdr:row>78</xdr:row>
      <xdr:rowOff>60296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33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51423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42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142653</xdr:rowOff>
    </xdr:from>
    <xdr:to>
      <xdr:col>107</xdr:col>
      <xdr:colOff>101600</xdr:colOff>
      <xdr:row>78</xdr:row>
      <xdr:rowOff>72803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3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63930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4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5330</xdr:rowOff>
    </xdr:from>
    <xdr:to>
      <xdr:col>102</xdr:col>
      <xdr:colOff>165100</xdr:colOff>
      <xdr:row>78</xdr:row>
      <xdr:rowOff>106930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3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98057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47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20517</xdr:rowOff>
    </xdr:from>
    <xdr:to>
      <xdr:col>98</xdr:col>
      <xdr:colOff>38100</xdr:colOff>
      <xdr:row>78</xdr:row>
      <xdr:rowOff>122117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9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113244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8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527</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　類似団体内平均と比較して、物件費、扶助費、補助費等、普通建設事業費が平均値を上回っている。</a:t>
          </a:r>
        </a:p>
        <a:p>
          <a:r>
            <a:rPr kumimoji="1" lang="ja-JP" altLang="en-US" sz="1300">
              <a:latin typeface="ＭＳ Ｐゴシック" panose="020B0600070205080204" pitchFamily="50" charset="-128"/>
              <a:ea typeface="ＭＳ Ｐゴシック" panose="020B0600070205080204" pitchFamily="50" charset="-128"/>
            </a:rPr>
            <a:t>　それぞれ、物件費は放課後児童健全育成事業に係る委託料など、扶助費は定額減税補足給付金など、補助費等は就学前教育・保育施設整備に係る補助金など、普通建設事業費（うち更新整備）は菊陽杉並木公園拡張整備事業（スポーツ施設整備）、菊陽空港線延伸計画道路事業、武蔵ヶ丘北小学校校舎・給食室新築事業などの事業費の増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43,761
42,729
37.46
24,332,933
23,081,866
905,262
10,217,669
19,698,755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155702</xdr:rowOff>
    </xdr:from>
    <xdr:to>
      <xdr:col>24</xdr:col>
      <xdr:colOff>63500</xdr:colOff>
      <xdr:row>37</xdr:row>
      <xdr:rowOff>9017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27902"/>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9017</xdr:rowOff>
    </xdr:from>
    <xdr:to>
      <xdr:col>19</xdr:col>
      <xdr:colOff>177800</xdr:colOff>
      <xdr:row>37</xdr:row>
      <xdr:rowOff>91694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52667"/>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81788</xdr:rowOff>
    </xdr:from>
    <xdr:to>
      <xdr:col>15</xdr:col>
      <xdr:colOff>50800</xdr:colOff>
      <xdr:row>37</xdr:row>
      <xdr:rowOff>91694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2543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68072</xdr:rowOff>
    </xdr:from>
    <xdr:to>
      <xdr:col>10</xdr:col>
      <xdr:colOff>114300</xdr:colOff>
      <xdr:row>37</xdr:row>
      <xdr:rowOff>81788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1172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104902</xdr:rowOff>
    </xdr:from>
    <xdr:to>
      <xdr:col>24</xdr:col>
      <xdr:colOff>114300</xdr:colOff>
      <xdr:row>37</xdr:row>
      <xdr:rowOff>35052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83329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129667</xdr:rowOff>
    </xdr:from>
    <xdr:to>
      <xdr:col>20</xdr:col>
      <xdr:colOff>38100</xdr:colOff>
      <xdr:row>37</xdr:row>
      <xdr:rowOff>59817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50944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40894</xdr:rowOff>
    </xdr:from>
    <xdr:to>
      <xdr:col>15</xdr:col>
      <xdr:colOff>101600</xdr:colOff>
      <xdr:row>37</xdr:row>
      <xdr:rowOff>142494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133621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30988</xdr:rowOff>
    </xdr:from>
    <xdr:to>
      <xdr:col>10</xdr:col>
      <xdr:colOff>165100</xdr:colOff>
      <xdr:row>37</xdr:row>
      <xdr:rowOff>132588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123715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17272</xdr:rowOff>
    </xdr:from>
    <xdr:to>
      <xdr:col>6</xdr:col>
      <xdr:colOff>38100</xdr:colOff>
      <xdr:row>37</xdr:row>
      <xdr:rowOff>118872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109999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5916</xdr:rowOff>
    </xdr:from>
    <xdr:to>
      <xdr:col>24</xdr:col>
      <xdr:colOff>63500</xdr:colOff>
      <xdr:row>58</xdr:row>
      <xdr:rowOff>19346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0016"/>
          <a:ext cx="8382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19346</xdr:rowOff>
    </xdr:from>
    <xdr:to>
      <xdr:col>19</xdr:col>
      <xdr:colOff>177800</xdr:colOff>
      <xdr:row>58</xdr:row>
      <xdr:rowOff>21723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63446"/>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21723</xdr:rowOff>
    </xdr:from>
    <xdr:to>
      <xdr:col>15</xdr:col>
      <xdr:colOff>50800</xdr:colOff>
      <xdr:row>58</xdr:row>
      <xdr:rowOff>46972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65823"/>
          <a:ext cx="889000" cy="2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6788</xdr:rowOff>
    </xdr:from>
    <xdr:to>
      <xdr:col>10</xdr:col>
      <xdr:colOff>114300</xdr:colOff>
      <xdr:row>58</xdr:row>
      <xdr:rowOff>46972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07988"/>
          <a:ext cx="889000" cy="38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126566</xdr:rowOff>
    </xdr:from>
    <xdr:to>
      <xdr:col>24</xdr:col>
      <xdr:colOff>114300</xdr:colOff>
      <xdr:row>58</xdr:row>
      <xdr:rowOff>56716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41493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139996</xdr:rowOff>
    </xdr:from>
    <xdr:to>
      <xdr:col>20</xdr:col>
      <xdr:colOff>38100</xdr:colOff>
      <xdr:row>58</xdr:row>
      <xdr:rowOff>70146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61273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142373</xdr:rowOff>
    </xdr:from>
    <xdr:to>
      <xdr:col>15</xdr:col>
      <xdr:colOff>101600</xdr:colOff>
      <xdr:row>58</xdr:row>
      <xdr:rowOff>72523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63650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167622</xdr:rowOff>
    </xdr:from>
    <xdr:to>
      <xdr:col>10</xdr:col>
      <xdr:colOff>165100</xdr:colOff>
      <xdr:row>58</xdr:row>
      <xdr:rowOff>97772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88899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3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127438</xdr:rowOff>
    </xdr:from>
    <xdr:to>
      <xdr:col>6</xdr:col>
      <xdr:colOff>38100</xdr:colOff>
      <xdr:row>56</xdr:row>
      <xdr:rowOff>57588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5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48715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4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158590</xdr:rowOff>
    </xdr:from>
    <xdr:to>
      <xdr:col>24</xdr:col>
      <xdr:colOff>63500</xdr:colOff>
      <xdr:row>76</xdr:row>
      <xdr:rowOff>21568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45890"/>
          <a:ext cx="838200" cy="20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21568</xdr:rowOff>
    </xdr:from>
    <xdr:to>
      <xdr:col>19</xdr:col>
      <xdr:colOff>177800</xdr:colOff>
      <xdr:row>76</xdr:row>
      <xdr:rowOff>39314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51768"/>
          <a:ext cx="889000" cy="1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162140</xdr:rowOff>
    </xdr:from>
    <xdr:to>
      <xdr:col>15</xdr:col>
      <xdr:colOff>50800</xdr:colOff>
      <xdr:row>76</xdr:row>
      <xdr:rowOff>39314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20890"/>
          <a:ext cx="889000" cy="4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162140</xdr:rowOff>
    </xdr:from>
    <xdr:to>
      <xdr:col>10</xdr:col>
      <xdr:colOff>114300</xdr:colOff>
      <xdr:row>77</xdr:row>
      <xdr:rowOff>50760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20890"/>
          <a:ext cx="889000" cy="2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107790</xdr:rowOff>
    </xdr:from>
    <xdr:to>
      <xdr:col>24</xdr:col>
      <xdr:colOff>114300</xdr:colOff>
      <xdr:row>75</xdr:row>
      <xdr:rowOff>37940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130667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4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142217</xdr:rowOff>
    </xdr:from>
    <xdr:to>
      <xdr:col>20</xdr:col>
      <xdr:colOff>38100</xdr:colOff>
      <xdr:row>76</xdr:row>
      <xdr:rowOff>72368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009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88894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7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159964</xdr:rowOff>
    </xdr:from>
    <xdr:to>
      <xdr:col>15</xdr:col>
      <xdr:colOff>101600</xdr:colOff>
      <xdr:row>76</xdr:row>
      <xdr:rowOff>90114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1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106641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9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111341</xdr:rowOff>
    </xdr:from>
    <xdr:to>
      <xdr:col>10</xdr:col>
      <xdr:colOff>165100</xdr:colOff>
      <xdr:row>76</xdr:row>
      <xdr:rowOff>41492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700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58018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5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171410</xdr:rowOff>
    </xdr:from>
    <xdr:to>
      <xdr:col>6</xdr:col>
      <xdr:colOff>38100</xdr:colOff>
      <xdr:row>77</xdr:row>
      <xdr:rowOff>101560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118087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7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91191</xdr:rowOff>
    </xdr:from>
    <xdr:to>
      <xdr:col>24</xdr:col>
      <xdr:colOff>63500</xdr:colOff>
      <xdr:row>98</xdr:row>
      <xdr:rowOff>106569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93291"/>
          <a:ext cx="838200" cy="1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87427</xdr:rowOff>
    </xdr:from>
    <xdr:to>
      <xdr:col>19</xdr:col>
      <xdr:colOff>177800</xdr:colOff>
      <xdr:row>98</xdr:row>
      <xdr:rowOff>106569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89527"/>
          <a:ext cx="889000" cy="1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87427</xdr:rowOff>
    </xdr:from>
    <xdr:to>
      <xdr:col>15</xdr:col>
      <xdr:colOff>50800</xdr:colOff>
      <xdr:row>98</xdr:row>
      <xdr:rowOff>90810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89527"/>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86802</xdr:rowOff>
    </xdr:from>
    <xdr:to>
      <xdr:col>10</xdr:col>
      <xdr:colOff>114300</xdr:colOff>
      <xdr:row>98</xdr:row>
      <xdr:rowOff>90810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88902"/>
          <a:ext cx="889000" cy="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40391</xdr:rowOff>
    </xdr:from>
    <xdr:to>
      <xdr:col>24</xdr:col>
      <xdr:colOff>114300</xdr:colOff>
      <xdr:row>98</xdr:row>
      <xdr:rowOff>141991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4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18818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2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55769</xdr:rowOff>
    </xdr:from>
    <xdr:to>
      <xdr:col>20</xdr:col>
      <xdr:colOff>38100</xdr:colOff>
      <xdr:row>98</xdr:row>
      <xdr:rowOff>157369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5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148496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5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36627</xdr:rowOff>
    </xdr:from>
    <xdr:to>
      <xdr:col>15</xdr:col>
      <xdr:colOff>101600</xdr:colOff>
      <xdr:row>98</xdr:row>
      <xdr:rowOff>138227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129354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40010</xdr:rowOff>
    </xdr:from>
    <xdr:to>
      <xdr:col>10</xdr:col>
      <xdr:colOff>165100</xdr:colOff>
      <xdr:row>98</xdr:row>
      <xdr:rowOff>141610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4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132737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36002</xdr:rowOff>
    </xdr:from>
    <xdr:to>
      <xdr:col>6</xdr:col>
      <xdr:colOff>38100</xdr:colOff>
      <xdr:row>98</xdr:row>
      <xdr:rowOff>137602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3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128729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3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35197</xdr:rowOff>
    </xdr:from>
    <xdr:to>
      <xdr:col>55</xdr:col>
      <xdr:colOff>0</xdr:colOff>
      <xdr:row>39</xdr:row>
      <xdr:rowOff>56097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21747"/>
          <a:ext cx="8382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5480</xdr:rowOff>
    </xdr:from>
    <xdr:to>
      <xdr:col>50</xdr:col>
      <xdr:colOff>114300</xdr:colOff>
      <xdr:row>39</xdr:row>
      <xdr:rowOff>35197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92030"/>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5480</xdr:rowOff>
    </xdr:from>
    <xdr:to>
      <xdr:col>45</xdr:col>
      <xdr:colOff>177800</xdr:colOff>
      <xdr:row>39</xdr:row>
      <xdr:rowOff>9072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92030"/>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8745</xdr:rowOff>
    </xdr:from>
    <xdr:to>
      <xdr:col>41</xdr:col>
      <xdr:colOff>50800</xdr:colOff>
      <xdr:row>39</xdr:row>
      <xdr:rowOff>9072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95295"/>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5297</xdr:rowOff>
    </xdr:from>
    <xdr:to>
      <xdr:col>55</xdr:col>
      <xdr:colOff>50800</xdr:colOff>
      <xdr:row>39</xdr:row>
      <xdr:rowOff>106897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91674</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06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155847</xdr:rowOff>
    </xdr:from>
    <xdr:to>
      <xdr:col>50</xdr:col>
      <xdr:colOff>165100</xdr:colOff>
      <xdr:row>39</xdr:row>
      <xdr:rowOff>85997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77124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63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126130</xdr:rowOff>
    </xdr:from>
    <xdr:to>
      <xdr:col>46</xdr:col>
      <xdr:colOff>38100</xdr:colOff>
      <xdr:row>39</xdr:row>
      <xdr:rowOff>56280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47407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33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129722</xdr:rowOff>
    </xdr:from>
    <xdr:to>
      <xdr:col>41</xdr:col>
      <xdr:colOff>101600</xdr:colOff>
      <xdr:row>39</xdr:row>
      <xdr:rowOff>59872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50999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3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129395</xdr:rowOff>
    </xdr:from>
    <xdr:to>
      <xdr:col>36</xdr:col>
      <xdr:colOff>165100</xdr:colOff>
      <xdr:row>39</xdr:row>
      <xdr:rowOff>59545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50672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37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13018</xdr:rowOff>
    </xdr:from>
    <xdr:to>
      <xdr:col>55</xdr:col>
      <xdr:colOff>0</xdr:colOff>
      <xdr:row>58</xdr:row>
      <xdr:rowOff>24924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57118"/>
          <a:ext cx="838200" cy="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169418</xdr:rowOff>
    </xdr:from>
    <xdr:to>
      <xdr:col>50</xdr:col>
      <xdr:colOff>114300</xdr:colOff>
      <xdr:row>58</xdr:row>
      <xdr:rowOff>13018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42068"/>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169418</xdr:rowOff>
    </xdr:from>
    <xdr:to>
      <xdr:col>45</xdr:col>
      <xdr:colOff>177800</xdr:colOff>
      <xdr:row>58</xdr:row>
      <xdr:rowOff>31477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42068"/>
          <a:ext cx="889000" cy="3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31477</xdr:rowOff>
    </xdr:from>
    <xdr:to>
      <xdr:col>41</xdr:col>
      <xdr:colOff>50800</xdr:colOff>
      <xdr:row>58</xdr:row>
      <xdr:rowOff>61538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75577"/>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145574</xdr:rowOff>
    </xdr:from>
    <xdr:to>
      <xdr:col>55</xdr:col>
      <xdr:colOff>50800</xdr:colOff>
      <xdr:row>58</xdr:row>
      <xdr:rowOff>75724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168451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6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133668</xdr:rowOff>
    </xdr:from>
    <xdr:to>
      <xdr:col>50</xdr:col>
      <xdr:colOff>165100</xdr:colOff>
      <xdr:row>58</xdr:row>
      <xdr:rowOff>63818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54945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118618</xdr:rowOff>
    </xdr:from>
    <xdr:to>
      <xdr:col>46</xdr:col>
      <xdr:colOff>38100</xdr:colOff>
      <xdr:row>58</xdr:row>
      <xdr:rowOff>48768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65295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6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152127</xdr:rowOff>
    </xdr:from>
    <xdr:to>
      <xdr:col>41</xdr:col>
      <xdr:colOff>101600</xdr:colOff>
      <xdr:row>58</xdr:row>
      <xdr:rowOff>82277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2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98804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970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10738</xdr:rowOff>
    </xdr:from>
    <xdr:to>
      <xdr:col>36</xdr:col>
      <xdr:colOff>165100</xdr:colOff>
      <xdr:row>58</xdr:row>
      <xdr:rowOff>112338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103465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4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169323</xdr:rowOff>
    </xdr:from>
    <xdr:to>
      <xdr:col>55</xdr:col>
      <xdr:colOff>0</xdr:colOff>
      <xdr:row>78</xdr:row>
      <xdr:rowOff>105944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70973"/>
          <a:ext cx="838200" cy="10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112934</xdr:rowOff>
    </xdr:from>
    <xdr:to>
      <xdr:col>50</xdr:col>
      <xdr:colOff>114300</xdr:colOff>
      <xdr:row>78</xdr:row>
      <xdr:rowOff>105944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14584"/>
          <a:ext cx="889000" cy="16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127603</xdr:rowOff>
    </xdr:from>
    <xdr:to>
      <xdr:col>45</xdr:col>
      <xdr:colOff>177800</xdr:colOff>
      <xdr:row>77</xdr:row>
      <xdr:rowOff>112934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57803"/>
          <a:ext cx="889000" cy="15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127603</xdr:rowOff>
    </xdr:from>
    <xdr:to>
      <xdr:col>41</xdr:col>
      <xdr:colOff>50800</xdr:colOff>
      <xdr:row>78</xdr:row>
      <xdr:rowOff>103696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57803"/>
          <a:ext cx="889000" cy="31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118523</xdr:rowOff>
    </xdr:from>
    <xdr:to>
      <xdr:col>55</xdr:col>
      <xdr:colOff>50800</xdr:colOff>
      <xdr:row>78</xdr:row>
      <xdr:rowOff>48673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2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141400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55144</xdr:rowOff>
    </xdr:from>
    <xdr:to>
      <xdr:col>50</xdr:col>
      <xdr:colOff>165100</xdr:colOff>
      <xdr:row>78</xdr:row>
      <xdr:rowOff>156744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147871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2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62134</xdr:rowOff>
    </xdr:from>
    <xdr:to>
      <xdr:col>46</xdr:col>
      <xdr:colOff>38100</xdr:colOff>
      <xdr:row>77</xdr:row>
      <xdr:rowOff>163734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6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8811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76803</xdr:rowOff>
    </xdr:from>
    <xdr:to>
      <xdr:col>41</xdr:col>
      <xdr:colOff>101600</xdr:colOff>
      <xdr:row>77</xdr:row>
      <xdr:rowOff>6953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0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23480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88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52896</xdr:rowOff>
    </xdr:from>
    <xdr:to>
      <xdr:col>36</xdr:col>
      <xdr:colOff>165100</xdr:colOff>
      <xdr:row>78</xdr:row>
      <xdr:rowOff>154496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145623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1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84798</xdr:rowOff>
    </xdr:from>
    <xdr:to>
      <xdr:col>55</xdr:col>
      <xdr:colOff>0</xdr:colOff>
      <xdr:row>92</xdr:row>
      <xdr:rowOff>119887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686748"/>
          <a:ext cx="838200" cy="20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88531</xdr:rowOff>
    </xdr:from>
    <xdr:to>
      <xdr:col>50</xdr:col>
      <xdr:colOff>114300</xdr:colOff>
      <xdr:row>92</xdr:row>
      <xdr:rowOff>119887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861931"/>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88531</xdr:rowOff>
    </xdr:from>
    <xdr:to>
      <xdr:col>45</xdr:col>
      <xdr:colOff>177800</xdr:colOff>
      <xdr:row>95</xdr:row>
      <xdr:rowOff>40639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861931"/>
          <a:ext cx="889000" cy="4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40639</xdr:rowOff>
    </xdr:from>
    <xdr:to>
      <xdr:col>41</xdr:col>
      <xdr:colOff>50800</xdr:colOff>
      <xdr:row>97</xdr:row>
      <xdr:rowOff>86385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328389"/>
          <a:ext cx="889000" cy="38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33998</xdr:rowOff>
    </xdr:from>
    <xdr:to>
      <xdr:col>55</xdr:col>
      <xdr:colOff>50800</xdr:colOff>
      <xdr:row>91</xdr:row>
      <xdr:rowOff>135598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63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56875</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48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69087</xdr:rowOff>
    </xdr:from>
    <xdr:to>
      <xdr:col>50</xdr:col>
      <xdr:colOff>165100</xdr:colOff>
      <xdr:row>92</xdr:row>
      <xdr:rowOff>170687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84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15764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6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37731</xdr:rowOff>
    </xdr:from>
    <xdr:to>
      <xdr:col>46</xdr:col>
      <xdr:colOff>38100</xdr:colOff>
      <xdr:row>92</xdr:row>
      <xdr:rowOff>139331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8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155858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58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161289</xdr:rowOff>
    </xdr:from>
    <xdr:to>
      <xdr:col>41</xdr:col>
      <xdr:colOff>101600</xdr:colOff>
      <xdr:row>95</xdr:row>
      <xdr:rowOff>91439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7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107966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5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35585</xdr:rowOff>
    </xdr:from>
    <xdr:to>
      <xdr:col>36</xdr:col>
      <xdr:colOff>165100</xdr:colOff>
      <xdr:row>97</xdr:row>
      <xdr:rowOff>137185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6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128312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5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68410</xdr:rowOff>
    </xdr:from>
    <xdr:to>
      <xdr:col>85</xdr:col>
      <xdr:colOff>127000</xdr:colOff>
      <xdr:row>39</xdr:row>
      <xdr:rowOff>38691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83510"/>
          <a:ext cx="8382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23604</xdr:rowOff>
    </xdr:from>
    <xdr:to>
      <xdr:col>81</xdr:col>
      <xdr:colOff>50800</xdr:colOff>
      <xdr:row>39</xdr:row>
      <xdr:rowOff>38691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710154"/>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93719</xdr:rowOff>
    </xdr:from>
    <xdr:to>
      <xdr:col>76</xdr:col>
      <xdr:colOff>114300</xdr:colOff>
      <xdr:row>39</xdr:row>
      <xdr:rowOff>23604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094469"/>
          <a:ext cx="889000" cy="6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93719</xdr:rowOff>
    </xdr:from>
    <xdr:to>
      <xdr:col>71</xdr:col>
      <xdr:colOff>177800</xdr:colOff>
      <xdr:row>37</xdr:row>
      <xdr:rowOff>33564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094469"/>
          <a:ext cx="889000" cy="28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17610</xdr:rowOff>
    </xdr:from>
    <xdr:to>
      <xdr:col>85</xdr:col>
      <xdr:colOff>177800</xdr:colOff>
      <xdr:row>38</xdr:row>
      <xdr:rowOff>119210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167487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1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159341</xdr:rowOff>
    </xdr:from>
    <xdr:to>
      <xdr:col>81</xdr:col>
      <xdr:colOff>101600</xdr:colOff>
      <xdr:row>39</xdr:row>
      <xdr:rowOff>89491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7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80618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144254</xdr:rowOff>
    </xdr:from>
    <xdr:to>
      <xdr:col>76</xdr:col>
      <xdr:colOff>165100</xdr:colOff>
      <xdr:row>39</xdr:row>
      <xdr:rowOff>74404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5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65531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5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42919</xdr:rowOff>
    </xdr:from>
    <xdr:to>
      <xdr:col>72</xdr:col>
      <xdr:colOff>38100</xdr:colOff>
      <xdr:row>35</xdr:row>
      <xdr:rowOff>144519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4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161046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154214</xdr:rowOff>
    </xdr:from>
    <xdr:to>
      <xdr:col>67</xdr:col>
      <xdr:colOff>101600</xdr:colOff>
      <xdr:row>37</xdr:row>
      <xdr:rowOff>84364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100891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0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25240</xdr:rowOff>
    </xdr:from>
    <xdr:to>
      <xdr:col>85</xdr:col>
      <xdr:colOff>127000</xdr:colOff>
      <xdr:row>57</xdr:row>
      <xdr:rowOff>57020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97890"/>
          <a:ext cx="838200" cy="3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57020</xdr:rowOff>
    </xdr:from>
    <xdr:to>
      <xdr:col>81</xdr:col>
      <xdr:colOff>50800</xdr:colOff>
      <xdr:row>57</xdr:row>
      <xdr:rowOff>122948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29670"/>
          <a:ext cx="889000" cy="6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84228</xdr:rowOff>
    </xdr:from>
    <xdr:to>
      <xdr:col>76</xdr:col>
      <xdr:colOff>114300</xdr:colOff>
      <xdr:row>57</xdr:row>
      <xdr:rowOff>122948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56878"/>
          <a:ext cx="889000" cy="3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25195</xdr:rowOff>
    </xdr:from>
    <xdr:to>
      <xdr:col>71</xdr:col>
      <xdr:colOff>177800</xdr:colOff>
      <xdr:row>57</xdr:row>
      <xdr:rowOff>84228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97845"/>
          <a:ext cx="889000" cy="5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145890</xdr:rowOff>
    </xdr:from>
    <xdr:to>
      <xdr:col>85</xdr:col>
      <xdr:colOff>177800</xdr:colOff>
      <xdr:row>57</xdr:row>
      <xdr:rowOff>76040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168767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9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6220</xdr:rowOff>
    </xdr:from>
    <xdr:to>
      <xdr:col>81</xdr:col>
      <xdr:colOff>101600</xdr:colOff>
      <xdr:row>57</xdr:row>
      <xdr:rowOff>107820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7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124347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5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72148</xdr:rowOff>
    </xdr:from>
    <xdr:to>
      <xdr:col>76</xdr:col>
      <xdr:colOff>165100</xdr:colOff>
      <xdr:row>58</xdr:row>
      <xdr:rowOff>2298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164875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33428</xdr:rowOff>
    </xdr:from>
    <xdr:to>
      <xdr:col>72</xdr:col>
      <xdr:colOff>38100</xdr:colOff>
      <xdr:row>57</xdr:row>
      <xdr:rowOff>135028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126155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145845</xdr:rowOff>
    </xdr:from>
    <xdr:to>
      <xdr:col>67</xdr:col>
      <xdr:colOff>101600</xdr:colOff>
      <xdr:row>57</xdr:row>
      <xdr:rowOff>75995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4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92522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2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138374</xdr:rowOff>
    </xdr:from>
    <xdr:to>
      <xdr:col>85</xdr:col>
      <xdr:colOff>127000</xdr:colOff>
      <xdr:row>78</xdr:row>
      <xdr:rowOff>139585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11474"/>
          <a:ext cx="8382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135768</xdr:rowOff>
    </xdr:from>
    <xdr:to>
      <xdr:col>81</xdr:col>
      <xdr:colOff>50800</xdr:colOff>
      <xdr:row>78</xdr:row>
      <xdr:rowOff>139585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08868"/>
          <a:ext cx="8890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135768</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08868"/>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133756</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685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87574</xdr:rowOff>
    </xdr:from>
    <xdr:to>
      <xdr:col>85</xdr:col>
      <xdr:colOff>177800</xdr:colOff>
      <xdr:row>79</xdr:row>
      <xdr:rowOff>17724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313932"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88785</xdr:rowOff>
    </xdr:from>
    <xdr:to>
      <xdr:col>81</xdr:col>
      <xdr:colOff>101600</xdr:colOff>
      <xdr:row>79</xdr:row>
      <xdr:rowOff>18935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10062</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6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84968</xdr:rowOff>
    </xdr:from>
    <xdr:to>
      <xdr:col>76</xdr:col>
      <xdr:colOff>165100</xdr:colOff>
      <xdr:row>79</xdr:row>
      <xdr:rowOff>15118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6245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50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4233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8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130136</xdr:rowOff>
    </xdr:from>
    <xdr:to>
      <xdr:col>85</xdr:col>
      <xdr:colOff>127000</xdr:colOff>
      <xdr:row>96</xdr:row>
      <xdr:rowOff>134913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589336"/>
          <a:ext cx="838200" cy="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167970</xdr:rowOff>
    </xdr:from>
    <xdr:to>
      <xdr:col>81</xdr:col>
      <xdr:colOff>50800</xdr:colOff>
      <xdr:row>96</xdr:row>
      <xdr:rowOff>130136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455720"/>
          <a:ext cx="889000" cy="13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167970</xdr:rowOff>
    </xdr:from>
    <xdr:to>
      <xdr:col>76</xdr:col>
      <xdr:colOff>114300</xdr:colOff>
      <xdr:row>96</xdr:row>
      <xdr:rowOff>108026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55720"/>
          <a:ext cx="889000" cy="1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108026</xdr:rowOff>
    </xdr:from>
    <xdr:to>
      <xdr:col>71</xdr:col>
      <xdr:colOff>177800</xdr:colOff>
      <xdr:row>96</xdr:row>
      <xdr:rowOff>147383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67226"/>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84113</xdr:rowOff>
    </xdr:from>
    <xdr:to>
      <xdr:col>85</xdr:col>
      <xdr:colOff>177800</xdr:colOff>
      <xdr:row>97</xdr:row>
      <xdr:rowOff>14263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4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62540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79336</xdr:rowOff>
    </xdr:from>
    <xdr:to>
      <xdr:col>81</xdr:col>
      <xdr:colOff>101600</xdr:colOff>
      <xdr:row>97</xdr:row>
      <xdr:rowOff>9486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3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117170</xdr:rowOff>
    </xdr:from>
    <xdr:to>
      <xdr:col>76</xdr:col>
      <xdr:colOff>165100</xdr:colOff>
      <xdr:row>96</xdr:row>
      <xdr:rowOff>47320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63847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18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57226</xdr:rowOff>
    </xdr:from>
    <xdr:to>
      <xdr:col>72</xdr:col>
      <xdr:colOff>38100</xdr:colOff>
      <xdr:row>96</xdr:row>
      <xdr:rowOff>158826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3903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96583</xdr:rowOff>
    </xdr:from>
    <xdr:to>
      <xdr:col>67</xdr:col>
      <xdr:colOff>101600</xdr:colOff>
      <xdr:row>97</xdr:row>
      <xdr:rowOff>26733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5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43260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33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類似団体内平均と比較して、民生費、農林水産業費、商工費、土木費、教育費が平均値を上回っている。</a:t>
          </a:r>
        </a:p>
        <a:p>
          <a:r>
            <a:rPr kumimoji="1" lang="ja-JP" altLang="en-US" sz="1300">
              <a:latin typeface="ＭＳ Ｐゴシック" panose="020B0600070205080204" pitchFamily="50" charset="-128"/>
              <a:ea typeface="ＭＳ Ｐゴシック" panose="020B0600070205080204" pitchFamily="50" charset="-128"/>
            </a:rPr>
            <a:t>　そのうち前年度と比較して増加しているのは民生費、商工費、土木費、教育費である。</a:t>
          </a:r>
        </a:p>
        <a:p>
          <a:r>
            <a:rPr kumimoji="1" lang="ja-JP" altLang="en-US" sz="1300">
              <a:latin typeface="ＭＳ Ｐゴシック" panose="020B0600070205080204" pitchFamily="50" charset="-128"/>
              <a:ea typeface="ＭＳ Ｐゴシック" panose="020B0600070205080204" pitchFamily="50" charset="-128"/>
            </a:rPr>
            <a:t>　それぞれ、民生費は定額減税補足給付金（調整給付）事業などの増、商工費は企業誘致対策事業などの増、土木費は菊陽杉並木公園拡張整備事業（スポーツ施設整備）などの増、教育費は武蔵ヶ丘北小学校校舎・給食室新築事業などの増が、増加の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年度にかけて、取崩額が積立額を上回ったため減少した。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年度の実質収支額については、歳入の前年度比（増）の額が、歳出の前年度比（増）の額よりも大きく、また、翌年度に繰り越すべき財源が減少したため、実質収支額は増加した。</a:t>
          </a:r>
        </a:p>
        <a:p>
          <a:r>
            <a:rPr kumimoji="1" lang="ja-JP" altLang="en-US" sz="1400">
              <a:latin typeface="ＭＳ ゴシック" pitchFamily="49" charset="-128"/>
              <a:ea typeface="ＭＳ ゴシック" pitchFamily="49" charset="-128"/>
            </a:rPr>
            <a:t>　実質単年度収支については、積立金取崩し額は増加したものの、単年度収支も増加したため、前年度に比べて増加した。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一般会計、他全ての会計において、実質赤字はなかった。</a:t>
          </a:r>
        </a:p>
        <a:p>
          <a:r>
            <a:rPr kumimoji="1" lang="ja-JP" altLang="en-US" sz="1400">
              <a:latin typeface="ＭＳ ゴシック" pitchFamily="49" charset="-128"/>
              <a:ea typeface="ＭＳ ゴシック" pitchFamily="49" charset="-128"/>
            </a:rPr>
            <a:t>　今後も、引き続き各会計の実質収支等の状況を注視し、健全な財政運営に努めていく。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24332933</v>
      </c>
      <c r="BO4" s="358"/>
      <c r="BP4" s="358"/>
      <c r="BQ4" s="358"/>
      <c r="BR4" s="358"/>
      <c r="BS4" s="358"/>
      <c r="BT4" s="358"/>
      <c r="BU4" s="359"/>
      <c r="BV4" s="357">
        <v>21084254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8.9</v>
      </c>
      <c r="CU4" s="364"/>
      <c r="CV4" s="364"/>
      <c r="CW4" s="364"/>
      <c r="CX4" s="364"/>
      <c r="CY4" s="364"/>
      <c r="CZ4" s="364"/>
      <c r="DA4" s="365"/>
      <c r="DB4" s="363">
        <v>3.1</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23081866</v>
      </c>
      <c r="BO5" s="395"/>
      <c r="BP5" s="395"/>
      <c r="BQ5" s="395"/>
      <c r="BR5" s="395"/>
      <c r="BS5" s="395"/>
      <c r="BT5" s="395"/>
      <c r="BU5" s="396"/>
      <c r="BV5" s="394">
        <v>20359902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94.5</v>
      </c>
      <c r="CU5" s="392"/>
      <c r="CV5" s="392"/>
      <c r="CW5" s="392"/>
      <c r="CX5" s="392"/>
      <c r="CY5" s="392"/>
      <c r="CZ5" s="392"/>
      <c r="DA5" s="393"/>
      <c r="DB5" s="391">
        <v>91.8</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1251067</v>
      </c>
      <c r="BO6" s="395"/>
      <c r="BP6" s="395"/>
      <c r="BQ6" s="395"/>
      <c r="BR6" s="395"/>
      <c r="BS6" s="395"/>
      <c r="BT6" s="395"/>
      <c r="BU6" s="396"/>
      <c r="BV6" s="394">
        <v>724352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94.5</v>
      </c>
      <c r="CU6" s="432"/>
      <c r="CV6" s="432"/>
      <c r="CW6" s="432"/>
      <c r="CX6" s="432"/>
      <c r="CY6" s="432"/>
      <c r="CZ6" s="432"/>
      <c r="DA6" s="433"/>
      <c r="DB6" s="431">
        <v>91.9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345805</v>
      </c>
      <c r="BO7" s="395"/>
      <c r="BP7" s="395"/>
      <c r="BQ7" s="395"/>
      <c r="BR7" s="395"/>
      <c r="BS7" s="395"/>
      <c r="BT7" s="395"/>
      <c r="BU7" s="396"/>
      <c r="BV7" s="394">
        <v>416521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10217669</v>
      </c>
      <c r="CU7" s="395"/>
      <c r="CV7" s="395"/>
      <c r="CW7" s="395"/>
      <c r="CX7" s="395"/>
      <c r="CY7" s="395"/>
      <c r="CZ7" s="395"/>
      <c r="DA7" s="396"/>
      <c r="DB7" s="394">
        <v>9778199</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905262</v>
      </c>
      <c r="BO8" s="395"/>
      <c r="BP8" s="395"/>
      <c r="BQ8" s="395"/>
      <c r="BR8" s="395"/>
      <c r="BS8" s="395"/>
      <c r="BT8" s="395"/>
      <c r="BU8" s="396"/>
      <c r="BV8" s="394">
        <v>307831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0.95</v>
      </c>
      <c r="CU8" s="435"/>
      <c r="CV8" s="435"/>
      <c r="CW8" s="435"/>
      <c r="CX8" s="435"/>
      <c r="CY8" s="435"/>
      <c r="CZ8" s="435"/>
      <c r="DA8" s="436"/>
      <c r="DB8" s="434">
        <v>0.94</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43337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597431</v>
      </c>
      <c r="BO9" s="395"/>
      <c r="BP9" s="395"/>
      <c r="BQ9" s="395"/>
      <c r="BR9" s="395"/>
      <c r="BS9" s="395"/>
      <c r="BT9" s="395"/>
      <c r="BU9" s="396"/>
      <c r="BV9" s="394">
        <v>-398489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10.7</v>
      </c>
      <c r="CU9" s="392"/>
      <c r="CV9" s="392"/>
      <c r="CW9" s="392"/>
      <c r="CX9" s="392"/>
      <c r="CY9" s="392"/>
      <c r="CZ9" s="392"/>
      <c r="DA9" s="393"/>
      <c r="DB9" s="391">
        <v>11.8</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40984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210180</v>
      </c>
      <c r="BO10" s="395"/>
      <c r="BP10" s="395"/>
      <c r="BQ10" s="395"/>
      <c r="BR10" s="395"/>
      <c r="BS10" s="395"/>
      <c r="BT10" s="395"/>
      <c r="BU10" s="396"/>
      <c r="BV10" s="394">
        <v>360078</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43761</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810000</v>
      </c>
      <c r="BO12" s="395"/>
      <c r="BP12" s="395"/>
      <c r="BQ12" s="395"/>
      <c r="BR12" s="395"/>
      <c r="BS12" s="395"/>
      <c r="BT12" s="395"/>
      <c r="BU12" s="396"/>
      <c r="BV12" s="394">
        <v>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129</v>
      </c>
      <c r="N13" s="486"/>
      <c r="O13" s="486"/>
      <c r="P13" s="486"/>
      <c r="Q13" s="487"/>
      <c r="R13" s="478">
        <v>42729</v>
      </c>
      <c r="S13" s="479"/>
      <c r="T13" s="479"/>
      <c r="U13" s="479"/>
      <c r="V13" s="480"/>
      <c r="W13" s="410" t="s">
        <v>130</v>
      </c>
      <c r="X13" s="411"/>
      <c r="Y13" s="411"/>
      <c r="Z13" s="411"/>
      <c r="AA13" s="411"/>
      <c r="AB13" s="401"/>
      <c r="AC13" s="445">
        <v>875</v>
      </c>
      <c r="AD13" s="446"/>
      <c r="AE13" s="446"/>
      <c r="AF13" s="446"/>
      <c r="AG13" s="488"/>
      <c r="AH13" s="445">
        <v>932</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-2389</v>
      </c>
      <c r="BO13" s="395"/>
      <c r="BP13" s="395"/>
      <c r="BQ13" s="395"/>
      <c r="BR13" s="395"/>
      <c r="BS13" s="395"/>
      <c r="BT13" s="395"/>
      <c r="BU13" s="396"/>
      <c r="BV13" s="394">
        <v>-38411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8.1999999999999993</v>
      </c>
      <c r="CU13" s="392"/>
      <c r="CV13" s="392"/>
      <c r="CW13" s="392"/>
      <c r="CX13" s="392"/>
      <c r="CY13" s="392"/>
      <c r="CZ13" s="392"/>
      <c r="DA13" s="393"/>
      <c r="DB13" s="391">
        <v>6.7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43915</v>
      </c>
      <c r="S14" s="479"/>
      <c r="T14" s="479"/>
      <c r="U14" s="479"/>
      <c r="V14" s="480"/>
      <c r="W14" s="384"/>
      <c r="X14" s="385"/>
      <c r="Y14" s="385"/>
      <c r="Z14" s="385"/>
      <c r="AA14" s="385"/>
      <c r="AB14" s="374"/>
      <c r="AC14" s="481">
        <v>4.3</v>
      </c>
      <c r="AD14" s="482"/>
      <c r="AE14" s="482"/>
      <c r="AF14" s="482"/>
      <c r="AG14" s="483"/>
      <c r="AH14" s="481">
        <v>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52.7</v>
      </c>
      <c r="CU14" s="493"/>
      <c r="CV14" s="493"/>
      <c r="CW14" s="493"/>
      <c r="CX14" s="493"/>
      <c r="CY14" s="493"/>
      <c r="CZ14" s="493"/>
      <c r="DA14" s="494"/>
      <c r="DB14" s="492">
        <v>24.9</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129</v>
      </c>
      <c r="N15" s="486"/>
      <c r="O15" s="486"/>
      <c r="P15" s="486"/>
      <c r="Q15" s="487"/>
      <c r="R15" s="478">
        <v>42928</v>
      </c>
      <c r="S15" s="479"/>
      <c r="T15" s="479"/>
      <c r="U15" s="479"/>
      <c r="V15" s="480"/>
      <c r="W15" s="410" t="s">
        <v>137</v>
      </c>
      <c r="X15" s="411"/>
      <c r="Y15" s="411"/>
      <c r="Z15" s="411"/>
      <c r="AA15" s="411"/>
      <c r="AB15" s="401"/>
      <c r="AC15" s="445">
        <v>6452</v>
      </c>
      <c r="AD15" s="446"/>
      <c r="AE15" s="446"/>
      <c r="AF15" s="446"/>
      <c r="AG15" s="488"/>
      <c r="AH15" s="445">
        <v>5765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7588885</v>
      </c>
      <c r="BO15" s="358"/>
      <c r="BP15" s="358"/>
      <c r="BQ15" s="358"/>
      <c r="BR15" s="358"/>
      <c r="BS15" s="358"/>
      <c r="BT15" s="358"/>
      <c r="BU15" s="359"/>
      <c r="BV15" s="357">
        <v>7319443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31.5</v>
      </c>
      <c r="AD16" s="482"/>
      <c r="AE16" s="482"/>
      <c r="AF16" s="482"/>
      <c r="AG16" s="483"/>
      <c r="AH16" s="481">
        <v>30.8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8072480</v>
      </c>
      <c r="BO16" s="395"/>
      <c r="BP16" s="395"/>
      <c r="BQ16" s="395"/>
      <c r="BR16" s="395"/>
      <c r="BS16" s="395"/>
      <c r="BT16" s="395"/>
      <c r="BU16" s="396"/>
      <c r="BV16" s="394">
        <v>7701943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13167</v>
      </c>
      <c r="AD17" s="446"/>
      <c r="AE17" s="446"/>
      <c r="AF17" s="446"/>
      <c r="AG17" s="488"/>
      <c r="AH17" s="445">
        <v>12013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9716486</v>
      </c>
      <c r="BO17" s="395"/>
      <c r="BP17" s="395"/>
      <c r="BQ17" s="395"/>
      <c r="BR17" s="395"/>
      <c r="BS17" s="395"/>
      <c r="BT17" s="395"/>
      <c r="BU17" s="396"/>
      <c r="BV17" s="394">
        <v>9356921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37.46</v>
      </c>
      <c r="M18" s="518"/>
      <c r="N18" s="518"/>
      <c r="O18" s="518"/>
      <c r="P18" s="518"/>
      <c r="Q18" s="518"/>
      <c r="R18" s="519"/>
      <c r="S18" s="519"/>
      <c r="T18" s="519"/>
      <c r="U18" s="519"/>
      <c r="V18" s="520"/>
      <c r="W18" s="412"/>
      <c r="X18" s="413"/>
      <c r="Y18" s="413"/>
      <c r="Z18" s="413"/>
      <c r="AA18" s="413"/>
      <c r="AB18" s="404"/>
      <c r="AC18" s="521">
        <v>64.2</v>
      </c>
      <c r="AD18" s="522"/>
      <c r="AE18" s="522"/>
      <c r="AF18" s="522"/>
      <c r="AG18" s="523"/>
      <c r="AH18" s="521">
        <v>64.2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10171328</v>
      </c>
      <c r="BO18" s="395"/>
      <c r="BP18" s="395"/>
      <c r="BQ18" s="395"/>
      <c r="BR18" s="395"/>
      <c r="BS18" s="395"/>
      <c r="BT18" s="395"/>
      <c r="BU18" s="396"/>
      <c r="BV18" s="394">
        <v>8966766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1157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13323057</v>
      </c>
      <c r="BO19" s="395"/>
      <c r="BP19" s="395"/>
      <c r="BQ19" s="395"/>
      <c r="BR19" s="395"/>
      <c r="BS19" s="395"/>
      <c r="BT19" s="395"/>
      <c r="BU19" s="396"/>
      <c r="BV19" s="394">
        <v>12118198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17794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19698755</v>
      </c>
      <c r="BO22" s="358"/>
      <c r="BP22" s="358"/>
      <c r="BQ22" s="358"/>
      <c r="BR22" s="358"/>
      <c r="BS22" s="358"/>
      <c r="BT22" s="358"/>
      <c r="BU22" s="359"/>
      <c r="BV22" s="357">
        <v>17978430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12368571</v>
      </c>
      <c r="BO23" s="395"/>
      <c r="BP23" s="395"/>
      <c r="BQ23" s="395"/>
      <c r="BR23" s="395"/>
      <c r="BS23" s="395"/>
      <c r="BT23" s="395"/>
      <c r="BU23" s="396"/>
      <c r="BV23" s="394">
        <v>12009691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7470</v>
      </c>
      <c r="R24" s="446"/>
      <c r="S24" s="446"/>
      <c r="T24" s="446"/>
      <c r="U24" s="446"/>
      <c r="V24" s="488"/>
      <c r="W24" s="540"/>
      <c r="X24" s="541"/>
      <c r="Y24" s="542"/>
      <c r="Z24" s="444" t="s">
        <v>162</v>
      </c>
      <c r="AA24" s="424"/>
      <c r="AB24" s="424"/>
      <c r="AC24" s="424"/>
      <c r="AD24" s="424"/>
      <c r="AE24" s="424"/>
      <c r="AF24" s="424"/>
      <c r="AG24" s="425"/>
      <c r="AH24" s="445">
        <v>246</v>
      </c>
      <c r="AI24" s="446"/>
      <c r="AJ24" s="446"/>
      <c r="AK24" s="446"/>
      <c r="AL24" s="488"/>
      <c r="AM24" s="445">
        <v>729882</v>
      </c>
      <c r="AN24" s="446"/>
      <c r="AO24" s="446"/>
      <c r="AP24" s="446"/>
      <c r="AQ24" s="446"/>
      <c r="AR24" s="488"/>
      <c r="AS24" s="445">
        <v>2967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16288162</v>
      </c>
      <c r="BO24" s="395"/>
      <c r="BP24" s="395"/>
      <c r="BQ24" s="395"/>
      <c r="BR24" s="395"/>
      <c r="BS24" s="395"/>
      <c r="BT24" s="395"/>
      <c r="BU24" s="396"/>
      <c r="BV24" s="394">
        <v>14167241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5930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1528092</v>
      </c>
      <c r="BO25" s="358"/>
      <c r="BP25" s="358"/>
      <c r="BQ25" s="358"/>
      <c r="BR25" s="358"/>
      <c r="BS25" s="358"/>
      <c r="BT25" s="358"/>
      <c r="BU25" s="359"/>
      <c r="BV25" s="357">
        <v>7743983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5420</v>
      </c>
      <c r="R26" s="446"/>
      <c r="S26" s="446"/>
      <c r="T26" s="446"/>
      <c r="U26" s="446"/>
      <c r="V26" s="488"/>
      <c r="W26" s="540"/>
      <c r="X26" s="541"/>
      <c r="Y26" s="542"/>
      <c r="Z26" s="444" t="s">
        <v>168</v>
      </c>
      <c r="AA26" s="546"/>
      <c r="AB26" s="546"/>
      <c r="AC26" s="546"/>
      <c r="AD26" s="546"/>
      <c r="AE26" s="546"/>
      <c r="AF26" s="546"/>
      <c r="AG26" s="547"/>
      <c r="AH26" s="445">
        <v>21</v>
      </c>
      <c r="AI26" s="446"/>
      <c r="AJ26" s="446"/>
      <c r="AK26" s="446"/>
      <c r="AL26" s="488"/>
      <c r="AM26" s="445">
        <v>54222</v>
      </c>
      <c r="AN26" s="446"/>
      <c r="AO26" s="446"/>
      <c r="AP26" s="446"/>
      <c r="AQ26" s="446"/>
      <c r="AR26" s="488"/>
      <c r="AS26" s="445">
        <v>2582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3320</v>
      </c>
      <c r="R27" s="446"/>
      <c r="S27" s="446"/>
      <c r="T27" s="446"/>
      <c r="U27" s="446"/>
      <c r="V27" s="488"/>
      <c r="W27" s="540"/>
      <c r="X27" s="541"/>
      <c r="Y27" s="542"/>
      <c r="Z27" s="444" t="s">
        <v>171</v>
      </c>
      <c r="AA27" s="424"/>
      <c r="AB27" s="424"/>
      <c r="AC27" s="424"/>
      <c r="AD27" s="424"/>
      <c r="AE27" s="424"/>
      <c r="AF27" s="424"/>
      <c r="AG27" s="425"/>
      <c r="AH27" s="445">
        <v>1</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640741</v>
      </c>
      <c r="BO27" s="514"/>
      <c r="BP27" s="514"/>
      <c r="BQ27" s="514"/>
      <c r="BR27" s="514"/>
      <c r="BS27" s="514"/>
      <c r="BT27" s="514"/>
      <c r="BU27" s="515"/>
      <c r="BV27" s="513">
        <v>640730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2739</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1976328</v>
      </c>
      <c r="BO28" s="358"/>
      <c r="BP28" s="358"/>
      <c r="BQ28" s="358"/>
      <c r="BR28" s="358"/>
      <c r="BS28" s="358"/>
      <c r="BT28" s="358"/>
      <c r="BU28" s="359"/>
      <c r="BV28" s="357">
        <v>2576147</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16</v>
      </c>
      <c r="M29" s="446"/>
      <c r="N29" s="446"/>
      <c r="O29" s="446"/>
      <c r="P29" s="488"/>
      <c r="Q29" s="445">
        <v>2490</v>
      </c>
      <c r="R29" s="446"/>
      <c r="S29" s="446"/>
      <c r="T29" s="446"/>
      <c r="U29" s="446"/>
      <c r="V29" s="488"/>
      <c r="W29" s="543"/>
      <c r="X29" s="544"/>
      <c r="Y29" s="545"/>
      <c r="Z29" s="444" t="s">
        <v>178</v>
      </c>
      <c r="AA29" s="424"/>
      <c r="AB29" s="424"/>
      <c r="AC29" s="424"/>
      <c r="AD29" s="424"/>
      <c r="AE29" s="424"/>
      <c r="AF29" s="424"/>
      <c r="AG29" s="425"/>
      <c r="AH29" s="445">
        <v>247</v>
      </c>
      <c r="AI29" s="446"/>
      <c r="AJ29" s="446"/>
      <c r="AK29" s="446"/>
      <c r="AL29" s="488"/>
      <c r="AM29" s="445">
        <v>733594</v>
      </c>
      <c r="AN29" s="446"/>
      <c r="AO29" s="446"/>
      <c r="AP29" s="446"/>
      <c r="AQ29" s="446"/>
      <c r="AR29" s="488"/>
      <c r="AS29" s="445">
        <v>2970</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388915</v>
      </c>
      <c r="BO29" s="395"/>
      <c r="BP29" s="395"/>
      <c r="BQ29" s="395"/>
      <c r="BR29" s="395"/>
      <c r="BS29" s="395"/>
      <c r="BT29" s="395"/>
      <c r="BU29" s="396"/>
      <c r="BV29" s="394">
        <v>388864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98.6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2542732</v>
      </c>
      <c r="BO30" s="514"/>
      <c r="BP30" s="514"/>
      <c r="BQ30" s="514"/>
      <c r="BR30" s="514"/>
      <c r="BS30" s="514"/>
      <c r="BT30" s="514"/>
      <c r="BU30" s="515"/>
      <c r="BV30" s="513">
        <v>2767542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菊陽町国民健康保険特別会計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菊陽町下水道事業会計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IF('各会計、関係団体の財政状況及び健全化判断比率'!B32="","",'各会計、関係団体の財政状況及び健全化判断比率'!B32)</f>
        <v>菊陽町工業団地造成事業特別会計</v>
      </c>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熊本県市町村総合事務組合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13</v>
      </c>
      <c r="CP34" s="584"/>
      <c r="CQ34" s="585" t="str">
        <f>IF('各会計、関係団体の財政状況及び健全化判断比率'!BS7="","",'各会計、関係団体の財政状況及び健全化判断比率'!BS7)</f>
        <v>有限会社さんふれあ</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菊陽町土地取得特別会計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菊陽町介護保険特別会計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大津菊陽水道企業団</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菊陽町後期高齢者医療特別会計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菊池広域連合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熊本県後期高齢者医療広域連合（一般会計）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熊本県後期高齢者医療広域連合（後期高齢者医療特別会計）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imqIcEZh3xcz67LSZ2kScTZllaKTRdbpG3yjgPAh5HAPrQTkb6qzcL7/kKHxuKbONnotBB6yvGKlGN3AqonGxg==" saltValue="wArcRTXBakMxU8PnG71yD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535</v>
      </c>
      <c r="D34" s="1136"/>
      <c r="E34" s="1137"/>
      <c r="F34" s="32">
        <v>4.53</v>
      </c>
      <c r="G34" s="33">
        <v>7.08</v>
      </c>
      <c r="H34" s="33">
        <v>7.42</v>
      </c>
      <c r="I34" s="33">
        <v>3.14</v>
      </c>
      <c r="J34" s="34">
        <v>8.85</v>
      </c>
      <c r="K34" s="22"/>
      <c r="L34" s="22"/>
      <c r="M34" s="22"/>
      <c r="N34" s="22"/>
      <c r="O34" s="22"/>
      <c r="P34" s="22"/>
    </row>
    <row r="35" spans="1:16" ht="39" customHeight="1" x14ac:dyDescent="0.15">
      <c r="A35" s="22"/>
      <c r="B35" s="35"/>
      <c r="C35" s="1132" t="s">
        <v>536</v>
      </c>
      <c r="D35" s="1132"/>
      <c r="E35" s="1133"/>
      <c r="F35" s="36">
        <v>2.39</v>
      </c>
      <c r="G35" s="37">
        <v>2.83</v>
      </c>
      <c r="H35" s="37">
        <v>4.8</v>
      </c>
      <c r="I35" s="37">
        <v>5.19</v>
      </c>
      <c r="J35" s="38">
        <v>8.58</v>
      </c>
      <c r="K35" s="22"/>
      <c r="L35" s="22"/>
      <c r="M35" s="22"/>
      <c r="N35" s="22"/>
      <c r="O35" s="22"/>
      <c r="P35" s="22"/>
    </row>
    <row r="36" spans="1:16" ht="39" customHeight="1" x14ac:dyDescent="0.15">
      <c r="A36" s="22"/>
      <c r="B36" s="35"/>
      <c r="C36" s="1132" t="s">
        <v>537</v>
      </c>
      <c r="D36" s="1132"/>
      <c r="E36" s="1133"/>
      <c r="F36" s="36">
        <v>0.22</v>
      </c>
      <c r="G36" s="37">
        <v>0.15</v>
      </c>
      <c r="H36" s="37">
        <v>0.76</v>
      </c>
      <c r="I36" s="37">
        <v>0.95</v>
      </c>
      <c r="J36" s="38">
        <v>1.08</v>
      </c>
      <c r="K36" s="22"/>
      <c r="L36" s="22"/>
      <c r="M36" s="22"/>
      <c r="N36" s="22"/>
      <c r="O36" s="22"/>
      <c r="P36" s="22"/>
    </row>
    <row r="37" spans="1:16" ht="39" customHeight="1" x14ac:dyDescent="0.15">
      <c r="A37" s="22"/>
      <c r="B37" s="35"/>
      <c r="C37" s="1132" t="s">
        <v>538</v>
      </c>
      <c r="D37" s="1132"/>
      <c r="E37" s="1133"/>
      <c r="F37" s="36">
        <v>1.38</v>
      </c>
      <c r="G37" s="37">
        <v>0.47</v>
      </c>
      <c r="H37" s="37">
        <v>0.91</v>
      </c>
      <c r="I37" s="37">
        <v>0.8</v>
      </c>
      <c r="J37" s="38">
        <v>0.56000000000000005</v>
      </c>
      <c r="K37" s="22"/>
      <c r="L37" s="22"/>
      <c r="M37" s="22"/>
      <c r="N37" s="22"/>
      <c r="O37" s="22"/>
      <c r="P37" s="22"/>
    </row>
    <row r="38" spans="1:16" ht="39" customHeight="1" x14ac:dyDescent="0.15">
      <c r="A38" s="22"/>
      <c r="B38" s="35"/>
      <c r="C38" s="1132" t="s">
        <v>539</v>
      </c>
      <c r="D38" s="1132"/>
      <c r="E38" s="1133"/>
      <c r="F38" s="36">
        <v>0.12</v>
      </c>
      <c r="G38" s="37">
        <v>0.15</v>
      </c>
      <c r="H38" s="37">
        <v>0.18</v>
      </c>
      <c r="I38" s="37">
        <v>0.17</v>
      </c>
      <c r="J38" s="38">
        <v>0.2</v>
      </c>
      <c r="K38" s="22"/>
      <c r="L38" s="22"/>
      <c r="M38" s="22"/>
      <c r="N38" s="22"/>
      <c r="O38" s="22"/>
      <c r="P38" s="22"/>
    </row>
    <row r="39" spans="1:16" ht="39" customHeight="1" x14ac:dyDescent="0.15">
      <c r="A39" s="22"/>
      <c r="B39" s="35"/>
      <c r="C39" s="1132" t="s">
        <v>540</v>
      </c>
      <c r="D39" s="1132"/>
      <c r="E39" s="1133"/>
      <c r="F39" s="36">
        <v>0</v>
      </c>
      <c r="G39" s="37">
        <v>0</v>
      </c>
      <c r="H39" s="37">
        <v>0</v>
      </c>
      <c r="I39" s="37">
        <v>0</v>
      </c>
      <c r="J39" s="38">
        <v>0</v>
      </c>
      <c r="K39" s="22"/>
      <c r="L39" s="22"/>
      <c r="M39" s="22"/>
      <c r="N39" s="22"/>
      <c r="O39" s="22"/>
      <c r="P39" s="22"/>
    </row>
    <row r="40" spans="1:16" ht="39" customHeight="1" x14ac:dyDescent="0.15">
      <c r="A40" s="22"/>
      <c r="B40" s="35"/>
      <c r="C40" s="1132" t="s">
        <v>541</v>
      </c>
      <c r="D40" s="1132"/>
      <c r="E40" s="1133"/>
      <c r="F40" s="36">
        <v>0</v>
      </c>
      <c r="G40" s="37">
        <v>10.130000000000001</v>
      </c>
      <c r="H40" s="37">
        <v>0.25</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543</v>
      </c>
      <c r="D43" s="1134"/>
      <c r="E43" s="1135"/>
      <c r="F43" s="41" t="s">
        <v>489</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xyVBWakATQ4oDvKgCld2qMgHVK30cYXn8IgY5cmN0BEjxlWT/73AuOeBxGtJOXq90Lw8yyiQf7+AlR3z3xwGw==" saltValue="9BPp/yksEWx9FRp0t026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1387</v>
      </c>
      <c r="L45" s="58">
        <v>1319</v>
      </c>
      <c r="M45" s="58">
        <v>1572</v>
      </c>
      <c r="N45" s="58">
        <v>1482</v>
      </c>
      <c r="O45" s="59">
        <v>1461</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147</v>
      </c>
      <c r="L48" s="62">
        <v>146</v>
      </c>
      <c r="M48" s="62">
        <v>140</v>
      </c>
      <c r="N48" s="62">
        <v>148</v>
      </c>
      <c r="O48" s="63">
        <v>143</v>
      </c>
      <c r="P48" s="46"/>
      <c r="Q48" s="46"/>
      <c r="R48" s="46"/>
      <c r="S48" s="46"/>
      <c r="T48" s="46"/>
      <c r="U48" s="46"/>
    </row>
    <row r="49" spans="1:21" ht="30.75" customHeight="1" x14ac:dyDescent="0.15">
      <c r="A49" s="46"/>
      <c r="B49" s="1140"/>
      <c r="C49" s="1141"/>
      <c r="D49" s="60"/>
      <c r="E49" s="1146" t="s">
        <v>14</v>
      </c>
      <c r="F49" s="1146"/>
      <c r="G49" s="1146"/>
      <c r="H49" s="1146"/>
      <c r="I49" s="1146"/>
      <c r="J49" s="1147"/>
      <c r="K49" s="61">
        <v>36</v>
      </c>
      <c r="L49" s="62">
        <v>59</v>
      </c>
      <c r="M49" s="62">
        <v>67</v>
      </c>
      <c r="N49" s="62">
        <v>144</v>
      </c>
      <c r="O49" s="63">
        <v>190</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0</v>
      </c>
      <c r="M50" s="62">
        <v>0</v>
      </c>
      <c r="N50" s="62" t="s">
        <v>489</v>
      </c>
      <c r="O50" s="63" t="s">
        <v>489</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1116</v>
      </c>
      <c r="L52" s="62">
        <v>1200</v>
      </c>
      <c r="M52" s="62">
        <v>1070</v>
      </c>
      <c r="N52" s="62">
        <v>1055</v>
      </c>
      <c r="O52" s="63">
        <v>1056</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454</v>
      </c>
      <c r="L53" s="67">
        <v>324</v>
      </c>
      <c r="M53" s="67">
        <v>709</v>
      </c>
      <c r="N53" s="67">
        <v>719</v>
      </c>
      <c r="O53" s="68">
        <v>738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mgd1ED8tLXAyVHfO1mbJtrkLlpRd05EF/5Wlb4ivSXZTKgVmy41VvfcHV5AK39Rz9x3PgH2WMIX+PjPZBpouA==" saltValue="smtQrtj68I8BC/ThB7xv1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16138</v>
      </c>
      <c r="J41" s="331">
        <v>17038</v>
      </c>
      <c r="K41" s="331">
        <v>17417</v>
      </c>
      <c r="L41" s="331">
        <v>17978</v>
      </c>
      <c r="M41" s="332">
        <v>19699</v>
      </c>
    </row>
    <row r="42" spans="2:13" ht="27.75" customHeight="1" x14ac:dyDescent="0.15">
      <c r="B42" s="1171"/>
      <c r="C42" s="1172"/>
      <c r="D42" s="104"/>
      <c r="E42" s="1177" t="s">
        <v>32</v>
      </c>
      <c r="F42" s="1177"/>
      <c r="G42" s="1177"/>
      <c r="H42" s="1178"/>
      <c r="I42" s="333" t="s">
        <v>489</v>
      </c>
      <c r="J42" s="334" t="s">
        <v>489</v>
      </c>
      <c r="K42" s="334" t="s">
        <v>489</v>
      </c>
      <c r="L42" s="334" t="s">
        <v>489</v>
      </c>
      <c r="M42" s="335" t="s">
        <v>489</v>
      </c>
    </row>
    <row r="43" spans="2:13" ht="27.75" customHeight="1" x14ac:dyDescent="0.15">
      <c r="B43" s="1171"/>
      <c r="C43" s="1172"/>
      <c r="D43" s="104"/>
      <c r="E43" s="1177" t="s">
        <v>33</v>
      </c>
      <c r="F43" s="1177"/>
      <c r="G43" s="1177"/>
      <c r="H43" s="1178"/>
      <c r="I43" s="333">
        <v>1792</v>
      </c>
      <c r="J43" s="334">
        <v>1632</v>
      </c>
      <c r="K43" s="334">
        <v>1867</v>
      </c>
      <c r="L43" s="334">
        <v>1926</v>
      </c>
      <c r="M43" s="335">
        <v>2085</v>
      </c>
    </row>
    <row r="44" spans="2:13" ht="27.75" customHeight="1" x14ac:dyDescent="0.15">
      <c r="B44" s="1171"/>
      <c r="C44" s="1172"/>
      <c r="D44" s="104"/>
      <c r="E44" s="1177" t="s">
        <v>34</v>
      </c>
      <c r="F44" s="1177"/>
      <c r="G44" s="1177"/>
      <c r="H44" s="1178"/>
      <c r="I44" s="333">
        <v>2950</v>
      </c>
      <c r="J44" s="334">
        <v>3548</v>
      </c>
      <c r="K44" s="334">
        <v>3539</v>
      </c>
      <c r="L44" s="334">
        <v>3558</v>
      </c>
      <c r="M44" s="335">
        <v>3464</v>
      </c>
    </row>
    <row r="45" spans="2:13" ht="27.75" customHeight="1" x14ac:dyDescent="0.15">
      <c r="B45" s="1171"/>
      <c r="C45" s="1172"/>
      <c r="D45" s="104"/>
      <c r="E45" s="1177" t="s">
        <v>35</v>
      </c>
      <c r="F45" s="1177"/>
      <c r="G45" s="1177"/>
      <c r="H45" s="1178"/>
      <c r="I45" s="333" t="s">
        <v>489</v>
      </c>
      <c r="J45" s="334" t="s">
        <v>489</v>
      </c>
      <c r="K45" s="334" t="s">
        <v>489</v>
      </c>
      <c r="L45" s="334" t="s">
        <v>489</v>
      </c>
      <c r="M45" s="335" t="s">
        <v>489</v>
      </c>
    </row>
    <row r="46" spans="2:13" ht="27.75" customHeight="1" x14ac:dyDescent="0.15">
      <c r="B46" s="1171"/>
      <c r="C46" s="1172"/>
      <c r="D46" s="105"/>
      <c r="E46" s="1177" t="s">
        <v>36</v>
      </c>
      <c r="F46" s="1177"/>
      <c r="G46" s="1177"/>
      <c r="H46" s="1178"/>
      <c r="I46" s="333" t="s">
        <v>489</v>
      </c>
      <c r="J46" s="334" t="s">
        <v>489</v>
      </c>
      <c r="K46" s="334" t="s">
        <v>489</v>
      </c>
      <c r="L46" s="334" t="s">
        <v>489</v>
      </c>
      <c r="M46" s="335" t="s">
        <v>489</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t="s">
        <v>489</v>
      </c>
      <c r="J49" s="334" t="s">
        <v>489</v>
      </c>
      <c r="K49" s="334" t="s">
        <v>489</v>
      </c>
      <c r="L49" s="334" t="s">
        <v>489</v>
      </c>
      <c r="M49" s="335" t="s">
        <v>489</v>
      </c>
    </row>
    <row r="50" spans="2:13" ht="27.75" customHeight="1" x14ac:dyDescent="0.15">
      <c r="B50" s="1182" t="s">
        <v>40</v>
      </c>
      <c r="C50" s="1183"/>
      <c r="D50" s="107"/>
      <c r="E50" s="1177" t="s">
        <v>41</v>
      </c>
      <c r="F50" s="1177"/>
      <c r="G50" s="1177"/>
      <c r="H50" s="1178"/>
      <c r="I50" s="333">
        <v>5410</v>
      </c>
      <c r="J50" s="334">
        <v>6221</v>
      </c>
      <c r="K50" s="334">
        <v>6367</v>
      </c>
      <c r="L50" s="334">
        <v>6386</v>
      </c>
      <c r="M50" s="335">
        <v>5572</v>
      </c>
    </row>
    <row r="51" spans="2:13" ht="27.75" customHeight="1" x14ac:dyDescent="0.15">
      <c r="B51" s="1171"/>
      <c r="C51" s="1172"/>
      <c r="D51" s="104"/>
      <c r="E51" s="1177" t="s">
        <v>42</v>
      </c>
      <c r="F51" s="1177"/>
      <c r="G51" s="1177"/>
      <c r="H51" s="1178"/>
      <c r="I51" s="333">
        <v>537</v>
      </c>
      <c r="J51" s="334">
        <v>519</v>
      </c>
      <c r="K51" s="334">
        <v>379</v>
      </c>
      <c r="L51" s="334">
        <v>355</v>
      </c>
      <c r="M51" s="335">
        <v>340</v>
      </c>
    </row>
    <row r="52" spans="2:13" ht="27.75" customHeight="1" x14ac:dyDescent="0.15">
      <c r="B52" s="1173"/>
      <c r="C52" s="1174"/>
      <c r="D52" s="104"/>
      <c r="E52" s="1177" t="s">
        <v>43</v>
      </c>
      <c r="F52" s="1177"/>
      <c r="G52" s="1177"/>
      <c r="H52" s="1178"/>
      <c r="I52" s="333">
        <v>14083</v>
      </c>
      <c r="J52" s="334">
        <v>13399</v>
      </c>
      <c r="K52" s="334">
        <v>14368</v>
      </c>
      <c r="L52" s="334">
        <v>14537</v>
      </c>
      <c r="M52" s="335">
        <v>14482</v>
      </c>
    </row>
    <row r="53" spans="2:13" ht="27.75" customHeight="1" thickBot="1" x14ac:dyDescent="0.2">
      <c r="B53" s="1184" t="s">
        <v>19</v>
      </c>
      <c r="C53" s="1185"/>
      <c r="D53" s="108"/>
      <c r="E53" s="1186" t="s">
        <v>44</v>
      </c>
      <c r="F53" s="1186"/>
      <c r="G53" s="1186"/>
      <c r="H53" s="1187"/>
      <c r="I53" s="336">
        <v>850</v>
      </c>
      <c r="J53" s="337">
        <v>2079</v>
      </c>
      <c r="K53" s="337">
        <v>1708</v>
      </c>
      <c r="L53" s="337">
        <v>2185</v>
      </c>
      <c r="M53" s="338">
        <v>4854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l/5nFS8oSjWOoHkW6MB5YTEaHt5rQaMglGHGjlAbdWVoNeJ7LbtnxBtAPjdN8vNG4H1KKavQuSZeHnmYXBP9Mw==" saltValue="2zdt0459S7jOXyGWsvBI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2216</v>
      </c>
      <c r="G55" s="339">
        <v>2576</v>
      </c>
      <c r="H55" s="340">
        <v>1976</v>
      </c>
    </row>
    <row r="56" spans="2:8" ht="52.5" customHeight="1" x14ac:dyDescent="0.15">
      <c r="B56" s="120"/>
      <c r="C56" s="1198" t="s">
        <v>47</v>
      </c>
      <c r="D56" s="1198"/>
      <c r="E56" s="1199"/>
      <c r="F56" s="341">
        <v>389</v>
      </c>
      <c r="G56" s="341">
        <v>389</v>
      </c>
      <c r="H56" s="342">
        <v>389</v>
      </c>
    </row>
    <row r="57" spans="2:8" ht="53.25" customHeight="1" x14ac:dyDescent="0.15">
      <c r="B57" s="120"/>
      <c r="C57" s="1200" t="s">
        <v>48</v>
      </c>
      <c r="D57" s="1200"/>
      <c r="E57" s="1201"/>
      <c r="F57" s="343">
        <v>3048</v>
      </c>
      <c r="G57" s="343">
        <v>2768</v>
      </c>
      <c r="H57" s="344">
        <v>2543</v>
      </c>
    </row>
    <row r="58" spans="2:8" ht="45.75" customHeight="1" x14ac:dyDescent="0.15">
      <c r="B58" s="121"/>
      <c r="C58" s="1188" t="s">
        <v>549</v>
      </c>
      <c r="D58" s="1189"/>
      <c r="E58" s="1190"/>
      <c r="F58" s="345">
        <v>688</v>
      </c>
      <c r="G58" s="345">
        <v>688</v>
      </c>
      <c r="H58" s="346">
        <v>606</v>
      </c>
    </row>
    <row r="59" spans="2:8" ht="45.75" customHeight="1" x14ac:dyDescent="0.15">
      <c r="B59" s="121"/>
      <c r="C59" s="1188" t="s">
        <v>550</v>
      </c>
      <c r="D59" s="1189"/>
      <c r="E59" s="1190"/>
      <c r="F59" s="345">
        <v>410</v>
      </c>
      <c r="G59" s="345">
        <v>410</v>
      </c>
      <c r="H59" s="346">
        <v>346</v>
      </c>
    </row>
    <row r="60" spans="2:8" ht="45.75" customHeight="1" x14ac:dyDescent="0.15">
      <c r="B60" s="121"/>
      <c r="C60" s="1188" t="s">
        <v>551</v>
      </c>
      <c r="D60" s="1189"/>
      <c r="E60" s="1190"/>
      <c r="F60" s="345">
        <v>439</v>
      </c>
      <c r="G60" s="345">
        <v>392</v>
      </c>
      <c r="H60" s="346">
        <v>341</v>
      </c>
    </row>
    <row r="61" spans="2:8" ht="45.75" customHeight="1" x14ac:dyDescent="0.15">
      <c r="B61" s="121"/>
      <c r="C61" s="1188" t="s">
        <v>552</v>
      </c>
      <c r="D61" s="1189"/>
      <c r="E61" s="1190"/>
      <c r="F61" s="345">
        <v>316</v>
      </c>
      <c r="G61" s="345">
        <v>308</v>
      </c>
      <c r="H61" s="346">
        <v>303</v>
      </c>
    </row>
    <row r="62" spans="2:8" ht="45.75" customHeight="1" thickBot="1" x14ac:dyDescent="0.2">
      <c r="B62" s="122"/>
      <c r="C62" s="1191" t="s">
        <v>553</v>
      </c>
      <c r="D62" s="1192"/>
      <c r="E62" s="1193"/>
      <c r="F62" s="347">
        <v>252</v>
      </c>
      <c r="G62" s="347">
        <v>252</v>
      </c>
      <c r="H62" s="348">
        <v>232</v>
      </c>
    </row>
    <row r="63" spans="2:8" ht="52.5" customHeight="1" thickBot="1" x14ac:dyDescent="0.2">
      <c r="B63" s="123"/>
      <c r="C63" s="1194" t="s">
        <v>49</v>
      </c>
      <c r="D63" s="1194"/>
      <c r="E63" s="1195"/>
      <c r="F63" s="349">
        <v>5653</v>
      </c>
      <c r="G63" s="349">
        <v>5733</v>
      </c>
      <c r="H63" s="350">
        <v>4908</v>
      </c>
    </row>
    <row r="64" spans="2:8" x14ac:dyDescent="0.15"/>
  </sheetData>
  <sheetProtection algorithmName="SHA-512" hashValue="jmMUyNuhQqWc1hLeEABiCa7YmeQqqPvpkpKb2ZcZ6T0YcOT4MPFRa7a+FBxwq1XJy4hqqaYGW3qLzjXrGBtoWw==" saltValue="4yJyxAOB9QJjqW5BsvPO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51270</v>
      </c>
      <c r="E3" s="142"/>
      <c r="F3" s="143">
        <v>52068</v>
      </c>
      <c r="G3" s="144"/>
      <c r="H3" s="145"/>
    </row>
    <row r="4" spans="1:8" x14ac:dyDescent="0.15">
      <c r="A4" s="146"/>
      <c r="B4" s="147"/>
      <c r="C4" s="148"/>
      <c r="D4" s="149">
        <v>34827</v>
      </c>
      <c r="E4" s="150"/>
      <c r="F4" s="151">
        <v>26936</v>
      </c>
      <c r="G4" s="152"/>
      <c r="H4" s="153"/>
    </row>
    <row r="5" spans="1:8" x14ac:dyDescent="0.15">
      <c r="A5" s="134" t="s">
        <v>521</v>
      </c>
      <c r="B5" s="139"/>
      <c r="C5" s="140"/>
      <c r="D5" s="141">
        <v>86683</v>
      </c>
      <c r="E5" s="142"/>
      <c r="F5" s="143">
        <v>47161</v>
      </c>
      <c r="G5" s="144"/>
      <c r="H5" s="145"/>
    </row>
    <row r="6" spans="1:8" x14ac:dyDescent="0.15">
      <c r="A6" s="146"/>
      <c r="B6" s="147"/>
      <c r="C6" s="148"/>
      <c r="D6" s="149">
        <v>28030</v>
      </c>
      <c r="E6" s="150"/>
      <c r="F6" s="151">
        <v>24595</v>
      </c>
      <c r="G6" s="152"/>
      <c r="H6" s="153"/>
    </row>
    <row r="7" spans="1:8" x14ac:dyDescent="0.15">
      <c r="A7" s="134" t="s">
        <v>522</v>
      </c>
      <c r="B7" s="139"/>
      <c r="C7" s="140"/>
      <c r="D7" s="141">
        <v>101905</v>
      </c>
      <c r="E7" s="142"/>
      <c r="F7" s="143">
        <v>43423</v>
      </c>
      <c r="G7" s="144"/>
      <c r="H7" s="145"/>
    </row>
    <row r="8" spans="1:8" x14ac:dyDescent="0.15">
      <c r="A8" s="146"/>
      <c r="B8" s="147"/>
      <c r="C8" s="148"/>
      <c r="D8" s="149">
        <v>22376</v>
      </c>
      <c r="E8" s="150"/>
      <c r="F8" s="151">
        <v>22207</v>
      </c>
      <c r="G8" s="152"/>
      <c r="H8" s="153"/>
    </row>
    <row r="9" spans="1:8" x14ac:dyDescent="0.15">
      <c r="A9" s="134" t="s">
        <v>523</v>
      </c>
      <c r="B9" s="139"/>
      <c r="C9" s="140"/>
      <c r="D9" s="141">
        <v>98492</v>
      </c>
      <c r="E9" s="142"/>
      <c r="F9" s="143">
        <v>45265</v>
      </c>
      <c r="G9" s="144"/>
      <c r="H9" s="145"/>
    </row>
    <row r="10" spans="1:8" x14ac:dyDescent="0.15">
      <c r="A10" s="146"/>
      <c r="B10" s="147"/>
      <c r="C10" s="148"/>
      <c r="D10" s="149">
        <v>16646</v>
      </c>
      <c r="E10" s="150"/>
      <c r="F10" s="151">
        <v>22600</v>
      </c>
      <c r="G10" s="152"/>
      <c r="H10" s="153"/>
    </row>
    <row r="11" spans="1:8" x14ac:dyDescent="0.15">
      <c r="A11" s="134" t="s">
        <v>524</v>
      </c>
      <c r="B11" s="139"/>
      <c r="C11" s="140"/>
      <c r="D11" s="141">
        <v>117809</v>
      </c>
      <c r="E11" s="142"/>
      <c r="F11" s="143">
        <v>54621</v>
      </c>
      <c r="G11" s="144"/>
      <c r="H11" s="145"/>
    </row>
    <row r="12" spans="1:8" x14ac:dyDescent="0.15">
      <c r="A12" s="146"/>
      <c r="B12" s="147"/>
      <c r="C12" s="154"/>
      <c r="D12" s="149">
        <v>27985</v>
      </c>
      <c r="E12" s="150"/>
      <c r="F12" s="151">
        <v>30892</v>
      </c>
      <c r="G12" s="152"/>
      <c r="H12" s="153"/>
    </row>
    <row r="13" spans="1:8" x14ac:dyDescent="0.15">
      <c r="A13" s="134"/>
      <c r="B13" s="139"/>
      <c r="C13" s="140"/>
      <c r="D13" s="141">
        <v>91232</v>
      </c>
      <c r="E13" s="142"/>
      <c r="F13" s="143">
        <v>48508</v>
      </c>
      <c r="G13" s="155"/>
      <c r="H13" s="145"/>
    </row>
    <row r="14" spans="1:8" x14ac:dyDescent="0.15">
      <c r="A14" s="146"/>
      <c r="B14" s="147"/>
      <c r="C14" s="148"/>
      <c r="D14" s="149">
        <v>25973</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4.54</v>
      </c>
      <c r="C19" s="156">
        <f>ROUND(VALUE(SUBSTITUTE(実質収支比率等に係る経年分析!G$48,"▲","-")),2)</f>
        <v>7.08</v>
      </c>
      <c r="D19" s="156">
        <f>ROUND(VALUE(SUBSTITUTE(実質収支比率等に係る経年分析!H$48,"▲","-")),2)</f>
        <v>7.42</v>
      </c>
      <c r="E19" s="156">
        <f>ROUND(VALUE(SUBSTITUTE(実質収支比率等に係る経年分析!I$48,"▲","-")),2)</f>
        <v>3.15</v>
      </c>
      <c r="F19" s="156">
        <f>ROUND(VALUE(SUBSTITUTE(実質収支比率等に係る経年分析!J$48,"▲","-")),2)</f>
        <v>8.86</v>
      </c>
    </row>
    <row r="20" spans="1:11" x14ac:dyDescent="0.15">
      <c r="A20" s="156" t="s">
        <v>53</v>
      </c>
      <c r="B20" s="156">
        <f>ROUND(VALUE(SUBSTITUTE(実質収支比率等に係る経年分析!F$47,"▲","-")),2)</f>
        <v>20.72</v>
      </c>
      <c r="C20" s="156">
        <f>ROUND(VALUE(SUBSTITUTE(実質収支比率等に係る経年分析!G$47,"▲","-")),2)</f>
        <v>22.76</v>
      </c>
      <c r="D20" s="156">
        <f>ROUND(VALUE(SUBSTITUTE(実質収支比率等に係る経年分析!H$47,"▲","-")),2)</f>
        <v>23.29</v>
      </c>
      <c r="E20" s="156">
        <f>ROUND(VALUE(SUBSTITUTE(実質収支比率等に係る経年分析!I$47,"▲","-")),2)</f>
        <v>26.35</v>
      </c>
      <c r="F20" s="156">
        <f>ROUND(VALUE(SUBSTITUTE(実質収支比率等に係る経年分析!J$47,"▲","-")),2)</f>
        <v>19.34</v>
      </c>
    </row>
    <row r="21" spans="1:11" x14ac:dyDescent="0.15">
      <c r="A21" s="156" t="s">
        <v>54</v>
      </c>
      <c r="B21" s="156">
        <f>IF(ISNUMBER(VALUE(SUBSTITUTE(実質収支比率等に係る経年分析!F$49,"▲","-"))),ROUND(VALUE(SUBSTITUTE(実質収支比率等に係る経年分析!F$49,"▲","-")),2),NA())</f>
        <v>-1.89</v>
      </c>
      <c r="C21" s="156">
        <f>IF(ISNUMBER(VALUE(SUBSTITUTE(実質収支比率等に係る経年分析!G$49,"▲","-"))),ROUND(VALUE(SUBSTITUTE(実質収支比率等に係る経年分析!G$49,"▲","-")),2),NA())</f>
        <v>6.02</v>
      </c>
      <c r="D21" s="156">
        <f>IF(ISNUMBER(VALUE(SUBSTITUTE(実質収支比率等に係る経年分析!H$49,"▲","-"))),ROUND(VALUE(SUBSTITUTE(実質収支比率等に係る経年分析!H$49,"▲","-")),2),NA())</f>
        <v>4.26</v>
      </c>
      <c r="E21" s="156">
        <f>IF(ISNUMBER(VALUE(SUBSTITUTE(実質収支比率等に係る経年分析!I$49,"▲","-"))),ROUND(VALUE(SUBSTITUTE(実質収支比率等に係る経年分析!I$49,"▲","-")),2),NA())</f>
        <v>-0.39</v>
      </c>
      <c r="F21" s="156">
        <f>IF(ISNUMBER(VALUE(SUBSTITUTE(実質収支比率等に係る経年分析!J$49,"▲","-"))),ROUND(VALUE(SUBSTITUTE(実質収支比率等に係る経年分析!J$49,"▲","-")),2),NA())</f>
        <v>-0.02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菊陽町工業団地造成事業特別会計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10.130000000000001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菊陽町土地取得特別会計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菊陽町後期高齢者医療特別会計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v>
      </c>
    </row>
    <row r="33" spans="1:16" x14ac:dyDescent="0.15">
      <c r="A33" s="157" t="str">
        <f>IF(連結実質赤字比率に係る赤字・黒字の構成分析!C$37="",NA(),連結実質赤字比率に係る赤字・黒字の構成分析!C$37)</f>
        <v>菊陽町介護保険特別会計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1.38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0.56000000000000005</v>
      </c>
    </row>
    <row r="34" spans="1:16" x14ac:dyDescent="0.15">
      <c r="A34" s="157" t="str">
        <f>IF(連結実質赤字比率に係る赤字・黒字の構成分析!C$36="",NA(),連結実質赤字比率に係る赤字・黒字の構成分析!C$36)</f>
        <v>菊陽町国民健康保険特別会計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0.22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0.15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0.95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1.08</v>
      </c>
    </row>
    <row r="35" spans="1:16" x14ac:dyDescent="0.15">
      <c r="A35" s="157" t="str">
        <f>IF(連結実質赤字比率に係る赤字・黒字の構成分析!C$35="",NA(),連結実質赤字比率に係る赤字・黒字の構成分析!C$35)</f>
        <v>菊陽町下水道事業会計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2.39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2.83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5.19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8.58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4.53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7.42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3.14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8.85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1116</v>
      </c>
      <c r="E42" s="158"/>
      <c r="F42" s="158"/>
      <c r="G42" s="158">
        <f>'実質公債費比率（分子）の構造'!L$52</f>
        <v>1200</v>
      </c>
      <c r="H42" s="158"/>
      <c r="I42" s="158"/>
      <c r="J42" s="158">
        <f>'実質公債費比率（分子）の構造'!M$52</f>
        <v>1070</v>
      </c>
      <c r="K42" s="158"/>
      <c r="L42" s="158"/>
      <c r="M42" s="158">
        <f>'実質公債費比率（分子）の構造'!N$52</f>
        <v>1055</v>
      </c>
      <c r="N42" s="158"/>
      <c r="O42" s="158"/>
      <c r="P42" s="158">
        <f>'実質公債費比率（分子）の構造'!O$52</f>
        <v>1056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36</v>
      </c>
      <c r="C45" s="158"/>
      <c r="D45" s="158"/>
      <c r="E45" s="158">
        <f>'実質公債費比率（分子）の構造'!L$49</f>
        <v>59</v>
      </c>
      <c r="F45" s="158"/>
      <c r="G45" s="158"/>
      <c r="H45" s="158">
        <f>'実質公債費比率（分子）の構造'!M$49</f>
        <v>67</v>
      </c>
      <c r="I45" s="158"/>
      <c r="J45" s="158"/>
      <c r="K45" s="158">
        <f>'実質公債費比率（分子）の構造'!N$49</f>
        <v>144</v>
      </c>
      <c r="L45" s="158"/>
      <c r="M45" s="158"/>
      <c r="N45" s="158">
        <f>'実質公債費比率（分子）の構造'!O$49</f>
        <v>190</v>
      </c>
      <c r="O45" s="158"/>
      <c r="P45" s="158"/>
    </row>
    <row r="46" spans="1:16" x14ac:dyDescent="0.15">
      <c r="A46" s="158" t="s">
        <v>64</v>
      </c>
      <c r="B46" s="158">
        <f>'実質公債費比率（分子）の構造'!K$48</f>
        <v>147</v>
      </c>
      <c r="C46" s="158"/>
      <c r="D46" s="158"/>
      <c r="E46" s="158">
        <f>'実質公債費比率（分子）の構造'!L$48</f>
        <v>146</v>
      </c>
      <c r="F46" s="158"/>
      <c r="G46" s="158"/>
      <c r="H46" s="158">
        <f>'実質公債費比率（分子）の構造'!M$48</f>
        <v>140</v>
      </c>
      <c r="I46" s="158"/>
      <c r="J46" s="158"/>
      <c r="K46" s="158">
        <f>'実質公債費比率（分子）の構造'!N$48</f>
        <v>148</v>
      </c>
      <c r="L46" s="158"/>
      <c r="M46" s="158"/>
      <c r="N46" s="158">
        <f>'実質公債費比率（分子）の構造'!O$48</f>
        <v>143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1387</v>
      </c>
      <c r="C49" s="158"/>
      <c r="D49" s="158"/>
      <c r="E49" s="158">
        <f>'実質公債費比率（分子）の構造'!L$45</f>
        <v>1319</v>
      </c>
      <c r="F49" s="158"/>
      <c r="G49" s="158"/>
      <c r="H49" s="158">
        <f>'実質公債費比率（分子）の構造'!M$45</f>
        <v>1572</v>
      </c>
      <c r="I49" s="158"/>
      <c r="J49" s="158"/>
      <c r="K49" s="158">
        <f>'実質公債費比率（分子）の構造'!N$45</f>
        <v>1482</v>
      </c>
      <c r="L49" s="158"/>
      <c r="M49" s="158"/>
      <c r="N49" s="158">
        <f>'実質公債費比率（分子）の構造'!O$45</f>
        <v>1461</v>
      </c>
      <c r="O49" s="158"/>
      <c r="P49" s="158"/>
    </row>
    <row r="50" spans="1:16" x14ac:dyDescent="0.15">
      <c r="A50" s="158" t="s">
        <v>67</v>
      </c>
      <c r="B50" s="158" t="e">
        <f>NA()</f>
        <v>#N/A</v>
      </c>
      <c r="C50" s="158">
        <f>IF(ISNUMBER('実質公債費比率（分子）の構造'!K$53),'実質公債費比率（分子）の構造'!K$53,NA())</f>
        <v>454</v>
      </c>
      <c r="D50" s="158" t="e">
        <f>NA()</f>
        <v>#N/A</v>
      </c>
      <c r="E50" s="158" t="e">
        <f>NA()</f>
        <v>#N/A</v>
      </c>
      <c r="F50" s="158">
        <f>IF(ISNUMBER('実質公債費比率（分子）の構造'!L$53),'実質公債費比率（分子）の構造'!L$53,NA())</f>
        <v>324</v>
      </c>
      <c r="G50" s="158" t="e">
        <f>NA()</f>
        <v>#N/A</v>
      </c>
      <c r="H50" s="158" t="e">
        <f>NA()</f>
        <v>#N/A</v>
      </c>
      <c r="I50" s="158">
        <f>IF(ISNUMBER('実質公債費比率（分子）の構造'!M$53),'実質公債費比率（分子）の構造'!M$53,NA())</f>
        <v>709</v>
      </c>
      <c r="J50" s="158" t="e">
        <f>NA()</f>
        <v>#N/A</v>
      </c>
      <c r="K50" s="158" t="e">
        <f>NA()</f>
        <v>#N/A</v>
      </c>
      <c r="L50" s="158">
        <f>IF(ISNUMBER('実質公債費比率（分子）の構造'!N$53),'実質公債費比率（分子）の構造'!N$53,NA())</f>
        <v>719</v>
      </c>
      <c r="M50" s="158" t="e">
        <f>NA()</f>
        <v>#N/A</v>
      </c>
      <c r="N50" s="158" t="e">
        <f>NA()</f>
        <v>#N/A</v>
      </c>
      <c r="O50" s="158">
        <f>IF(ISNUMBER('実質公債費比率（分子）の構造'!O$53),'実質公債費比率（分子）の構造'!O$53,NA())</f>
        <v>738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14083</v>
      </c>
      <c r="E56" s="157"/>
      <c r="F56" s="157"/>
      <c r="G56" s="157">
        <f>'将来負担比率（分子）の構造'!J$52</f>
        <v>13399</v>
      </c>
      <c r="H56" s="157"/>
      <c r="I56" s="157"/>
      <c r="J56" s="157">
        <f>'将来負担比率（分子）の構造'!K$52</f>
        <v>14368</v>
      </c>
      <c r="K56" s="157"/>
      <c r="L56" s="157"/>
      <c r="M56" s="157">
        <f>'将来負担比率（分子）の構造'!L$52</f>
        <v>14537</v>
      </c>
      <c r="N56" s="157"/>
      <c r="O56" s="157"/>
      <c r="P56" s="157">
        <f>'将来負担比率（分子）の構造'!M$52</f>
        <v>14482</v>
      </c>
    </row>
    <row r="57" spans="1:16" x14ac:dyDescent="0.15">
      <c r="A57" s="157" t="s">
        <v>42</v>
      </c>
      <c r="B57" s="157"/>
      <c r="C57" s="157"/>
      <c r="D57" s="157">
        <f>'将来負担比率（分子）の構造'!I$51</f>
        <v>537</v>
      </c>
      <c r="E57" s="157"/>
      <c r="F57" s="157"/>
      <c r="G57" s="157">
        <f>'将来負担比率（分子）の構造'!J$51</f>
        <v>519</v>
      </c>
      <c r="H57" s="157"/>
      <c r="I57" s="157"/>
      <c r="J57" s="157">
        <f>'将来負担比率（分子）の構造'!K$51</f>
        <v>379</v>
      </c>
      <c r="K57" s="157"/>
      <c r="L57" s="157"/>
      <c r="M57" s="157">
        <f>'将来負担比率（分子）の構造'!L$51</f>
        <v>355</v>
      </c>
      <c r="N57" s="157"/>
      <c r="O57" s="157"/>
      <c r="P57" s="157">
        <f>'将来負担比率（分子）の構造'!M$51</f>
        <v>340</v>
      </c>
    </row>
    <row r="58" spans="1:16" x14ac:dyDescent="0.15">
      <c r="A58" s="157" t="s">
        <v>41</v>
      </c>
      <c r="B58" s="157"/>
      <c r="C58" s="157"/>
      <c r="D58" s="157">
        <f>'将来負担比率（分子）の構造'!I$50</f>
        <v>5410</v>
      </c>
      <c r="E58" s="157"/>
      <c r="F58" s="157"/>
      <c r="G58" s="157">
        <f>'将来負担比率（分子）の構造'!J$50</f>
        <v>6221</v>
      </c>
      <c r="H58" s="157"/>
      <c r="I58" s="157"/>
      <c r="J58" s="157">
        <f>'将来負担比率（分子）の構造'!K$50</f>
        <v>6367</v>
      </c>
      <c r="K58" s="157"/>
      <c r="L58" s="157"/>
      <c r="M58" s="157">
        <f>'将来負担比率（分子）の構造'!L$50</f>
        <v>6386</v>
      </c>
      <c r="N58" s="157"/>
      <c r="O58" s="157"/>
      <c r="P58" s="157">
        <f>'将来負担比率（分子）の構造'!M$50</f>
        <v>5572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15">
      <c r="A63" s="157" t="s">
        <v>34</v>
      </c>
      <c r="B63" s="157">
        <f>'将来負担比率（分子）の構造'!I$44</f>
        <v>2950</v>
      </c>
      <c r="C63" s="157"/>
      <c r="D63" s="157"/>
      <c r="E63" s="157">
        <f>'将来負担比率（分子）の構造'!J$44</f>
        <v>3548</v>
      </c>
      <c r="F63" s="157"/>
      <c r="G63" s="157"/>
      <c r="H63" s="157">
        <f>'将来負担比率（分子）の構造'!K$44</f>
        <v>3539</v>
      </c>
      <c r="I63" s="157"/>
      <c r="J63" s="157"/>
      <c r="K63" s="157">
        <f>'将来負担比率（分子）の構造'!L$44</f>
        <v>3558</v>
      </c>
      <c r="L63" s="157"/>
      <c r="M63" s="157"/>
      <c r="N63" s="157">
        <f>'将来負担比率（分子）の構造'!M$44</f>
        <v>3464</v>
      </c>
      <c r="O63" s="157"/>
      <c r="P63" s="157"/>
    </row>
    <row r="64" spans="1:16" x14ac:dyDescent="0.15">
      <c r="A64" s="157" t="s">
        <v>33</v>
      </c>
      <c r="B64" s="157">
        <f>'将来負担比率（分子）の構造'!I$43</f>
        <v>1792</v>
      </c>
      <c r="C64" s="157"/>
      <c r="D64" s="157"/>
      <c r="E64" s="157">
        <f>'将来負担比率（分子）の構造'!J$43</f>
        <v>1632</v>
      </c>
      <c r="F64" s="157"/>
      <c r="G64" s="157"/>
      <c r="H64" s="157">
        <f>'将来負担比率（分子）の構造'!K$43</f>
        <v>1867</v>
      </c>
      <c r="I64" s="157"/>
      <c r="J64" s="157"/>
      <c r="K64" s="157">
        <f>'将来負担比率（分子）の構造'!L$43</f>
        <v>1926</v>
      </c>
      <c r="L64" s="157"/>
      <c r="M64" s="157"/>
      <c r="N64" s="157">
        <f>'将来負担比率（分子）の構造'!M$43</f>
        <v>2085</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16138</v>
      </c>
      <c r="C66" s="157"/>
      <c r="D66" s="157"/>
      <c r="E66" s="157">
        <f>'将来負担比率（分子）の構造'!J$41</f>
        <v>17038</v>
      </c>
      <c r="F66" s="157"/>
      <c r="G66" s="157"/>
      <c r="H66" s="157">
        <f>'将来負担比率（分子）の構造'!K$41</f>
        <v>17417</v>
      </c>
      <c r="I66" s="157"/>
      <c r="J66" s="157"/>
      <c r="K66" s="157">
        <f>'将来負担比率（分子）の構造'!L$41</f>
        <v>17978</v>
      </c>
      <c r="L66" s="157"/>
      <c r="M66" s="157"/>
      <c r="N66" s="157">
        <f>'将来負担比率（分子）の構造'!M$41</f>
        <v>19699</v>
      </c>
      <c r="O66" s="157"/>
      <c r="P66" s="157"/>
    </row>
    <row r="67" spans="1:16" x14ac:dyDescent="0.15">
      <c r="A67" s="157" t="s">
        <v>71</v>
      </c>
      <c r="B67" s="157" t="e">
        <f>NA()</f>
        <v>#N/A</v>
      </c>
      <c r="C67" s="157">
        <f>IF(ISNUMBER('将来負担比率（分子）の構造'!I$53), IF('将来負担比率（分子）の構造'!I$53 &lt; 0, 0, '将来負担比率（分子）の構造'!I$53), NA())</f>
        <v>850</v>
      </c>
      <c r="D67" s="157" t="e">
        <f>NA()</f>
        <v>#N/A</v>
      </c>
      <c r="E67" s="157" t="e">
        <f>NA()</f>
        <v>#N/A</v>
      </c>
      <c r="F67" s="157">
        <f>IF(ISNUMBER('将来負担比率（分子）の構造'!J$53), IF('将来負担比率（分子）の構造'!J$53 &lt; 0, 0, '将来負担比率（分子）の構造'!J$53), NA())</f>
        <v>2079</v>
      </c>
      <c r="G67" s="157" t="e">
        <f>NA()</f>
        <v>#N/A</v>
      </c>
      <c r="H67" s="157" t="e">
        <f>NA()</f>
        <v>#N/A</v>
      </c>
      <c r="I67" s="157">
        <f>IF(ISNUMBER('将来負担比率（分子）の構造'!K$53), IF('将来負担比率（分子）の構造'!K$53 &lt; 0, 0, '将来負担比率（分子）の構造'!K$53), NA())</f>
        <v>1708</v>
      </c>
      <c r="J67" s="157" t="e">
        <f>NA()</f>
        <v>#N/A</v>
      </c>
      <c r="K67" s="157" t="e">
        <f>NA()</f>
        <v>#N/A</v>
      </c>
      <c r="L67" s="157">
        <f>IF(ISNUMBER('将来負担比率（分子）の構造'!L$53), IF('将来負担比率（分子）の構造'!L$53 &lt; 0, 0, '将来負担比率（分子）の構造'!L$53), NA())</f>
        <v>2185</v>
      </c>
      <c r="M67" s="157" t="e">
        <f>NA()</f>
        <v>#N/A</v>
      </c>
      <c r="N67" s="157" t="e">
        <f>NA()</f>
        <v>#N/A</v>
      </c>
      <c r="O67" s="157">
        <f>IF(ISNUMBER('将来負担比率（分子）の構造'!M$53), IF('将来負担比率（分子）の構造'!M$53 &lt; 0, 0, '将来負担比率（分子）の構造'!M$53), NA())</f>
        <v>4854</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2216</v>
      </c>
      <c r="C72" s="161">
        <f>基金残高に係る経年分析!G55</f>
        <v>2576</v>
      </c>
      <c r="D72" s="161">
        <f>基金残高に係る経年分析!H55</f>
        <v>1976</v>
      </c>
    </row>
    <row r="73" spans="1:16" x14ac:dyDescent="0.15">
      <c r="A73" s="160" t="s">
        <v>74</v>
      </c>
      <c r="B73" s="161">
        <f>基金残高に係る経年分析!F56</f>
        <v>389</v>
      </c>
      <c r="C73" s="161">
        <f>基金残高に係る経年分析!G56</f>
        <v>389</v>
      </c>
      <c r="D73" s="161">
        <f>基金残高に係る経年分析!H56</f>
        <v>389</v>
      </c>
    </row>
    <row r="74" spans="1:16" x14ac:dyDescent="0.15">
      <c r="A74" s="160" t="s">
        <v>75</v>
      </c>
      <c r="B74" s="161">
        <f>基金残高に係る経年分析!F57</f>
        <v>3048</v>
      </c>
      <c r="C74" s="161">
        <f>基金残高に係る経年分析!G57</f>
        <v>2768</v>
      </c>
      <c r="D74" s="161">
        <f>基金残高に係る経年分析!H57</f>
        <v>2543</v>
      </c>
    </row>
  </sheetData>
  <sheetProtection algorithmName="SHA-512" hashValue="Tws1GYe/ahMis2Snadec981MxgCL4m0/aD/iD9QHEPjdccjPDgFaU/r39WxZ9FHfI9oWUE6hCPU3eJXZRhw4bA==" saltValue="BRsCz9hlFEmd7aKDNNcr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8339930</v>
      </c>
      <c r="S5" s="600"/>
      <c r="T5" s="600"/>
      <c r="U5" s="600"/>
      <c r="V5" s="600"/>
      <c r="W5" s="600"/>
      <c r="X5" s="600"/>
      <c r="Y5" s="601"/>
      <c r="Z5" s="602">
        <v>34.299999999999997</v>
      </c>
      <c r="AA5" s="602"/>
      <c r="AB5" s="602"/>
      <c r="AC5" s="602"/>
      <c r="AD5" s="603">
        <v>8339930</v>
      </c>
      <c r="AE5" s="603"/>
      <c r="AF5" s="603"/>
      <c r="AG5" s="603"/>
      <c r="AH5" s="603"/>
      <c r="AI5" s="603"/>
      <c r="AJ5" s="603"/>
      <c r="AK5" s="603"/>
      <c r="AL5" s="604">
        <v>77.5</v>
      </c>
      <c r="AM5" s="605"/>
      <c r="AN5" s="605"/>
      <c r="AO5" s="606"/>
      <c r="AP5" s="596" t="s">
        <v>217</v>
      </c>
      <c r="AQ5" s="597"/>
      <c r="AR5" s="597"/>
      <c r="AS5" s="597"/>
      <c r="AT5" s="597"/>
      <c r="AU5" s="597"/>
      <c r="AV5" s="597"/>
      <c r="AW5" s="597"/>
      <c r="AX5" s="597"/>
      <c r="AY5" s="597"/>
      <c r="AZ5" s="597"/>
      <c r="BA5" s="597"/>
      <c r="BB5" s="597"/>
      <c r="BC5" s="597"/>
      <c r="BD5" s="597"/>
      <c r="BE5" s="597"/>
      <c r="BF5" s="598"/>
      <c r="BG5" s="610">
        <v>8339930</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213898</v>
      </c>
      <c r="S6" s="611"/>
      <c r="T6" s="611"/>
      <c r="U6" s="611"/>
      <c r="V6" s="611"/>
      <c r="W6" s="611"/>
      <c r="X6" s="611"/>
      <c r="Y6" s="612"/>
      <c r="Z6" s="613">
        <v>0.9</v>
      </c>
      <c r="AA6" s="613"/>
      <c r="AB6" s="613"/>
      <c r="AC6" s="613"/>
      <c r="AD6" s="614">
        <v>213898</v>
      </c>
      <c r="AE6" s="614"/>
      <c r="AF6" s="614"/>
      <c r="AG6" s="614"/>
      <c r="AH6" s="614"/>
      <c r="AI6" s="614"/>
      <c r="AJ6" s="614"/>
      <c r="AK6" s="614"/>
      <c r="AL6" s="615">
        <v>2</v>
      </c>
      <c r="AM6" s="616"/>
      <c r="AN6" s="616"/>
      <c r="AO6" s="617"/>
      <c r="AP6" s="607" t="s">
        <v>222</v>
      </c>
      <c r="AQ6" s="608"/>
      <c r="AR6" s="608"/>
      <c r="AS6" s="608"/>
      <c r="AT6" s="608"/>
      <c r="AU6" s="608"/>
      <c r="AV6" s="608"/>
      <c r="AW6" s="608"/>
      <c r="AX6" s="608"/>
      <c r="AY6" s="608"/>
      <c r="AZ6" s="608"/>
      <c r="BA6" s="608"/>
      <c r="BB6" s="608"/>
      <c r="BC6" s="608"/>
      <c r="BD6" s="608"/>
      <c r="BE6" s="608"/>
      <c r="BF6" s="609"/>
      <c r="BG6" s="610">
        <v>8339930</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133802</v>
      </c>
      <c r="CS6" s="611"/>
      <c r="CT6" s="611"/>
      <c r="CU6" s="611"/>
      <c r="CV6" s="611"/>
      <c r="CW6" s="611"/>
      <c r="CX6" s="611"/>
      <c r="CY6" s="612"/>
      <c r="CZ6" s="604">
        <v>0.6</v>
      </c>
      <c r="DA6" s="605"/>
      <c r="DB6" s="605"/>
      <c r="DC6" s="621"/>
      <c r="DD6" s="619" t="s">
        <v>121</v>
      </c>
      <c r="DE6" s="611"/>
      <c r="DF6" s="611"/>
      <c r="DG6" s="611"/>
      <c r="DH6" s="611"/>
      <c r="DI6" s="611"/>
      <c r="DJ6" s="611"/>
      <c r="DK6" s="611"/>
      <c r="DL6" s="611"/>
      <c r="DM6" s="611"/>
      <c r="DN6" s="611"/>
      <c r="DO6" s="611"/>
      <c r="DP6" s="612"/>
      <c r="DQ6" s="619">
        <v>133802</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2339</v>
      </c>
      <c r="S7" s="611"/>
      <c r="T7" s="611"/>
      <c r="U7" s="611"/>
      <c r="V7" s="611"/>
      <c r="W7" s="611"/>
      <c r="X7" s="611"/>
      <c r="Y7" s="612"/>
      <c r="Z7" s="613">
        <v>0</v>
      </c>
      <c r="AA7" s="613"/>
      <c r="AB7" s="613"/>
      <c r="AC7" s="613"/>
      <c r="AD7" s="614">
        <v>2339</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3273779</v>
      </c>
      <c r="BH7" s="611"/>
      <c r="BI7" s="611"/>
      <c r="BJ7" s="611"/>
      <c r="BK7" s="611"/>
      <c r="BL7" s="611"/>
      <c r="BM7" s="611"/>
      <c r="BN7" s="612"/>
      <c r="BO7" s="613">
        <v>39.299999999999997</v>
      </c>
      <c r="BP7" s="613"/>
      <c r="BQ7" s="613"/>
      <c r="BR7" s="613"/>
      <c r="BS7" s="614" t="s">
        <v>121</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2411863</v>
      </c>
      <c r="CS7" s="611"/>
      <c r="CT7" s="611"/>
      <c r="CU7" s="611"/>
      <c r="CV7" s="611"/>
      <c r="CW7" s="611"/>
      <c r="CX7" s="611"/>
      <c r="CY7" s="612"/>
      <c r="CZ7" s="613">
        <v>10.4</v>
      </c>
      <c r="DA7" s="613"/>
      <c r="DB7" s="613"/>
      <c r="DC7" s="613"/>
      <c r="DD7" s="619">
        <v>205762</v>
      </c>
      <c r="DE7" s="611"/>
      <c r="DF7" s="611"/>
      <c r="DG7" s="611"/>
      <c r="DH7" s="611"/>
      <c r="DI7" s="611"/>
      <c r="DJ7" s="611"/>
      <c r="DK7" s="611"/>
      <c r="DL7" s="611"/>
      <c r="DM7" s="611"/>
      <c r="DN7" s="611"/>
      <c r="DO7" s="611"/>
      <c r="DP7" s="612"/>
      <c r="DQ7" s="619">
        <v>1742549</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27943</v>
      </c>
      <c r="S8" s="611"/>
      <c r="T8" s="611"/>
      <c r="U8" s="611"/>
      <c r="V8" s="611"/>
      <c r="W8" s="611"/>
      <c r="X8" s="611"/>
      <c r="Y8" s="612"/>
      <c r="Z8" s="613">
        <v>0.1</v>
      </c>
      <c r="AA8" s="613"/>
      <c r="AB8" s="613"/>
      <c r="AC8" s="613"/>
      <c r="AD8" s="614">
        <v>27943</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70093</v>
      </c>
      <c r="BH8" s="611"/>
      <c r="BI8" s="611"/>
      <c r="BJ8" s="611"/>
      <c r="BK8" s="611"/>
      <c r="BL8" s="611"/>
      <c r="BM8" s="611"/>
      <c r="BN8" s="612"/>
      <c r="BO8" s="613">
        <v>0.8</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8643715</v>
      </c>
      <c r="CS8" s="611"/>
      <c r="CT8" s="611"/>
      <c r="CU8" s="611"/>
      <c r="CV8" s="611"/>
      <c r="CW8" s="611"/>
      <c r="CX8" s="611"/>
      <c r="CY8" s="612"/>
      <c r="CZ8" s="613">
        <v>37.4</v>
      </c>
      <c r="DA8" s="613"/>
      <c r="DB8" s="613"/>
      <c r="DC8" s="613"/>
      <c r="DD8" s="619">
        <v>215886</v>
      </c>
      <c r="DE8" s="611"/>
      <c r="DF8" s="611"/>
      <c r="DG8" s="611"/>
      <c r="DH8" s="611"/>
      <c r="DI8" s="611"/>
      <c r="DJ8" s="611"/>
      <c r="DK8" s="611"/>
      <c r="DL8" s="611"/>
      <c r="DM8" s="611"/>
      <c r="DN8" s="611"/>
      <c r="DO8" s="611"/>
      <c r="DP8" s="612"/>
      <c r="DQ8" s="619">
        <v>3572959</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47337</v>
      </c>
      <c r="S9" s="611"/>
      <c r="T9" s="611"/>
      <c r="U9" s="611"/>
      <c r="V9" s="611"/>
      <c r="W9" s="611"/>
      <c r="X9" s="611"/>
      <c r="Y9" s="612"/>
      <c r="Z9" s="613">
        <v>0.2</v>
      </c>
      <c r="AA9" s="613"/>
      <c r="AB9" s="613"/>
      <c r="AC9" s="613"/>
      <c r="AD9" s="614">
        <v>47337</v>
      </c>
      <c r="AE9" s="614"/>
      <c r="AF9" s="614"/>
      <c r="AG9" s="614"/>
      <c r="AH9" s="614"/>
      <c r="AI9" s="614"/>
      <c r="AJ9" s="614"/>
      <c r="AK9" s="614"/>
      <c r="AL9" s="615">
        <v>0.4</v>
      </c>
      <c r="AM9" s="616"/>
      <c r="AN9" s="616"/>
      <c r="AO9" s="617"/>
      <c r="AP9" s="607" t="s">
        <v>231</v>
      </c>
      <c r="AQ9" s="608"/>
      <c r="AR9" s="608"/>
      <c r="AS9" s="608"/>
      <c r="AT9" s="608"/>
      <c r="AU9" s="608"/>
      <c r="AV9" s="608"/>
      <c r="AW9" s="608"/>
      <c r="AX9" s="608"/>
      <c r="AY9" s="608"/>
      <c r="AZ9" s="608"/>
      <c r="BA9" s="608"/>
      <c r="BB9" s="608"/>
      <c r="BC9" s="608"/>
      <c r="BD9" s="608"/>
      <c r="BE9" s="608"/>
      <c r="BF9" s="609"/>
      <c r="BG9" s="610">
        <v>2536710</v>
      </c>
      <c r="BH9" s="611"/>
      <c r="BI9" s="611"/>
      <c r="BJ9" s="611"/>
      <c r="BK9" s="611"/>
      <c r="BL9" s="611"/>
      <c r="BM9" s="611"/>
      <c r="BN9" s="612"/>
      <c r="BO9" s="613">
        <v>30.4</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1452136</v>
      </c>
      <c r="CS9" s="611"/>
      <c r="CT9" s="611"/>
      <c r="CU9" s="611"/>
      <c r="CV9" s="611"/>
      <c r="CW9" s="611"/>
      <c r="CX9" s="611"/>
      <c r="CY9" s="612"/>
      <c r="CZ9" s="613">
        <v>6.3</v>
      </c>
      <c r="DA9" s="613"/>
      <c r="DB9" s="613"/>
      <c r="DC9" s="613"/>
      <c r="DD9" s="619" t="s">
        <v>121</v>
      </c>
      <c r="DE9" s="611"/>
      <c r="DF9" s="611"/>
      <c r="DG9" s="611"/>
      <c r="DH9" s="611"/>
      <c r="DI9" s="611"/>
      <c r="DJ9" s="611"/>
      <c r="DK9" s="611"/>
      <c r="DL9" s="611"/>
      <c r="DM9" s="611"/>
      <c r="DN9" s="611"/>
      <c r="DO9" s="611"/>
      <c r="DP9" s="612"/>
      <c r="DQ9" s="619">
        <v>1284476</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187479</v>
      </c>
      <c r="BH10" s="611"/>
      <c r="BI10" s="611"/>
      <c r="BJ10" s="611"/>
      <c r="BK10" s="611"/>
      <c r="BL10" s="611"/>
      <c r="BM10" s="611"/>
      <c r="BN10" s="612"/>
      <c r="BO10" s="613">
        <v>2.2000000000000002</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5746</v>
      </c>
      <c r="CS10" s="611"/>
      <c r="CT10" s="611"/>
      <c r="CU10" s="611"/>
      <c r="CV10" s="611"/>
      <c r="CW10" s="611"/>
      <c r="CX10" s="611"/>
      <c r="CY10" s="612"/>
      <c r="CZ10" s="613">
        <v>0</v>
      </c>
      <c r="DA10" s="613"/>
      <c r="DB10" s="613"/>
      <c r="DC10" s="613"/>
      <c r="DD10" s="619" t="s">
        <v>121</v>
      </c>
      <c r="DE10" s="611"/>
      <c r="DF10" s="611"/>
      <c r="DG10" s="611"/>
      <c r="DH10" s="611"/>
      <c r="DI10" s="611"/>
      <c r="DJ10" s="611"/>
      <c r="DK10" s="611"/>
      <c r="DL10" s="611"/>
      <c r="DM10" s="611"/>
      <c r="DN10" s="611"/>
      <c r="DO10" s="611"/>
      <c r="DP10" s="612"/>
      <c r="DQ10" s="619">
        <v>5746</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1214161</v>
      </c>
      <c r="S11" s="611"/>
      <c r="T11" s="611"/>
      <c r="U11" s="611"/>
      <c r="V11" s="611"/>
      <c r="W11" s="611"/>
      <c r="X11" s="611"/>
      <c r="Y11" s="612"/>
      <c r="Z11" s="615">
        <v>5</v>
      </c>
      <c r="AA11" s="616"/>
      <c r="AB11" s="616"/>
      <c r="AC11" s="622"/>
      <c r="AD11" s="619">
        <v>1214161</v>
      </c>
      <c r="AE11" s="611"/>
      <c r="AF11" s="611"/>
      <c r="AG11" s="611"/>
      <c r="AH11" s="611"/>
      <c r="AI11" s="611"/>
      <c r="AJ11" s="611"/>
      <c r="AK11" s="612"/>
      <c r="AL11" s="615">
        <v>11.3</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479497</v>
      </c>
      <c r="BH11" s="611"/>
      <c r="BI11" s="611"/>
      <c r="BJ11" s="611"/>
      <c r="BK11" s="611"/>
      <c r="BL11" s="611"/>
      <c r="BM11" s="611"/>
      <c r="BN11" s="612"/>
      <c r="BO11" s="613">
        <v>5.7</v>
      </c>
      <c r="BP11" s="613"/>
      <c r="BQ11" s="613"/>
      <c r="BR11" s="613"/>
      <c r="BS11" s="614" t="s">
        <v>121</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438696</v>
      </c>
      <c r="CS11" s="611"/>
      <c r="CT11" s="611"/>
      <c r="CU11" s="611"/>
      <c r="CV11" s="611"/>
      <c r="CW11" s="611"/>
      <c r="CX11" s="611"/>
      <c r="CY11" s="612"/>
      <c r="CZ11" s="613">
        <v>1.9</v>
      </c>
      <c r="DA11" s="613"/>
      <c r="DB11" s="613"/>
      <c r="DC11" s="613"/>
      <c r="DD11" s="619">
        <v>52978</v>
      </c>
      <c r="DE11" s="611"/>
      <c r="DF11" s="611"/>
      <c r="DG11" s="611"/>
      <c r="DH11" s="611"/>
      <c r="DI11" s="611"/>
      <c r="DJ11" s="611"/>
      <c r="DK11" s="611"/>
      <c r="DL11" s="611"/>
      <c r="DM11" s="611"/>
      <c r="DN11" s="611"/>
      <c r="DO11" s="611"/>
      <c r="DP11" s="612"/>
      <c r="DQ11" s="619">
        <v>291885</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14100</v>
      </c>
      <c r="S12" s="611"/>
      <c r="T12" s="611"/>
      <c r="U12" s="611"/>
      <c r="V12" s="611"/>
      <c r="W12" s="611"/>
      <c r="X12" s="611"/>
      <c r="Y12" s="612"/>
      <c r="Z12" s="613">
        <v>0.1</v>
      </c>
      <c r="AA12" s="613"/>
      <c r="AB12" s="613"/>
      <c r="AC12" s="613"/>
      <c r="AD12" s="614">
        <v>14100</v>
      </c>
      <c r="AE12" s="614"/>
      <c r="AF12" s="614"/>
      <c r="AG12" s="614"/>
      <c r="AH12" s="614"/>
      <c r="AI12" s="614"/>
      <c r="AJ12" s="614"/>
      <c r="AK12" s="614"/>
      <c r="AL12" s="615">
        <v>0.1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4520956</v>
      </c>
      <c r="BH12" s="611"/>
      <c r="BI12" s="611"/>
      <c r="BJ12" s="611"/>
      <c r="BK12" s="611"/>
      <c r="BL12" s="611"/>
      <c r="BM12" s="611"/>
      <c r="BN12" s="612"/>
      <c r="BO12" s="613">
        <v>54.2</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500830</v>
      </c>
      <c r="CS12" s="611"/>
      <c r="CT12" s="611"/>
      <c r="CU12" s="611"/>
      <c r="CV12" s="611"/>
      <c r="CW12" s="611"/>
      <c r="CX12" s="611"/>
      <c r="CY12" s="612"/>
      <c r="CZ12" s="613">
        <v>2.2000000000000002</v>
      </c>
      <c r="DA12" s="613"/>
      <c r="DB12" s="613"/>
      <c r="DC12" s="613"/>
      <c r="DD12" s="619">
        <v>50581</v>
      </c>
      <c r="DE12" s="611"/>
      <c r="DF12" s="611"/>
      <c r="DG12" s="611"/>
      <c r="DH12" s="611"/>
      <c r="DI12" s="611"/>
      <c r="DJ12" s="611"/>
      <c r="DK12" s="611"/>
      <c r="DL12" s="611"/>
      <c r="DM12" s="611"/>
      <c r="DN12" s="611"/>
      <c r="DO12" s="611"/>
      <c r="DP12" s="612"/>
      <c r="DQ12" s="619">
        <v>447648</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4465841</v>
      </c>
      <c r="BH13" s="611"/>
      <c r="BI13" s="611"/>
      <c r="BJ13" s="611"/>
      <c r="BK13" s="611"/>
      <c r="BL13" s="611"/>
      <c r="BM13" s="611"/>
      <c r="BN13" s="612"/>
      <c r="BO13" s="613">
        <v>53.5</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4587165</v>
      </c>
      <c r="CS13" s="611"/>
      <c r="CT13" s="611"/>
      <c r="CU13" s="611"/>
      <c r="CV13" s="611"/>
      <c r="CW13" s="611"/>
      <c r="CX13" s="611"/>
      <c r="CY13" s="612"/>
      <c r="CZ13" s="613">
        <v>19.899999999999999</v>
      </c>
      <c r="DA13" s="613"/>
      <c r="DB13" s="613"/>
      <c r="DC13" s="613"/>
      <c r="DD13" s="619">
        <v>3575139</v>
      </c>
      <c r="DE13" s="611"/>
      <c r="DF13" s="611"/>
      <c r="DG13" s="611"/>
      <c r="DH13" s="611"/>
      <c r="DI13" s="611"/>
      <c r="DJ13" s="611"/>
      <c r="DK13" s="611"/>
      <c r="DL13" s="611"/>
      <c r="DM13" s="611"/>
      <c r="DN13" s="611"/>
      <c r="DO13" s="611"/>
      <c r="DP13" s="612"/>
      <c r="DQ13" s="619">
        <v>876335</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165732</v>
      </c>
      <c r="BH14" s="611"/>
      <c r="BI14" s="611"/>
      <c r="BJ14" s="611"/>
      <c r="BK14" s="611"/>
      <c r="BL14" s="611"/>
      <c r="BM14" s="611"/>
      <c r="BN14" s="612"/>
      <c r="BO14" s="613">
        <v>2</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708179</v>
      </c>
      <c r="CS14" s="611"/>
      <c r="CT14" s="611"/>
      <c r="CU14" s="611"/>
      <c r="CV14" s="611"/>
      <c r="CW14" s="611"/>
      <c r="CX14" s="611"/>
      <c r="CY14" s="612"/>
      <c r="CZ14" s="613">
        <v>3.1</v>
      </c>
      <c r="DA14" s="613"/>
      <c r="DB14" s="613"/>
      <c r="DC14" s="613"/>
      <c r="DD14" s="619">
        <v>183316</v>
      </c>
      <c r="DE14" s="611"/>
      <c r="DF14" s="611"/>
      <c r="DG14" s="611"/>
      <c r="DH14" s="611"/>
      <c r="DI14" s="611"/>
      <c r="DJ14" s="611"/>
      <c r="DK14" s="611"/>
      <c r="DL14" s="611"/>
      <c r="DM14" s="611"/>
      <c r="DN14" s="611"/>
      <c r="DO14" s="611"/>
      <c r="DP14" s="612"/>
      <c r="DQ14" s="619">
        <v>516627</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12823</v>
      </c>
      <c r="S15" s="611"/>
      <c r="T15" s="611"/>
      <c r="U15" s="611"/>
      <c r="V15" s="611"/>
      <c r="W15" s="611"/>
      <c r="X15" s="611"/>
      <c r="Y15" s="612"/>
      <c r="Z15" s="613">
        <v>0.1</v>
      </c>
      <c r="AA15" s="613"/>
      <c r="AB15" s="613"/>
      <c r="AC15" s="613"/>
      <c r="AD15" s="614">
        <v>12823</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379463</v>
      </c>
      <c r="BH15" s="611"/>
      <c r="BI15" s="611"/>
      <c r="BJ15" s="611"/>
      <c r="BK15" s="611"/>
      <c r="BL15" s="611"/>
      <c r="BM15" s="611"/>
      <c r="BN15" s="612"/>
      <c r="BO15" s="613">
        <v>4.5</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2736575</v>
      </c>
      <c r="CS15" s="611"/>
      <c r="CT15" s="611"/>
      <c r="CU15" s="611"/>
      <c r="CV15" s="611"/>
      <c r="CW15" s="611"/>
      <c r="CX15" s="611"/>
      <c r="CY15" s="612"/>
      <c r="CZ15" s="613">
        <v>11.9</v>
      </c>
      <c r="DA15" s="613"/>
      <c r="DB15" s="613"/>
      <c r="DC15" s="613"/>
      <c r="DD15" s="619">
        <v>871756</v>
      </c>
      <c r="DE15" s="611"/>
      <c r="DF15" s="611"/>
      <c r="DG15" s="611"/>
      <c r="DH15" s="611"/>
      <c r="DI15" s="611"/>
      <c r="DJ15" s="611"/>
      <c r="DK15" s="611"/>
      <c r="DL15" s="611"/>
      <c r="DM15" s="611"/>
      <c r="DN15" s="611"/>
      <c r="DO15" s="611"/>
      <c r="DP15" s="612"/>
      <c r="DQ15" s="619">
        <v>1770364</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114237</v>
      </c>
      <c r="S16" s="611"/>
      <c r="T16" s="611"/>
      <c r="U16" s="611"/>
      <c r="V16" s="611"/>
      <c r="W16" s="611"/>
      <c r="X16" s="611"/>
      <c r="Y16" s="612"/>
      <c r="Z16" s="613">
        <v>0.5</v>
      </c>
      <c r="AA16" s="613"/>
      <c r="AB16" s="613"/>
      <c r="AC16" s="613"/>
      <c r="AD16" s="614">
        <v>114237</v>
      </c>
      <c r="AE16" s="614"/>
      <c r="AF16" s="614"/>
      <c r="AG16" s="614"/>
      <c r="AH16" s="614"/>
      <c r="AI16" s="614"/>
      <c r="AJ16" s="614"/>
      <c r="AK16" s="614"/>
      <c r="AL16" s="615">
        <v>1.1000000000000001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2551</v>
      </c>
      <c r="CS16" s="611"/>
      <c r="CT16" s="611"/>
      <c r="CU16" s="611"/>
      <c r="CV16" s="611"/>
      <c r="CW16" s="611"/>
      <c r="CX16" s="611"/>
      <c r="CY16" s="612"/>
      <c r="CZ16" s="613">
        <v>0</v>
      </c>
      <c r="DA16" s="613"/>
      <c r="DB16" s="613"/>
      <c r="DC16" s="613"/>
      <c r="DD16" s="619" t="s">
        <v>121</v>
      </c>
      <c r="DE16" s="611"/>
      <c r="DF16" s="611"/>
      <c r="DG16" s="611"/>
      <c r="DH16" s="611"/>
      <c r="DI16" s="611"/>
      <c r="DJ16" s="611"/>
      <c r="DK16" s="611"/>
      <c r="DL16" s="611"/>
      <c r="DM16" s="611"/>
      <c r="DN16" s="611"/>
      <c r="DO16" s="611"/>
      <c r="DP16" s="612"/>
      <c r="DQ16" s="619">
        <v>2551</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281154</v>
      </c>
      <c r="S17" s="611"/>
      <c r="T17" s="611"/>
      <c r="U17" s="611"/>
      <c r="V17" s="611"/>
      <c r="W17" s="611"/>
      <c r="X17" s="611"/>
      <c r="Y17" s="612"/>
      <c r="Z17" s="613">
        <v>1.2</v>
      </c>
      <c r="AA17" s="613"/>
      <c r="AB17" s="613"/>
      <c r="AC17" s="613"/>
      <c r="AD17" s="614">
        <v>281154</v>
      </c>
      <c r="AE17" s="614"/>
      <c r="AF17" s="614"/>
      <c r="AG17" s="614"/>
      <c r="AH17" s="614"/>
      <c r="AI17" s="614"/>
      <c r="AJ17" s="614"/>
      <c r="AK17" s="614"/>
      <c r="AL17" s="615">
        <v>2.6</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1460608</v>
      </c>
      <c r="CS17" s="611"/>
      <c r="CT17" s="611"/>
      <c r="CU17" s="611"/>
      <c r="CV17" s="611"/>
      <c r="CW17" s="611"/>
      <c r="CX17" s="611"/>
      <c r="CY17" s="612"/>
      <c r="CZ17" s="613">
        <v>6.3</v>
      </c>
      <c r="DA17" s="613"/>
      <c r="DB17" s="613"/>
      <c r="DC17" s="613"/>
      <c r="DD17" s="619" t="s">
        <v>121</v>
      </c>
      <c r="DE17" s="611"/>
      <c r="DF17" s="611"/>
      <c r="DG17" s="611"/>
      <c r="DH17" s="611"/>
      <c r="DI17" s="611"/>
      <c r="DJ17" s="611"/>
      <c r="DK17" s="611"/>
      <c r="DL17" s="611"/>
      <c r="DM17" s="611"/>
      <c r="DN17" s="611"/>
      <c r="DO17" s="611"/>
      <c r="DP17" s="612"/>
      <c r="DQ17" s="619">
        <v>1427048</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70437</v>
      </c>
      <c r="S18" s="611"/>
      <c r="T18" s="611"/>
      <c r="U18" s="611"/>
      <c r="V18" s="611"/>
      <c r="W18" s="611"/>
      <c r="X18" s="611"/>
      <c r="Y18" s="612"/>
      <c r="Z18" s="613">
        <v>0.3</v>
      </c>
      <c r="AA18" s="613"/>
      <c r="AB18" s="613"/>
      <c r="AC18" s="613"/>
      <c r="AD18" s="614">
        <v>70437</v>
      </c>
      <c r="AE18" s="614"/>
      <c r="AF18" s="614"/>
      <c r="AG18" s="614"/>
      <c r="AH18" s="614"/>
      <c r="AI18" s="614"/>
      <c r="AJ18" s="614"/>
      <c r="AK18" s="614"/>
      <c r="AL18" s="615">
        <v>0.7</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208416</v>
      </c>
      <c r="S19" s="611"/>
      <c r="T19" s="611"/>
      <c r="U19" s="611"/>
      <c r="V19" s="611"/>
      <c r="W19" s="611"/>
      <c r="X19" s="611"/>
      <c r="Y19" s="612"/>
      <c r="Z19" s="613">
        <v>0.9</v>
      </c>
      <c r="AA19" s="613"/>
      <c r="AB19" s="613"/>
      <c r="AC19" s="613"/>
      <c r="AD19" s="614">
        <v>208416</v>
      </c>
      <c r="AE19" s="614"/>
      <c r="AF19" s="614"/>
      <c r="AG19" s="614"/>
      <c r="AH19" s="614"/>
      <c r="AI19" s="614"/>
      <c r="AJ19" s="614"/>
      <c r="AK19" s="614"/>
      <c r="AL19" s="615">
        <v>1.9</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2301</v>
      </c>
      <c r="S20" s="611"/>
      <c r="T20" s="611"/>
      <c r="U20" s="611"/>
      <c r="V20" s="611"/>
      <c r="W20" s="611"/>
      <c r="X20" s="611"/>
      <c r="Y20" s="612"/>
      <c r="Z20" s="613">
        <v>0</v>
      </c>
      <c r="AA20" s="613"/>
      <c r="AB20" s="613"/>
      <c r="AC20" s="613"/>
      <c r="AD20" s="614">
        <v>2301</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23081866</v>
      </c>
      <c r="CS20" s="611"/>
      <c r="CT20" s="611"/>
      <c r="CU20" s="611"/>
      <c r="CV20" s="611"/>
      <c r="CW20" s="611"/>
      <c r="CX20" s="611"/>
      <c r="CY20" s="612"/>
      <c r="CZ20" s="613">
        <v>100</v>
      </c>
      <c r="DA20" s="613"/>
      <c r="DB20" s="613"/>
      <c r="DC20" s="613"/>
      <c r="DD20" s="619">
        <v>5155418</v>
      </c>
      <c r="DE20" s="611"/>
      <c r="DF20" s="611"/>
      <c r="DG20" s="611"/>
      <c r="DH20" s="611"/>
      <c r="DI20" s="611"/>
      <c r="DJ20" s="611"/>
      <c r="DK20" s="611"/>
      <c r="DL20" s="611"/>
      <c r="DM20" s="611"/>
      <c r="DN20" s="611"/>
      <c r="DO20" s="611"/>
      <c r="DP20" s="612"/>
      <c r="DQ20" s="619">
        <v>12071990</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719064</v>
      </c>
      <c r="S21" s="611"/>
      <c r="T21" s="611"/>
      <c r="U21" s="611"/>
      <c r="V21" s="611"/>
      <c r="W21" s="611"/>
      <c r="X21" s="611"/>
      <c r="Y21" s="612"/>
      <c r="Z21" s="613">
        <v>3</v>
      </c>
      <c r="AA21" s="613"/>
      <c r="AB21" s="613"/>
      <c r="AC21" s="613"/>
      <c r="AD21" s="614">
        <v>483598</v>
      </c>
      <c r="AE21" s="614"/>
      <c r="AF21" s="614"/>
      <c r="AG21" s="614"/>
      <c r="AH21" s="614"/>
      <c r="AI21" s="614"/>
      <c r="AJ21" s="614"/>
      <c r="AK21" s="614"/>
      <c r="AL21" s="615">
        <v>4.5</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483598</v>
      </c>
      <c r="S22" s="611"/>
      <c r="T22" s="611"/>
      <c r="U22" s="611"/>
      <c r="V22" s="611"/>
      <c r="W22" s="611"/>
      <c r="X22" s="611"/>
      <c r="Y22" s="612"/>
      <c r="Z22" s="613">
        <v>2</v>
      </c>
      <c r="AA22" s="613"/>
      <c r="AB22" s="613"/>
      <c r="AC22" s="613"/>
      <c r="AD22" s="614">
        <v>483598</v>
      </c>
      <c r="AE22" s="614"/>
      <c r="AF22" s="614"/>
      <c r="AG22" s="614"/>
      <c r="AH22" s="614"/>
      <c r="AI22" s="614"/>
      <c r="AJ22" s="614"/>
      <c r="AK22" s="614"/>
      <c r="AL22" s="615">
        <v>4.5</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235466</v>
      </c>
      <c r="S23" s="611"/>
      <c r="T23" s="611"/>
      <c r="U23" s="611"/>
      <c r="V23" s="611"/>
      <c r="W23" s="611"/>
      <c r="X23" s="611"/>
      <c r="Y23" s="612"/>
      <c r="Z23" s="613">
        <v>1</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9868908</v>
      </c>
      <c r="CS24" s="600"/>
      <c r="CT24" s="600"/>
      <c r="CU24" s="600"/>
      <c r="CV24" s="600"/>
      <c r="CW24" s="600"/>
      <c r="CX24" s="600"/>
      <c r="CY24" s="601"/>
      <c r="CZ24" s="604">
        <v>42.8</v>
      </c>
      <c r="DA24" s="605"/>
      <c r="DB24" s="605"/>
      <c r="DC24" s="621"/>
      <c r="DD24" s="640">
        <v>5649757</v>
      </c>
      <c r="DE24" s="600"/>
      <c r="DF24" s="600"/>
      <c r="DG24" s="600"/>
      <c r="DH24" s="600"/>
      <c r="DI24" s="600"/>
      <c r="DJ24" s="600"/>
      <c r="DK24" s="601"/>
      <c r="DL24" s="640">
        <v>5102303</v>
      </c>
      <c r="DM24" s="600"/>
      <c r="DN24" s="600"/>
      <c r="DO24" s="600"/>
      <c r="DP24" s="600"/>
      <c r="DQ24" s="600"/>
      <c r="DR24" s="600"/>
      <c r="DS24" s="600"/>
      <c r="DT24" s="600"/>
      <c r="DU24" s="600"/>
      <c r="DV24" s="601"/>
      <c r="DW24" s="604">
        <v>47.4</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10986986</v>
      </c>
      <c r="S25" s="611"/>
      <c r="T25" s="611"/>
      <c r="U25" s="611"/>
      <c r="V25" s="611"/>
      <c r="W25" s="611"/>
      <c r="X25" s="611"/>
      <c r="Y25" s="612"/>
      <c r="Z25" s="613">
        <v>45.2</v>
      </c>
      <c r="AA25" s="613"/>
      <c r="AB25" s="613"/>
      <c r="AC25" s="613"/>
      <c r="AD25" s="614">
        <v>10751520</v>
      </c>
      <c r="AE25" s="614"/>
      <c r="AF25" s="614"/>
      <c r="AG25" s="614"/>
      <c r="AH25" s="614"/>
      <c r="AI25" s="614"/>
      <c r="AJ25" s="614"/>
      <c r="AK25" s="614"/>
      <c r="AL25" s="615">
        <v>99.9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2541419</v>
      </c>
      <c r="CS25" s="643"/>
      <c r="CT25" s="643"/>
      <c r="CU25" s="643"/>
      <c r="CV25" s="643"/>
      <c r="CW25" s="643"/>
      <c r="CX25" s="643"/>
      <c r="CY25" s="644"/>
      <c r="CZ25" s="615">
        <v>11</v>
      </c>
      <c r="DA25" s="641"/>
      <c r="DB25" s="641"/>
      <c r="DC25" s="645"/>
      <c r="DD25" s="619">
        <v>2255634</v>
      </c>
      <c r="DE25" s="643"/>
      <c r="DF25" s="643"/>
      <c r="DG25" s="643"/>
      <c r="DH25" s="643"/>
      <c r="DI25" s="643"/>
      <c r="DJ25" s="643"/>
      <c r="DK25" s="644"/>
      <c r="DL25" s="619">
        <v>2249209</v>
      </c>
      <c r="DM25" s="643"/>
      <c r="DN25" s="643"/>
      <c r="DO25" s="643"/>
      <c r="DP25" s="643"/>
      <c r="DQ25" s="643"/>
      <c r="DR25" s="643"/>
      <c r="DS25" s="643"/>
      <c r="DT25" s="643"/>
      <c r="DU25" s="643"/>
      <c r="DV25" s="644"/>
      <c r="DW25" s="615">
        <v>20.9</v>
      </c>
      <c r="DX25" s="641"/>
      <c r="DY25" s="641"/>
      <c r="DZ25" s="641"/>
      <c r="EA25" s="641"/>
      <c r="EB25" s="641"/>
      <c r="EC25" s="642"/>
    </row>
    <row r="26" spans="2:133" ht="11.25" customHeight="1" x14ac:dyDescent="0.15">
      <c r="B26" s="607" t="s">
        <v>284</v>
      </c>
      <c r="C26" s="608"/>
      <c r="D26" s="608"/>
      <c r="E26" s="608"/>
      <c r="F26" s="608"/>
      <c r="G26" s="608"/>
      <c r="H26" s="608"/>
      <c r="I26" s="608"/>
      <c r="J26" s="608"/>
      <c r="K26" s="608"/>
      <c r="L26" s="608"/>
      <c r="M26" s="608"/>
      <c r="N26" s="608"/>
      <c r="O26" s="608"/>
      <c r="P26" s="608"/>
      <c r="Q26" s="609"/>
      <c r="R26" s="610">
        <v>7524</v>
      </c>
      <c r="S26" s="611"/>
      <c r="T26" s="611"/>
      <c r="U26" s="611"/>
      <c r="V26" s="611"/>
      <c r="W26" s="611"/>
      <c r="X26" s="611"/>
      <c r="Y26" s="612"/>
      <c r="Z26" s="613">
        <v>0</v>
      </c>
      <c r="AA26" s="613"/>
      <c r="AB26" s="613"/>
      <c r="AC26" s="613"/>
      <c r="AD26" s="614">
        <v>7524</v>
      </c>
      <c r="AE26" s="614"/>
      <c r="AF26" s="614"/>
      <c r="AG26" s="614"/>
      <c r="AH26" s="614"/>
      <c r="AI26" s="614"/>
      <c r="AJ26" s="614"/>
      <c r="AK26" s="614"/>
      <c r="AL26" s="615">
        <v>0.1</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1282090</v>
      </c>
      <c r="CS26" s="611"/>
      <c r="CT26" s="611"/>
      <c r="CU26" s="611"/>
      <c r="CV26" s="611"/>
      <c r="CW26" s="611"/>
      <c r="CX26" s="611"/>
      <c r="CY26" s="612"/>
      <c r="CZ26" s="615">
        <v>5.6</v>
      </c>
      <c r="DA26" s="641"/>
      <c r="DB26" s="641"/>
      <c r="DC26" s="645"/>
      <c r="DD26" s="619">
        <v>1100844</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1"/>
      <c r="DY26" s="641"/>
      <c r="DZ26" s="641"/>
      <c r="EA26" s="641"/>
      <c r="EB26" s="641"/>
      <c r="EC26" s="642"/>
    </row>
    <row r="27" spans="2:133" ht="11.25" customHeight="1" x14ac:dyDescent="0.15">
      <c r="B27" s="607" t="s">
        <v>287</v>
      </c>
      <c r="C27" s="608"/>
      <c r="D27" s="608"/>
      <c r="E27" s="608"/>
      <c r="F27" s="608"/>
      <c r="G27" s="608"/>
      <c r="H27" s="608"/>
      <c r="I27" s="608"/>
      <c r="J27" s="608"/>
      <c r="K27" s="608"/>
      <c r="L27" s="608"/>
      <c r="M27" s="608"/>
      <c r="N27" s="608"/>
      <c r="O27" s="608"/>
      <c r="P27" s="608"/>
      <c r="Q27" s="609"/>
      <c r="R27" s="610">
        <v>52027</v>
      </c>
      <c r="S27" s="611"/>
      <c r="T27" s="611"/>
      <c r="U27" s="611"/>
      <c r="V27" s="611"/>
      <c r="W27" s="611"/>
      <c r="X27" s="611"/>
      <c r="Y27" s="612"/>
      <c r="Z27" s="613">
        <v>0.2</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8339930</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5866881</v>
      </c>
      <c r="CS27" s="643"/>
      <c r="CT27" s="643"/>
      <c r="CU27" s="643"/>
      <c r="CV27" s="643"/>
      <c r="CW27" s="643"/>
      <c r="CX27" s="643"/>
      <c r="CY27" s="644"/>
      <c r="CZ27" s="615">
        <v>25.4</v>
      </c>
      <c r="DA27" s="641"/>
      <c r="DB27" s="641"/>
      <c r="DC27" s="645"/>
      <c r="DD27" s="619">
        <v>1967075</v>
      </c>
      <c r="DE27" s="643"/>
      <c r="DF27" s="643"/>
      <c r="DG27" s="643"/>
      <c r="DH27" s="643"/>
      <c r="DI27" s="643"/>
      <c r="DJ27" s="643"/>
      <c r="DK27" s="644"/>
      <c r="DL27" s="619">
        <v>1426046</v>
      </c>
      <c r="DM27" s="643"/>
      <c r="DN27" s="643"/>
      <c r="DO27" s="643"/>
      <c r="DP27" s="643"/>
      <c r="DQ27" s="643"/>
      <c r="DR27" s="643"/>
      <c r="DS27" s="643"/>
      <c r="DT27" s="643"/>
      <c r="DU27" s="643"/>
      <c r="DV27" s="644"/>
      <c r="DW27" s="615">
        <v>13.2</v>
      </c>
      <c r="DX27" s="641"/>
      <c r="DY27" s="641"/>
      <c r="DZ27" s="641"/>
      <c r="EA27" s="641"/>
      <c r="EB27" s="641"/>
      <c r="EC27" s="642"/>
    </row>
    <row r="28" spans="2:133" ht="11.25" customHeight="1" x14ac:dyDescent="0.15">
      <c r="B28" s="607" t="s">
        <v>290</v>
      </c>
      <c r="C28" s="608"/>
      <c r="D28" s="608"/>
      <c r="E28" s="608"/>
      <c r="F28" s="608"/>
      <c r="G28" s="608"/>
      <c r="H28" s="608"/>
      <c r="I28" s="608"/>
      <c r="J28" s="608"/>
      <c r="K28" s="608"/>
      <c r="L28" s="608"/>
      <c r="M28" s="608"/>
      <c r="N28" s="608"/>
      <c r="O28" s="608"/>
      <c r="P28" s="608"/>
      <c r="Q28" s="609"/>
      <c r="R28" s="610">
        <v>223261</v>
      </c>
      <c r="S28" s="611"/>
      <c r="T28" s="611"/>
      <c r="U28" s="611"/>
      <c r="V28" s="611"/>
      <c r="W28" s="611"/>
      <c r="X28" s="611"/>
      <c r="Y28" s="612"/>
      <c r="Z28" s="613">
        <v>0.9</v>
      </c>
      <c r="AA28" s="613"/>
      <c r="AB28" s="613"/>
      <c r="AC28" s="613"/>
      <c r="AD28" s="614" t="s">
        <v>121</v>
      </c>
      <c r="AE28" s="614"/>
      <c r="AF28" s="614"/>
      <c r="AG28" s="614"/>
      <c r="AH28" s="614"/>
      <c r="AI28" s="614"/>
      <c r="AJ28" s="614"/>
      <c r="AK28" s="614"/>
      <c r="AL28" s="615" t="s">
        <v>121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1460608</v>
      </c>
      <c r="CS28" s="611"/>
      <c r="CT28" s="611"/>
      <c r="CU28" s="611"/>
      <c r="CV28" s="611"/>
      <c r="CW28" s="611"/>
      <c r="CX28" s="611"/>
      <c r="CY28" s="612"/>
      <c r="CZ28" s="615">
        <v>6.3</v>
      </c>
      <c r="DA28" s="641"/>
      <c r="DB28" s="641"/>
      <c r="DC28" s="645"/>
      <c r="DD28" s="619">
        <v>1427048</v>
      </c>
      <c r="DE28" s="611"/>
      <c r="DF28" s="611"/>
      <c r="DG28" s="611"/>
      <c r="DH28" s="611"/>
      <c r="DI28" s="611"/>
      <c r="DJ28" s="611"/>
      <c r="DK28" s="612"/>
      <c r="DL28" s="619">
        <v>1427048</v>
      </c>
      <c r="DM28" s="611"/>
      <c r="DN28" s="611"/>
      <c r="DO28" s="611"/>
      <c r="DP28" s="611"/>
      <c r="DQ28" s="611"/>
      <c r="DR28" s="611"/>
      <c r="DS28" s="611"/>
      <c r="DT28" s="611"/>
      <c r="DU28" s="611"/>
      <c r="DV28" s="612"/>
      <c r="DW28" s="615">
        <v>13.3</v>
      </c>
      <c r="DX28" s="641"/>
      <c r="DY28" s="641"/>
      <c r="DZ28" s="641"/>
      <c r="EA28" s="641"/>
      <c r="EB28" s="641"/>
      <c r="EC28" s="642"/>
    </row>
    <row r="29" spans="2:133" ht="11.25" customHeight="1" x14ac:dyDescent="0.15">
      <c r="B29" s="607" t="s">
        <v>292</v>
      </c>
      <c r="C29" s="608"/>
      <c r="D29" s="608"/>
      <c r="E29" s="608"/>
      <c r="F29" s="608"/>
      <c r="G29" s="608"/>
      <c r="H29" s="608"/>
      <c r="I29" s="608"/>
      <c r="J29" s="608"/>
      <c r="K29" s="608"/>
      <c r="L29" s="608"/>
      <c r="M29" s="608"/>
      <c r="N29" s="608"/>
      <c r="O29" s="608"/>
      <c r="P29" s="608"/>
      <c r="Q29" s="609"/>
      <c r="R29" s="610">
        <v>80965</v>
      </c>
      <c r="S29" s="611"/>
      <c r="T29" s="611"/>
      <c r="U29" s="611"/>
      <c r="V29" s="611"/>
      <c r="W29" s="611"/>
      <c r="X29" s="611"/>
      <c r="Y29" s="612"/>
      <c r="Z29" s="613">
        <v>0.3</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1460562</v>
      </c>
      <c r="CS29" s="643"/>
      <c r="CT29" s="643"/>
      <c r="CU29" s="643"/>
      <c r="CV29" s="643"/>
      <c r="CW29" s="643"/>
      <c r="CX29" s="643"/>
      <c r="CY29" s="644"/>
      <c r="CZ29" s="615">
        <v>6.3</v>
      </c>
      <c r="DA29" s="641"/>
      <c r="DB29" s="641"/>
      <c r="DC29" s="645"/>
      <c r="DD29" s="619">
        <v>1427002</v>
      </c>
      <c r="DE29" s="643"/>
      <c r="DF29" s="643"/>
      <c r="DG29" s="643"/>
      <c r="DH29" s="643"/>
      <c r="DI29" s="643"/>
      <c r="DJ29" s="643"/>
      <c r="DK29" s="644"/>
      <c r="DL29" s="619">
        <v>1427002</v>
      </c>
      <c r="DM29" s="643"/>
      <c r="DN29" s="643"/>
      <c r="DO29" s="643"/>
      <c r="DP29" s="643"/>
      <c r="DQ29" s="643"/>
      <c r="DR29" s="643"/>
      <c r="DS29" s="643"/>
      <c r="DT29" s="643"/>
      <c r="DU29" s="643"/>
      <c r="DV29" s="644"/>
      <c r="DW29" s="615">
        <v>13.3</v>
      </c>
      <c r="DX29" s="641"/>
      <c r="DY29" s="641"/>
      <c r="DZ29" s="641"/>
      <c r="EA29" s="641"/>
      <c r="EB29" s="641"/>
      <c r="EC29" s="642"/>
    </row>
    <row r="30" spans="2:133" ht="11.25" customHeight="1" x14ac:dyDescent="0.15">
      <c r="B30" s="607" t="s">
        <v>294</v>
      </c>
      <c r="C30" s="608"/>
      <c r="D30" s="608"/>
      <c r="E30" s="608"/>
      <c r="F30" s="608"/>
      <c r="G30" s="608"/>
      <c r="H30" s="608"/>
      <c r="I30" s="608"/>
      <c r="J30" s="608"/>
      <c r="K30" s="608"/>
      <c r="L30" s="608"/>
      <c r="M30" s="608"/>
      <c r="N30" s="608"/>
      <c r="O30" s="608"/>
      <c r="P30" s="608"/>
      <c r="Q30" s="609"/>
      <c r="R30" s="610">
        <v>5662748</v>
      </c>
      <c r="S30" s="611"/>
      <c r="T30" s="611"/>
      <c r="U30" s="611"/>
      <c r="V30" s="611"/>
      <c r="W30" s="611"/>
      <c r="X30" s="611"/>
      <c r="Y30" s="612"/>
      <c r="Z30" s="613">
        <v>23.3</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1349176</v>
      </c>
      <c r="CS30" s="611"/>
      <c r="CT30" s="611"/>
      <c r="CU30" s="611"/>
      <c r="CV30" s="611"/>
      <c r="CW30" s="611"/>
      <c r="CX30" s="611"/>
      <c r="CY30" s="612"/>
      <c r="CZ30" s="615">
        <v>5.8</v>
      </c>
      <c r="DA30" s="641"/>
      <c r="DB30" s="641"/>
      <c r="DC30" s="645"/>
      <c r="DD30" s="619">
        <v>1315616</v>
      </c>
      <c r="DE30" s="611"/>
      <c r="DF30" s="611"/>
      <c r="DG30" s="611"/>
      <c r="DH30" s="611"/>
      <c r="DI30" s="611"/>
      <c r="DJ30" s="611"/>
      <c r="DK30" s="612"/>
      <c r="DL30" s="619">
        <v>1315616</v>
      </c>
      <c r="DM30" s="611"/>
      <c r="DN30" s="611"/>
      <c r="DO30" s="611"/>
      <c r="DP30" s="611"/>
      <c r="DQ30" s="611"/>
      <c r="DR30" s="611"/>
      <c r="DS30" s="611"/>
      <c r="DT30" s="611"/>
      <c r="DU30" s="611"/>
      <c r="DV30" s="612"/>
      <c r="DW30" s="615">
        <v>12.2</v>
      </c>
      <c r="DX30" s="641"/>
      <c r="DY30" s="641"/>
      <c r="DZ30" s="641"/>
      <c r="EA30" s="641"/>
      <c r="EB30" s="641"/>
      <c r="EC30" s="642"/>
    </row>
    <row r="31" spans="2:133" ht="11.25" customHeight="1" x14ac:dyDescent="0.15">
      <c r="B31" s="623" t="s">
        <v>298</v>
      </c>
      <c r="C31" s="624"/>
      <c r="D31" s="624"/>
      <c r="E31" s="624"/>
      <c r="F31" s="624"/>
      <c r="G31" s="624"/>
      <c r="H31" s="624"/>
      <c r="I31" s="624"/>
      <c r="J31" s="624"/>
      <c r="K31" s="624"/>
      <c r="L31" s="624"/>
      <c r="M31" s="624"/>
      <c r="N31" s="624"/>
      <c r="O31" s="624"/>
      <c r="P31" s="624"/>
      <c r="Q31" s="625"/>
      <c r="R31" s="610">
        <v>4154</v>
      </c>
      <c r="S31" s="611"/>
      <c r="T31" s="611"/>
      <c r="U31" s="611"/>
      <c r="V31" s="611"/>
      <c r="W31" s="611"/>
      <c r="X31" s="611"/>
      <c r="Y31" s="612"/>
      <c r="Z31" s="613">
        <v>0</v>
      </c>
      <c r="AA31" s="613"/>
      <c r="AB31" s="613"/>
      <c r="AC31" s="613"/>
      <c r="AD31" s="614">
        <v>4154</v>
      </c>
      <c r="AE31" s="614"/>
      <c r="AF31" s="614"/>
      <c r="AG31" s="614"/>
      <c r="AH31" s="614"/>
      <c r="AI31" s="614"/>
      <c r="AJ31" s="614"/>
      <c r="AK31" s="614"/>
      <c r="AL31" s="615">
        <v>0</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99.7</v>
      </c>
      <c r="BH31" s="654"/>
      <c r="BI31" s="654"/>
      <c r="BJ31" s="654"/>
      <c r="BK31" s="654"/>
      <c r="BL31" s="654"/>
      <c r="BM31" s="605">
        <v>98.3</v>
      </c>
      <c r="BN31" s="654"/>
      <c r="BO31" s="654"/>
      <c r="BP31" s="654"/>
      <c r="BQ31" s="655"/>
      <c r="BR31" s="666">
        <v>99.5</v>
      </c>
      <c r="BS31" s="654"/>
      <c r="BT31" s="654"/>
      <c r="BU31" s="654"/>
      <c r="BV31" s="654"/>
      <c r="BW31" s="654"/>
      <c r="BX31" s="605">
        <v>97.5</v>
      </c>
      <c r="BY31" s="654"/>
      <c r="BZ31" s="654"/>
      <c r="CA31" s="654"/>
      <c r="CB31" s="655"/>
      <c r="CD31" s="648"/>
      <c r="CE31" s="649"/>
      <c r="CF31" s="607" t="s">
        <v>301</v>
      </c>
      <c r="CG31" s="608"/>
      <c r="CH31" s="608"/>
      <c r="CI31" s="608"/>
      <c r="CJ31" s="608"/>
      <c r="CK31" s="608"/>
      <c r="CL31" s="608"/>
      <c r="CM31" s="608"/>
      <c r="CN31" s="608"/>
      <c r="CO31" s="608"/>
      <c r="CP31" s="608"/>
      <c r="CQ31" s="609"/>
      <c r="CR31" s="610">
        <v>111386</v>
      </c>
      <c r="CS31" s="643"/>
      <c r="CT31" s="643"/>
      <c r="CU31" s="643"/>
      <c r="CV31" s="643"/>
      <c r="CW31" s="643"/>
      <c r="CX31" s="643"/>
      <c r="CY31" s="644"/>
      <c r="CZ31" s="615">
        <v>0.5</v>
      </c>
      <c r="DA31" s="641"/>
      <c r="DB31" s="641"/>
      <c r="DC31" s="645"/>
      <c r="DD31" s="619">
        <v>111386</v>
      </c>
      <c r="DE31" s="643"/>
      <c r="DF31" s="643"/>
      <c r="DG31" s="643"/>
      <c r="DH31" s="643"/>
      <c r="DI31" s="643"/>
      <c r="DJ31" s="643"/>
      <c r="DK31" s="644"/>
      <c r="DL31" s="619">
        <v>111386</v>
      </c>
      <c r="DM31" s="643"/>
      <c r="DN31" s="643"/>
      <c r="DO31" s="643"/>
      <c r="DP31" s="643"/>
      <c r="DQ31" s="643"/>
      <c r="DR31" s="643"/>
      <c r="DS31" s="643"/>
      <c r="DT31" s="643"/>
      <c r="DU31" s="643"/>
      <c r="DV31" s="644"/>
      <c r="DW31" s="615">
        <v>1</v>
      </c>
      <c r="DX31" s="641"/>
      <c r="DY31" s="641"/>
      <c r="DZ31" s="641"/>
      <c r="EA31" s="641"/>
      <c r="EB31" s="641"/>
      <c r="EC31" s="642"/>
    </row>
    <row r="32" spans="2:133" ht="11.25" customHeight="1" x14ac:dyDescent="0.15">
      <c r="B32" s="607" t="s">
        <v>302</v>
      </c>
      <c r="C32" s="608"/>
      <c r="D32" s="608"/>
      <c r="E32" s="608"/>
      <c r="F32" s="608"/>
      <c r="G32" s="608"/>
      <c r="H32" s="608"/>
      <c r="I32" s="608"/>
      <c r="J32" s="608"/>
      <c r="K32" s="608"/>
      <c r="L32" s="608"/>
      <c r="M32" s="608"/>
      <c r="N32" s="608"/>
      <c r="O32" s="608"/>
      <c r="P32" s="608"/>
      <c r="Q32" s="609"/>
      <c r="R32" s="610">
        <v>1742773</v>
      </c>
      <c r="S32" s="611"/>
      <c r="T32" s="611"/>
      <c r="U32" s="611"/>
      <c r="V32" s="611"/>
      <c r="W32" s="611"/>
      <c r="X32" s="611"/>
      <c r="Y32" s="612"/>
      <c r="Z32" s="613">
        <v>7.2</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303</v>
      </c>
      <c r="AX32" s="607" t="s">
        <v>304</v>
      </c>
      <c r="AY32" s="608"/>
      <c r="AZ32" s="608"/>
      <c r="BA32" s="608"/>
      <c r="BB32" s="608"/>
      <c r="BC32" s="608"/>
      <c r="BD32" s="608"/>
      <c r="BE32" s="608"/>
      <c r="BF32" s="609"/>
      <c r="BG32" s="667">
        <v>99.5</v>
      </c>
      <c r="BH32" s="643"/>
      <c r="BI32" s="643"/>
      <c r="BJ32" s="643"/>
      <c r="BK32" s="643"/>
      <c r="BL32" s="643"/>
      <c r="BM32" s="616">
        <v>97.5</v>
      </c>
      <c r="BN32" s="643"/>
      <c r="BO32" s="643"/>
      <c r="BP32" s="643"/>
      <c r="BQ32" s="665"/>
      <c r="BR32" s="667">
        <v>99.4</v>
      </c>
      <c r="BS32" s="643"/>
      <c r="BT32" s="643"/>
      <c r="BU32" s="643"/>
      <c r="BV32" s="643"/>
      <c r="BW32" s="643"/>
      <c r="BX32" s="616">
        <v>96.7</v>
      </c>
      <c r="BY32" s="643"/>
      <c r="BZ32" s="643"/>
      <c r="CA32" s="643"/>
      <c r="CB32" s="665"/>
      <c r="CD32" s="650"/>
      <c r="CE32" s="651"/>
      <c r="CF32" s="607" t="s">
        <v>305</v>
      </c>
      <c r="CG32" s="608"/>
      <c r="CH32" s="608"/>
      <c r="CI32" s="608"/>
      <c r="CJ32" s="608"/>
      <c r="CK32" s="608"/>
      <c r="CL32" s="608"/>
      <c r="CM32" s="608"/>
      <c r="CN32" s="608"/>
      <c r="CO32" s="608"/>
      <c r="CP32" s="608"/>
      <c r="CQ32" s="609"/>
      <c r="CR32" s="610">
        <v>46</v>
      </c>
      <c r="CS32" s="611"/>
      <c r="CT32" s="611"/>
      <c r="CU32" s="611"/>
      <c r="CV32" s="611"/>
      <c r="CW32" s="611"/>
      <c r="CX32" s="611"/>
      <c r="CY32" s="612"/>
      <c r="CZ32" s="615">
        <v>0</v>
      </c>
      <c r="DA32" s="641"/>
      <c r="DB32" s="641"/>
      <c r="DC32" s="645"/>
      <c r="DD32" s="619">
        <v>46</v>
      </c>
      <c r="DE32" s="611"/>
      <c r="DF32" s="611"/>
      <c r="DG32" s="611"/>
      <c r="DH32" s="611"/>
      <c r="DI32" s="611"/>
      <c r="DJ32" s="611"/>
      <c r="DK32" s="612"/>
      <c r="DL32" s="619">
        <v>46</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15">
      <c r="B33" s="607" t="s">
        <v>306</v>
      </c>
      <c r="C33" s="608"/>
      <c r="D33" s="608"/>
      <c r="E33" s="608"/>
      <c r="F33" s="608"/>
      <c r="G33" s="608"/>
      <c r="H33" s="608"/>
      <c r="I33" s="608"/>
      <c r="J33" s="608"/>
      <c r="K33" s="608"/>
      <c r="L33" s="608"/>
      <c r="M33" s="608"/>
      <c r="N33" s="608"/>
      <c r="O33" s="608"/>
      <c r="P33" s="608"/>
      <c r="Q33" s="609"/>
      <c r="R33" s="610">
        <v>41689</v>
      </c>
      <c r="S33" s="611"/>
      <c r="T33" s="611"/>
      <c r="U33" s="611"/>
      <c r="V33" s="611"/>
      <c r="W33" s="611"/>
      <c r="X33" s="611"/>
      <c r="Y33" s="612"/>
      <c r="Z33" s="613">
        <v>0.2</v>
      </c>
      <c r="AA33" s="613"/>
      <c r="AB33" s="613"/>
      <c r="AC33" s="613"/>
      <c r="AD33" s="614" t="s">
        <v>121</v>
      </c>
      <c r="AE33" s="614"/>
      <c r="AF33" s="614"/>
      <c r="AG33" s="614"/>
      <c r="AH33" s="614"/>
      <c r="AI33" s="614"/>
      <c r="AJ33" s="614"/>
      <c r="AK33" s="614"/>
      <c r="AL33" s="615" t="s">
        <v>121</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99.8</v>
      </c>
      <c r="BH33" s="669"/>
      <c r="BI33" s="669"/>
      <c r="BJ33" s="669"/>
      <c r="BK33" s="669"/>
      <c r="BL33" s="669"/>
      <c r="BM33" s="670">
        <v>98.8</v>
      </c>
      <c r="BN33" s="669"/>
      <c r="BO33" s="669"/>
      <c r="BP33" s="669"/>
      <c r="BQ33" s="671"/>
      <c r="BR33" s="668">
        <v>99.7</v>
      </c>
      <c r="BS33" s="669"/>
      <c r="BT33" s="669"/>
      <c r="BU33" s="669"/>
      <c r="BV33" s="669"/>
      <c r="BW33" s="669"/>
      <c r="BX33" s="670">
        <v>98</v>
      </c>
      <c r="BY33" s="669"/>
      <c r="BZ33" s="669"/>
      <c r="CA33" s="669"/>
      <c r="CB33" s="671"/>
      <c r="CD33" s="607" t="s">
        <v>308</v>
      </c>
      <c r="CE33" s="608"/>
      <c r="CF33" s="608"/>
      <c r="CG33" s="608"/>
      <c r="CH33" s="608"/>
      <c r="CI33" s="608"/>
      <c r="CJ33" s="608"/>
      <c r="CK33" s="608"/>
      <c r="CL33" s="608"/>
      <c r="CM33" s="608"/>
      <c r="CN33" s="608"/>
      <c r="CO33" s="608"/>
      <c r="CP33" s="608"/>
      <c r="CQ33" s="609"/>
      <c r="CR33" s="610">
        <v>8054989</v>
      </c>
      <c r="CS33" s="643"/>
      <c r="CT33" s="643"/>
      <c r="CU33" s="643"/>
      <c r="CV33" s="643"/>
      <c r="CW33" s="643"/>
      <c r="CX33" s="643"/>
      <c r="CY33" s="644"/>
      <c r="CZ33" s="615">
        <v>34.9</v>
      </c>
      <c r="DA33" s="641"/>
      <c r="DB33" s="641"/>
      <c r="DC33" s="645"/>
      <c r="DD33" s="619">
        <v>5938346</v>
      </c>
      <c r="DE33" s="643"/>
      <c r="DF33" s="643"/>
      <c r="DG33" s="643"/>
      <c r="DH33" s="643"/>
      <c r="DI33" s="643"/>
      <c r="DJ33" s="643"/>
      <c r="DK33" s="644"/>
      <c r="DL33" s="619">
        <v>5069025</v>
      </c>
      <c r="DM33" s="643"/>
      <c r="DN33" s="643"/>
      <c r="DO33" s="643"/>
      <c r="DP33" s="643"/>
      <c r="DQ33" s="643"/>
      <c r="DR33" s="643"/>
      <c r="DS33" s="643"/>
      <c r="DT33" s="643"/>
      <c r="DU33" s="643"/>
      <c r="DV33" s="644"/>
      <c r="DW33" s="615">
        <v>47.1</v>
      </c>
      <c r="DX33" s="641"/>
      <c r="DY33" s="641"/>
      <c r="DZ33" s="641"/>
      <c r="EA33" s="641"/>
      <c r="EB33" s="641"/>
      <c r="EC33" s="642"/>
    </row>
    <row r="34" spans="2:133" ht="11.25" customHeight="1" x14ac:dyDescent="0.15">
      <c r="B34" s="607" t="s">
        <v>309</v>
      </c>
      <c r="C34" s="608"/>
      <c r="D34" s="608"/>
      <c r="E34" s="608"/>
      <c r="F34" s="608"/>
      <c r="G34" s="608"/>
      <c r="H34" s="608"/>
      <c r="I34" s="608"/>
      <c r="J34" s="608"/>
      <c r="K34" s="608"/>
      <c r="L34" s="608"/>
      <c r="M34" s="608"/>
      <c r="N34" s="608"/>
      <c r="O34" s="608"/>
      <c r="P34" s="608"/>
      <c r="Q34" s="609"/>
      <c r="R34" s="610">
        <v>439255</v>
      </c>
      <c r="S34" s="611"/>
      <c r="T34" s="611"/>
      <c r="U34" s="611"/>
      <c r="V34" s="611"/>
      <c r="W34" s="611"/>
      <c r="X34" s="611"/>
      <c r="Y34" s="612"/>
      <c r="Z34" s="613">
        <v>1.8</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3450960</v>
      </c>
      <c r="CS34" s="611"/>
      <c r="CT34" s="611"/>
      <c r="CU34" s="611"/>
      <c r="CV34" s="611"/>
      <c r="CW34" s="611"/>
      <c r="CX34" s="611"/>
      <c r="CY34" s="612"/>
      <c r="CZ34" s="615">
        <v>15</v>
      </c>
      <c r="DA34" s="641"/>
      <c r="DB34" s="641"/>
      <c r="DC34" s="645"/>
      <c r="DD34" s="619">
        <v>2417787</v>
      </c>
      <c r="DE34" s="611"/>
      <c r="DF34" s="611"/>
      <c r="DG34" s="611"/>
      <c r="DH34" s="611"/>
      <c r="DI34" s="611"/>
      <c r="DJ34" s="611"/>
      <c r="DK34" s="612"/>
      <c r="DL34" s="619">
        <v>2173082</v>
      </c>
      <c r="DM34" s="611"/>
      <c r="DN34" s="611"/>
      <c r="DO34" s="611"/>
      <c r="DP34" s="611"/>
      <c r="DQ34" s="611"/>
      <c r="DR34" s="611"/>
      <c r="DS34" s="611"/>
      <c r="DT34" s="611"/>
      <c r="DU34" s="611"/>
      <c r="DV34" s="612"/>
      <c r="DW34" s="615">
        <v>20.2</v>
      </c>
      <c r="DX34" s="641"/>
      <c r="DY34" s="641"/>
      <c r="DZ34" s="641"/>
      <c r="EA34" s="641"/>
      <c r="EB34" s="641"/>
      <c r="EC34" s="642"/>
    </row>
    <row r="35" spans="2:133" ht="11.25" customHeight="1" x14ac:dyDescent="0.15">
      <c r="B35" s="607" t="s">
        <v>311</v>
      </c>
      <c r="C35" s="608"/>
      <c r="D35" s="608"/>
      <c r="E35" s="608"/>
      <c r="F35" s="608"/>
      <c r="G35" s="608"/>
      <c r="H35" s="608"/>
      <c r="I35" s="608"/>
      <c r="J35" s="608"/>
      <c r="K35" s="608"/>
      <c r="L35" s="608"/>
      <c r="M35" s="608"/>
      <c r="N35" s="608"/>
      <c r="O35" s="608"/>
      <c r="P35" s="608"/>
      <c r="Q35" s="609"/>
      <c r="R35" s="610">
        <v>1189218</v>
      </c>
      <c r="S35" s="611"/>
      <c r="T35" s="611"/>
      <c r="U35" s="611"/>
      <c r="V35" s="611"/>
      <c r="W35" s="611"/>
      <c r="X35" s="611"/>
      <c r="Y35" s="612"/>
      <c r="Z35" s="613">
        <v>4.9000000000000004</v>
      </c>
      <c r="AA35" s="613"/>
      <c r="AB35" s="613"/>
      <c r="AC35" s="613"/>
      <c r="AD35" s="614" t="s">
        <v>121</v>
      </c>
      <c r="AE35" s="614"/>
      <c r="AF35" s="614"/>
      <c r="AG35" s="614"/>
      <c r="AH35" s="614"/>
      <c r="AI35" s="614"/>
      <c r="AJ35" s="614"/>
      <c r="AK35" s="614"/>
      <c r="AL35" s="615" t="s">
        <v>121</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55880</v>
      </c>
      <c r="CS35" s="643"/>
      <c r="CT35" s="643"/>
      <c r="CU35" s="643"/>
      <c r="CV35" s="643"/>
      <c r="CW35" s="643"/>
      <c r="CX35" s="643"/>
      <c r="CY35" s="644"/>
      <c r="CZ35" s="615">
        <v>0.2</v>
      </c>
      <c r="DA35" s="641"/>
      <c r="DB35" s="641"/>
      <c r="DC35" s="645"/>
      <c r="DD35" s="619">
        <v>52082</v>
      </c>
      <c r="DE35" s="643"/>
      <c r="DF35" s="643"/>
      <c r="DG35" s="643"/>
      <c r="DH35" s="643"/>
      <c r="DI35" s="643"/>
      <c r="DJ35" s="643"/>
      <c r="DK35" s="644"/>
      <c r="DL35" s="619">
        <v>1974</v>
      </c>
      <c r="DM35" s="643"/>
      <c r="DN35" s="643"/>
      <c r="DO35" s="643"/>
      <c r="DP35" s="643"/>
      <c r="DQ35" s="643"/>
      <c r="DR35" s="643"/>
      <c r="DS35" s="643"/>
      <c r="DT35" s="643"/>
      <c r="DU35" s="643"/>
      <c r="DV35" s="644"/>
      <c r="DW35" s="615">
        <v>0</v>
      </c>
      <c r="DX35" s="641"/>
      <c r="DY35" s="641"/>
      <c r="DZ35" s="641"/>
      <c r="EA35" s="641"/>
      <c r="EB35" s="641"/>
      <c r="EC35" s="642"/>
    </row>
    <row r="36" spans="2:133" ht="11.25" customHeight="1" x14ac:dyDescent="0.15">
      <c r="B36" s="607" t="s">
        <v>315</v>
      </c>
      <c r="C36" s="608"/>
      <c r="D36" s="608"/>
      <c r="E36" s="608"/>
      <c r="F36" s="608"/>
      <c r="G36" s="608"/>
      <c r="H36" s="608"/>
      <c r="I36" s="608"/>
      <c r="J36" s="608"/>
      <c r="K36" s="608"/>
      <c r="L36" s="608"/>
      <c r="M36" s="608"/>
      <c r="N36" s="608"/>
      <c r="O36" s="608"/>
      <c r="P36" s="608"/>
      <c r="Q36" s="609"/>
      <c r="R36" s="610">
        <v>724352</v>
      </c>
      <c r="S36" s="611"/>
      <c r="T36" s="611"/>
      <c r="U36" s="611"/>
      <c r="V36" s="611"/>
      <c r="W36" s="611"/>
      <c r="X36" s="611"/>
      <c r="Y36" s="612"/>
      <c r="Z36" s="613">
        <v>3</v>
      </c>
      <c r="AA36" s="613"/>
      <c r="AB36" s="613"/>
      <c r="AC36" s="613"/>
      <c r="AD36" s="614" t="s">
        <v>121</v>
      </c>
      <c r="AE36" s="614"/>
      <c r="AF36" s="614"/>
      <c r="AG36" s="614"/>
      <c r="AH36" s="614"/>
      <c r="AI36" s="614"/>
      <c r="AJ36" s="614"/>
      <c r="AK36" s="614"/>
      <c r="AL36" s="615" t="s">
        <v>121</v>
      </c>
      <c r="AM36" s="616"/>
      <c r="AN36" s="616"/>
      <c r="AO36" s="617"/>
      <c r="AP36" s="206"/>
      <c r="AQ36" s="676" t="s">
        <v>316</v>
      </c>
      <c r="AR36" s="677"/>
      <c r="AS36" s="677"/>
      <c r="AT36" s="677"/>
      <c r="AU36" s="677"/>
      <c r="AV36" s="677"/>
      <c r="AW36" s="677"/>
      <c r="AX36" s="677"/>
      <c r="AY36" s="678"/>
      <c r="AZ36" s="599">
        <v>1512677</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110735</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2866176</v>
      </c>
      <c r="CS36" s="611"/>
      <c r="CT36" s="611"/>
      <c r="CU36" s="611"/>
      <c r="CV36" s="611"/>
      <c r="CW36" s="611"/>
      <c r="CX36" s="611"/>
      <c r="CY36" s="612"/>
      <c r="CZ36" s="615">
        <v>12.4</v>
      </c>
      <c r="DA36" s="641"/>
      <c r="DB36" s="641"/>
      <c r="DC36" s="645"/>
      <c r="DD36" s="619">
        <v>2152497</v>
      </c>
      <c r="DE36" s="611"/>
      <c r="DF36" s="611"/>
      <c r="DG36" s="611"/>
      <c r="DH36" s="611"/>
      <c r="DI36" s="611"/>
      <c r="DJ36" s="611"/>
      <c r="DK36" s="612"/>
      <c r="DL36" s="619">
        <v>1811956</v>
      </c>
      <c r="DM36" s="611"/>
      <c r="DN36" s="611"/>
      <c r="DO36" s="611"/>
      <c r="DP36" s="611"/>
      <c r="DQ36" s="611"/>
      <c r="DR36" s="611"/>
      <c r="DS36" s="611"/>
      <c r="DT36" s="611"/>
      <c r="DU36" s="611"/>
      <c r="DV36" s="612"/>
      <c r="DW36" s="615">
        <v>16.8</v>
      </c>
      <c r="DX36" s="641"/>
      <c r="DY36" s="641"/>
      <c r="DZ36" s="641"/>
      <c r="EA36" s="641"/>
      <c r="EB36" s="641"/>
      <c r="EC36" s="642"/>
    </row>
    <row r="37" spans="2:133" ht="11.25" customHeight="1" x14ac:dyDescent="0.15">
      <c r="B37" s="607" t="s">
        <v>319</v>
      </c>
      <c r="C37" s="608"/>
      <c r="D37" s="608"/>
      <c r="E37" s="608"/>
      <c r="F37" s="608"/>
      <c r="G37" s="608"/>
      <c r="H37" s="608"/>
      <c r="I37" s="608"/>
      <c r="J37" s="608"/>
      <c r="K37" s="608"/>
      <c r="L37" s="608"/>
      <c r="M37" s="608"/>
      <c r="N37" s="608"/>
      <c r="O37" s="608"/>
      <c r="P37" s="608"/>
      <c r="Q37" s="609"/>
      <c r="R37" s="610">
        <v>108481</v>
      </c>
      <c r="S37" s="611"/>
      <c r="T37" s="611"/>
      <c r="U37" s="611"/>
      <c r="V37" s="611"/>
      <c r="W37" s="611"/>
      <c r="X37" s="611"/>
      <c r="Y37" s="612"/>
      <c r="Z37" s="613">
        <v>0.4</v>
      </c>
      <c r="AA37" s="613"/>
      <c r="AB37" s="613"/>
      <c r="AC37" s="613"/>
      <c r="AD37" s="614">
        <v>3</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253945</v>
      </c>
      <c r="BA37" s="611"/>
      <c r="BB37" s="611"/>
      <c r="BC37" s="611"/>
      <c r="BD37" s="643"/>
      <c r="BE37" s="643"/>
      <c r="BF37" s="665"/>
      <c r="BG37" s="607" t="s">
        <v>321</v>
      </c>
      <c r="BH37" s="608"/>
      <c r="BI37" s="608"/>
      <c r="BJ37" s="608"/>
      <c r="BK37" s="608"/>
      <c r="BL37" s="608"/>
      <c r="BM37" s="608"/>
      <c r="BN37" s="608"/>
      <c r="BO37" s="608"/>
      <c r="BP37" s="608"/>
      <c r="BQ37" s="608"/>
      <c r="BR37" s="608"/>
      <c r="BS37" s="608"/>
      <c r="BT37" s="608"/>
      <c r="BU37" s="609"/>
      <c r="BV37" s="610">
        <v>100112</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852270</v>
      </c>
      <c r="CS37" s="643"/>
      <c r="CT37" s="643"/>
      <c r="CU37" s="643"/>
      <c r="CV37" s="643"/>
      <c r="CW37" s="643"/>
      <c r="CX37" s="643"/>
      <c r="CY37" s="644"/>
      <c r="CZ37" s="615">
        <v>3.7</v>
      </c>
      <c r="DA37" s="641"/>
      <c r="DB37" s="641"/>
      <c r="DC37" s="645"/>
      <c r="DD37" s="619">
        <v>852270</v>
      </c>
      <c r="DE37" s="643"/>
      <c r="DF37" s="643"/>
      <c r="DG37" s="643"/>
      <c r="DH37" s="643"/>
      <c r="DI37" s="643"/>
      <c r="DJ37" s="643"/>
      <c r="DK37" s="644"/>
      <c r="DL37" s="619">
        <v>756768</v>
      </c>
      <c r="DM37" s="643"/>
      <c r="DN37" s="643"/>
      <c r="DO37" s="643"/>
      <c r="DP37" s="643"/>
      <c r="DQ37" s="643"/>
      <c r="DR37" s="643"/>
      <c r="DS37" s="643"/>
      <c r="DT37" s="643"/>
      <c r="DU37" s="643"/>
      <c r="DV37" s="644"/>
      <c r="DW37" s="615">
        <v>7</v>
      </c>
      <c r="DX37" s="641"/>
      <c r="DY37" s="641"/>
      <c r="DZ37" s="641"/>
      <c r="EA37" s="641"/>
      <c r="EB37" s="641"/>
      <c r="EC37" s="642"/>
    </row>
    <row r="38" spans="2:133" ht="11.25" customHeight="1" x14ac:dyDescent="0.15">
      <c r="B38" s="607" t="s">
        <v>323</v>
      </c>
      <c r="C38" s="608"/>
      <c r="D38" s="608"/>
      <c r="E38" s="608"/>
      <c r="F38" s="608"/>
      <c r="G38" s="608"/>
      <c r="H38" s="608"/>
      <c r="I38" s="608"/>
      <c r="J38" s="608"/>
      <c r="K38" s="608"/>
      <c r="L38" s="608"/>
      <c r="M38" s="608"/>
      <c r="N38" s="608"/>
      <c r="O38" s="608"/>
      <c r="P38" s="608"/>
      <c r="Q38" s="609"/>
      <c r="R38" s="610">
        <v>3069500</v>
      </c>
      <c r="S38" s="611"/>
      <c r="T38" s="611"/>
      <c r="U38" s="611"/>
      <c r="V38" s="611"/>
      <c r="W38" s="611"/>
      <c r="X38" s="611"/>
      <c r="Y38" s="612"/>
      <c r="Z38" s="613">
        <v>12.6</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t="s">
        <v>121</v>
      </c>
      <c r="BA38" s="611"/>
      <c r="BB38" s="611"/>
      <c r="BC38" s="611"/>
      <c r="BD38" s="643"/>
      <c r="BE38" s="643"/>
      <c r="BF38" s="665"/>
      <c r="BG38" s="607" t="s">
        <v>325</v>
      </c>
      <c r="BH38" s="608"/>
      <c r="BI38" s="608"/>
      <c r="BJ38" s="608"/>
      <c r="BK38" s="608"/>
      <c r="BL38" s="608"/>
      <c r="BM38" s="608"/>
      <c r="BN38" s="608"/>
      <c r="BO38" s="608"/>
      <c r="BP38" s="608"/>
      <c r="BQ38" s="608"/>
      <c r="BR38" s="608"/>
      <c r="BS38" s="608"/>
      <c r="BT38" s="608"/>
      <c r="BU38" s="609"/>
      <c r="BV38" s="610">
        <v>4041</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1258732</v>
      </c>
      <c r="CS38" s="611"/>
      <c r="CT38" s="611"/>
      <c r="CU38" s="611"/>
      <c r="CV38" s="611"/>
      <c r="CW38" s="611"/>
      <c r="CX38" s="611"/>
      <c r="CY38" s="612"/>
      <c r="CZ38" s="615">
        <v>5.5</v>
      </c>
      <c r="DA38" s="641"/>
      <c r="DB38" s="641"/>
      <c r="DC38" s="645"/>
      <c r="DD38" s="619">
        <v>1015975</v>
      </c>
      <c r="DE38" s="611"/>
      <c r="DF38" s="611"/>
      <c r="DG38" s="611"/>
      <c r="DH38" s="611"/>
      <c r="DI38" s="611"/>
      <c r="DJ38" s="611"/>
      <c r="DK38" s="612"/>
      <c r="DL38" s="619">
        <v>995220</v>
      </c>
      <c r="DM38" s="611"/>
      <c r="DN38" s="611"/>
      <c r="DO38" s="611"/>
      <c r="DP38" s="611"/>
      <c r="DQ38" s="611"/>
      <c r="DR38" s="611"/>
      <c r="DS38" s="611"/>
      <c r="DT38" s="611"/>
      <c r="DU38" s="611"/>
      <c r="DV38" s="612"/>
      <c r="DW38" s="615">
        <v>9.1999999999999993</v>
      </c>
      <c r="DX38" s="641"/>
      <c r="DY38" s="641"/>
      <c r="DZ38" s="641"/>
      <c r="EA38" s="641"/>
      <c r="EB38" s="641"/>
      <c r="EC38" s="642"/>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t="s">
        <v>121</v>
      </c>
      <c r="BA39" s="611"/>
      <c r="BB39" s="611"/>
      <c r="BC39" s="611"/>
      <c r="BD39" s="643"/>
      <c r="BE39" s="643"/>
      <c r="BF39" s="665"/>
      <c r="BG39" s="607" t="s">
        <v>329</v>
      </c>
      <c r="BH39" s="608"/>
      <c r="BI39" s="608"/>
      <c r="BJ39" s="608"/>
      <c r="BK39" s="608"/>
      <c r="BL39" s="608"/>
      <c r="BM39" s="608"/>
      <c r="BN39" s="608"/>
      <c r="BO39" s="608"/>
      <c r="BP39" s="608"/>
      <c r="BQ39" s="608"/>
      <c r="BR39" s="608"/>
      <c r="BS39" s="608"/>
      <c r="BT39" s="608"/>
      <c r="BU39" s="609"/>
      <c r="BV39" s="610">
        <v>6141</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336448</v>
      </c>
      <c r="CS39" s="643"/>
      <c r="CT39" s="643"/>
      <c r="CU39" s="643"/>
      <c r="CV39" s="643"/>
      <c r="CW39" s="643"/>
      <c r="CX39" s="643"/>
      <c r="CY39" s="644"/>
      <c r="CZ39" s="615">
        <v>1.5</v>
      </c>
      <c r="DA39" s="641"/>
      <c r="DB39" s="641"/>
      <c r="DC39" s="645"/>
      <c r="DD39" s="619">
        <v>213212</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1"/>
      <c r="DY39" s="641"/>
      <c r="DZ39" s="641"/>
      <c r="EA39" s="641"/>
      <c r="EB39" s="641"/>
      <c r="EC39" s="642"/>
    </row>
    <row r="40" spans="2:133" ht="11.25" customHeight="1" x14ac:dyDescent="0.15">
      <c r="B40" s="607" t="s">
        <v>331</v>
      </c>
      <c r="C40" s="608"/>
      <c r="D40" s="608"/>
      <c r="E40" s="608"/>
      <c r="F40" s="608"/>
      <c r="G40" s="608"/>
      <c r="H40" s="608"/>
      <c r="I40" s="608"/>
      <c r="J40" s="608"/>
      <c r="K40" s="608"/>
      <c r="L40" s="608"/>
      <c r="M40" s="608"/>
      <c r="N40" s="608"/>
      <c r="O40" s="608"/>
      <c r="P40" s="608"/>
      <c r="Q40" s="609"/>
      <c r="R40" s="610" t="s">
        <v>121</v>
      </c>
      <c r="S40" s="611"/>
      <c r="T40" s="611"/>
      <c r="U40" s="611"/>
      <c r="V40" s="611"/>
      <c r="W40" s="611"/>
      <c r="X40" s="611"/>
      <c r="Y40" s="612"/>
      <c r="Z40" s="613" t="s">
        <v>121</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t="s">
        <v>121</v>
      </c>
      <c r="BA40" s="611"/>
      <c r="BB40" s="611"/>
      <c r="BC40" s="611"/>
      <c r="BD40" s="643"/>
      <c r="BE40" s="643"/>
      <c r="BF40" s="665"/>
      <c r="BG40" s="658" t="s">
        <v>333</v>
      </c>
      <c r="BH40" s="659"/>
      <c r="BI40" s="659"/>
      <c r="BJ40" s="659"/>
      <c r="BK40" s="659"/>
      <c r="BL40" s="202"/>
      <c r="BM40" s="608" t="s">
        <v>334</v>
      </c>
      <c r="BN40" s="608"/>
      <c r="BO40" s="608"/>
      <c r="BP40" s="608"/>
      <c r="BQ40" s="608"/>
      <c r="BR40" s="608"/>
      <c r="BS40" s="608"/>
      <c r="BT40" s="608"/>
      <c r="BU40" s="609"/>
      <c r="BV40" s="610">
        <v>113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86793</v>
      </c>
      <c r="CS40" s="611"/>
      <c r="CT40" s="611"/>
      <c r="CU40" s="611"/>
      <c r="CV40" s="611"/>
      <c r="CW40" s="611"/>
      <c r="CX40" s="611"/>
      <c r="CY40" s="612"/>
      <c r="CZ40" s="615">
        <v>0.4</v>
      </c>
      <c r="DA40" s="641"/>
      <c r="DB40" s="641"/>
      <c r="DC40" s="645"/>
      <c r="DD40" s="619">
        <v>86793</v>
      </c>
      <c r="DE40" s="611"/>
      <c r="DF40" s="611"/>
      <c r="DG40" s="611"/>
      <c r="DH40" s="611"/>
      <c r="DI40" s="611"/>
      <c r="DJ40" s="611"/>
      <c r="DK40" s="612"/>
      <c r="DL40" s="619">
        <v>86793</v>
      </c>
      <c r="DM40" s="611"/>
      <c r="DN40" s="611"/>
      <c r="DO40" s="611"/>
      <c r="DP40" s="611"/>
      <c r="DQ40" s="611"/>
      <c r="DR40" s="611"/>
      <c r="DS40" s="611"/>
      <c r="DT40" s="611"/>
      <c r="DU40" s="611"/>
      <c r="DV40" s="612"/>
      <c r="DW40" s="615">
        <v>0.8</v>
      </c>
      <c r="DX40" s="641"/>
      <c r="DY40" s="641"/>
      <c r="DZ40" s="641"/>
      <c r="EA40" s="641"/>
      <c r="EB40" s="641"/>
      <c r="EC40" s="642"/>
    </row>
    <row r="41" spans="2:133" ht="11.25" customHeight="1" x14ac:dyDescent="0.15">
      <c r="B41" s="631" t="s">
        <v>336</v>
      </c>
      <c r="C41" s="632"/>
      <c r="D41" s="632"/>
      <c r="E41" s="632"/>
      <c r="F41" s="632"/>
      <c r="G41" s="632"/>
      <c r="H41" s="632"/>
      <c r="I41" s="632"/>
      <c r="J41" s="632"/>
      <c r="K41" s="632"/>
      <c r="L41" s="632"/>
      <c r="M41" s="632"/>
      <c r="N41" s="632"/>
      <c r="O41" s="632"/>
      <c r="P41" s="632"/>
      <c r="Q41" s="633"/>
      <c r="R41" s="682">
        <v>24332933</v>
      </c>
      <c r="S41" s="683"/>
      <c r="T41" s="683"/>
      <c r="U41" s="683"/>
      <c r="V41" s="683"/>
      <c r="W41" s="683"/>
      <c r="X41" s="683"/>
      <c r="Y41" s="687"/>
      <c r="Z41" s="688">
        <v>100</v>
      </c>
      <c r="AA41" s="688"/>
      <c r="AB41" s="688"/>
      <c r="AC41" s="688"/>
      <c r="AD41" s="689">
        <v>10763201</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269331</v>
      </c>
      <c r="BA41" s="611"/>
      <c r="BB41" s="611"/>
      <c r="BC41" s="611"/>
      <c r="BD41" s="643"/>
      <c r="BE41" s="643"/>
      <c r="BF41" s="665"/>
      <c r="BG41" s="658"/>
      <c r="BH41" s="659"/>
      <c r="BI41" s="659"/>
      <c r="BJ41" s="659"/>
      <c r="BK41" s="659"/>
      <c r="BL41" s="202"/>
      <c r="BM41" s="608" t="s">
        <v>338</v>
      </c>
      <c r="BN41" s="608"/>
      <c r="BO41" s="608"/>
      <c r="BP41" s="608"/>
      <c r="BQ41" s="608"/>
      <c r="BR41" s="608"/>
      <c r="BS41" s="608"/>
      <c r="BT41" s="608"/>
      <c r="BU41" s="609"/>
      <c r="BV41" s="610" t="s">
        <v>121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1"/>
      <c r="DB41" s="641"/>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989401</v>
      </c>
      <c r="BA42" s="683"/>
      <c r="BB42" s="683"/>
      <c r="BC42" s="683"/>
      <c r="BD42" s="669"/>
      <c r="BE42" s="669"/>
      <c r="BF42" s="671"/>
      <c r="BG42" s="660"/>
      <c r="BH42" s="661"/>
      <c r="BI42" s="661"/>
      <c r="BJ42" s="661"/>
      <c r="BK42" s="661"/>
      <c r="BL42" s="203"/>
      <c r="BM42" s="632" t="s">
        <v>341</v>
      </c>
      <c r="BN42" s="632"/>
      <c r="BO42" s="632"/>
      <c r="BP42" s="632"/>
      <c r="BQ42" s="632"/>
      <c r="BR42" s="632"/>
      <c r="BS42" s="632"/>
      <c r="BT42" s="632"/>
      <c r="BU42" s="633"/>
      <c r="BV42" s="682">
        <v>379</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5157969</v>
      </c>
      <c r="CS42" s="643"/>
      <c r="CT42" s="643"/>
      <c r="CU42" s="643"/>
      <c r="CV42" s="643"/>
      <c r="CW42" s="643"/>
      <c r="CX42" s="643"/>
      <c r="CY42" s="644"/>
      <c r="CZ42" s="615">
        <v>22.3</v>
      </c>
      <c r="DA42" s="641"/>
      <c r="DB42" s="641"/>
      <c r="DC42" s="645"/>
      <c r="DD42" s="619">
        <v>483887</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210262</v>
      </c>
      <c r="CS43" s="643"/>
      <c r="CT43" s="643"/>
      <c r="CU43" s="643"/>
      <c r="CV43" s="643"/>
      <c r="CW43" s="643"/>
      <c r="CX43" s="643"/>
      <c r="CY43" s="644"/>
      <c r="CZ43" s="615">
        <v>0.9</v>
      </c>
      <c r="DA43" s="641"/>
      <c r="DB43" s="641"/>
      <c r="DC43" s="645"/>
      <c r="DD43" s="619">
        <v>205974</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5155418</v>
      </c>
      <c r="CS44" s="611"/>
      <c r="CT44" s="611"/>
      <c r="CU44" s="611"/>
      <c r="CV44" s="611"/>
      <c r="CW44" s="611"/>
      <c r="CX44" s="611"/>
      <c r="CY44" s="612"/>
      <c r="CZ44" s="615">
        <v>22.3</v>
      </c>
      <c r="DA44" s="616"/>
      <c r="DB44" s="616"/>
      <c r="DC44" s="622"/>
      <c r="DD44" s="619">
        <v>481336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3899040</v>
      </c>
      <c r="CS45" s="643"/>
      <c r="CT45" s="643"/>
      <c r="CU45" s="643"/>
      <c r="CV45" s="643"/>
      <c r="CW45" s="643"/>
      <c r="CX45" s="643"/>
      <c r="CY45" s="644"/>
      <c r="CZ45" s="615">
        <v>16.899999999999999</v>
      </c>
      <c r="DA45" s="641"/>
      <c r="DB45" s="641"/>
      <c r="DC45" s="645"/>
      <c r="DD45" s="619">
        <v>138008</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349</v>
      </c>
      <c r="CG46" s="608"/>
      <c r="CH46" s="608"/>
      <c r="CI46" s="608"/>
      <c r="CJ46" s="608"/>
      <c r="CK46" s="608"/>
      <c r="CL46" s="608"/>
      <c r="CM46" s="608"/>
      <c r="CN46" s="608"/>
      <c r="CO46" s="608"/>
      <c r="CP46" s="608"/>
      <c r="CQ46" s="609"/>
      <c r="CR46" s="610">
        <v>1224645</v>
      </c>
      <c r="CS46" s="611"/>
      <c r="CT46" s="611"/>
      <c r="CU46" s="611"/>
      <c r="CV46" s="611"/>
      <c r="CW46" s="611"/>
      <c r="CX46" s="611"/>
      <c r="CY46" s="612"/>
      <c r="CZ46" s="615">
        <v>5.3</v>
      </c>
      <c r="DA46" s="616"/>
      <c r="DB46" s="616"/>
      <c r="DC46" s="622"/>
      <c r="DD46" s="619">
        <v>324295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350</v>
      </c>
      <c r="CG47" s="608"/>
      <c r="CH47" s="608"/>
      <c r="CI47" s="608"/>
      <c r="CJ47" s="608"/>
      <c r="CK47" s="608"/>
      <c r="CL47" s="608"/>
      <c r="CM47" s="608"/>
      <c r="CN47" s="608"/>
      <c r="CO47" s="608"/>
      <c r="CP47" s="608"/>
      <c r="CQ47" s="609"/>
      <c r="CR47" s="610">
        <v>2551</v>
      </c>
      <c r="CS47" s="643"/>
      <c r="CT47" s="643"/>
      <c r="CU47" s="643"/>
      <c r="CV47" s="643"/>
      <c r="CW47" s="643"/>
      <c r="CX47" s="643"/>
      <c r="CY47" s="644"/>
      <c r="CZ47" s="615">
        <v>0</v>
      </c>
      <c r="DA47" s="641"/>
      <c r="DB47" s="641"/>
      <c r="DC47" s="645"/>
      <c r="DD47" s="619">
        <v>2551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23081866</v>
      </c>
      <c r="CS49" s="669"/>
      <c r="CT49" s="669"/>
      <c r="CU49" s="669"/>
      <c r="CV49" s="669"/>
      <c r="CW49" s="669"/>
      <c r="CX49" s="669"/>
      <c r="CY49" s="698"/>
      <c r="CZ49" s="690">
        <v>100</v>
      </c>
      <c r="DA49" s="699"/>
      <c r="DB49" s="699"/>
      <c r="DC49" s="700"/>
      <c r="DD49" s="701">
        <v>12071990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sq+uJ+PPawALnaREjxEWa2RauFXjqg8L2QbJ7Nc3mvD6jXGhZMBbmYuCkSs9G0TW3BFQnlUeJZINYNlN6EqLAQ==" saltValue="DqCI3Trvsq8hnKCxRTdt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24333</v>
      </c>
      <c r="R7" s="740"/>
      <c r="S7" s="740"/>
      <c r="T7" s="740"/>
      <c r="U7" s="740"/>
      <c r="V7" s="740">
        <v>23082</v>
      </c>
      <c r="W7" s="740"/>
      <c r="X7" s="740"/>
      <c r="Y7" s="740"/>
      <c r="Z7" s="740"/>
      <c r="AA7" s="740">
        <v>1251</v>
      </c>
      <c r="AB7" s="740"/>
      <c r="AC7" s="740"/>
      <c r="AD7" s="740"/>
      <c r="AE7" s="741"/>
      <c r="AF7" s="742">
        <v>905</v>
      </c>
      <c r="AG7" s="743"/>
      <c r="AH7" s="743"/>
      <c r="AI7" s="743"/>
      <c r="AJ7" s="744"/>
      <c r="AK7" s="745">
        <v>1184</v>
      </c>
      <c r="AL7" s="746"/>
      <c r="AM7" s="746"/>
      <c r="AN7" s="746"/>
      <c r="AO7" s="746"/>
      <c r="AP7" s="746">
        <v>19699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562</v>
      </c>
      <c r="BT7" s="734"/>
      <c r="BU7" s="734"/>
      <c r="BV7" s="734"/>
      <c r="BW7" s="734"/>
      <c r="BX7" s="734"/>
      <c r="BY7" s="734"/>
      <c r="BZ7" s="734"/>
      <c r="CA7" s="734"/>
      <c r="CB7" s="734"/>
      <c r="CC7" s="734"/>
      <c r="CD7" s="734"/>
      <c r="CE7" s="734"/>
      <c r="CF7" s="734"/>
      <c r="CG7" s="749"/>
      <c r="CH7" s="730">
        <v>12</v>
      </c>
      <c r="CI7" s="731"/>
      <c r="CJ7" s="731"/>
      <c r="CK7" s="731"/>
      <c r="CL7" s="732"/>
      <c r="CM7" s="730">
        <v>41</v>
      </c>
      <c r="CN7" s="731"/>
      <c r="CO7" s="731"/>
      <c r="CP7" s="731"/>
      <c r="CQ7" s="732"/>
      <c r="CR7" s="730">
        <v>19</v>
      </c>
      <c r="CS7" s="731"/>
      <c r="CT7" s="731"/>
      <c r="CU7" s="731"/>
      <c r="CV7" s="732"/>
      <c r="CW7" s="730" t="s">
        <v>554</v>
      </c>
      <c r="CX7" s="731"/>
      <c r="CY7" s="731"/>
      <c r="CZ7" s="731"/>
      <c r="DA7" s="732"/>
      <c r="DB7" s="730" t="s">
        <v>554</v>
      </c>
      <c r="DC7" s="731"/>
      <c r="DD7" s="731"/>
      <c r="DE7" s="731"/>
      <c r="DF7" s="732"/>
      <c r="DG7" s="730" t="s">
        <v>554</v>
      </c>
      <c r="DH7" s="731"/>
      <c r="DI7" s="731"/>
      <c r="DJ7" s="731"/>
      <c r="DK7" s="732"/>
      <c r="DL7" s="730" t="s">
        <v>554</v>
      </c>
      <c r="DM7" s="731"/>
      <c r="DN7" s="731"/>
      <c r="DO7" s="731"/>
      <c r="DP7" s="732"/>
      <c r="DQ7" s="730" t="s">
        <v>554</v>
      </c>
      <c r="DR7" s="731"/>
      <c r="DS7" s="731"/>
      <c r="DT7" s="731"/>
      <c r="DU7" s="732"/>
      <c r="DV7" s="733"/>
      <c r="DW7" s="734"/>
      <c r="DX7" s="734"/>
      <c r="DY7" s="734"/>
      <c r="DZ7" s="735"/>
      <c r="EA7" s="217"/>
    </row>
    <row r="8" spans="1:131" s="218" customFormat="1" ht="26.25" customHeight="1" x14ac:dyDescent="0.15">
      <c r="A8" s="221">
        <v>2</v>
      </c>
      <c r="B8" s="767" t="s">
        <v>376</v>
      </c>
      <c r="C8" s="768"/>
      <c r="D8" s="768"/>
      <c r="E8" s="768"/>
      <c r="F8" s="768"/>
      <c r="G8" s="768"/>
      <c r="H8" s="768"/>
      <c r="I8" s="768"/>
      <c r="J8" s="768"/>
      <c r="K8" s="768"/>
      <c r="L8" s="768"/>
      <c r="M8" s="768"/>
      <c r="N8" s="768"/>
      <c r="O8" s="768"/>
      <c r="P8" s="769"/>
      <c r="Q8" s="770">
        <v>0</v>
      </c>
      <c r="R8" s="771"/>
      <c r="S8" s="771"/>
      <c r="T8" s="771"/>
      <c r="U8" s="771"/>
      <c r="V8" s="771">
        <v>0</v>
      </c>
      <c r="W8" s="771"/>
      <c r="X8" s="771"/>
      <c r="Y8" s="771"/>
      <c r="Z8" s="771"/>
      <c r="AA8" s="771">
        <v>0</v>
      </c>
      <c r="AB8" s="771"/>
      <c r="AC8" s="771"/>
      <c r="AD8" s="771"/>
      <c r="AE8" s="772"/>
      <c r="AF8" s="773">
        <v>0</v>
      </c>
      <c r="AG8" s="774"/>
      <c r="AH8" s="774"/>
      <c r="AI8" s="774"/>
      <c r="AJ8" s="775"/>
      <c r="AK8" s="756" t="s">
        <v>554</v>
      </c>
      <c r="AL8" s="757"/>
      <c r="AM8" s="757"/>
      <c r="AN8" s="757"/>
      <c r="AO8" s="757"/>
      <c r="AP8" s="757" t="s">
        <v>554</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24333</v>
      </c>
      <c r="R23" s="780"/>
      <c r="S23" s="780"/>
      <c r="T23" s="780"/>
      <c r="U23" s="780"/>
      <c r="V23" s="780">
        <v>23082</v>
      </c>
      <c r="W23" s="780"/>
      <c r="X23" s="780"/>
      <c r="Y23" s="780"/>
      <c r="Z23" s="780"/>
      <c r="AA23" s="780">
        <v>1251</v>
      </c>
      <c r="AB23" s="780"/>
      <c r="AC23" s="780"/>
      <c r="AD23" s="780"/>
      <c r="AE23" s="781"/>
      <c r="AF23" s="782">
        <v>905</v>
      </c>
      <c r="AG23" s="780"/>
      <c r="AH23" s="780"/>
      <c r="AI23" s="780"/>
      <c r="AJ23" s="783"/>
      <c r="AK23" s="784"/>
      <c r="AL23" s="785"/>
      <c r="AM23" s="785"/>
      <c r="AN23" s="785"/>
      <c r="AO23" s="785"/>
      <c r="AP23" s="780">
        <v>19699</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3422</v>
      </c>
      <c r="R28" s="810"/>
      <c r="S28" s="810"/>
      <c r="T28" s="810"/>
      <c r="U28" s="810"/>
      <c r="V28" s="810">
        <v>3311</v>
      </c>
      <c r="W28" s="810"/>
      <c r="X28" s="810"/>
      <c r="Y28" s="810"/>
      <c r="Z28" s="810"/>
      <c r="AA28" s="810">
        <v>111</v>
      </c>
      <c r="AB28" s="810"/>
      <c r="AC28" s="810"/>
      <c r="AD28" s="810"/>
      <c r="AE28" s="811"/>
      <c r="AF28" s="812">
        <v>111</v>
      </c>
      <c r="AG28" s="810"/>
      <c r="AH28" s="810"/>
      <c r="AI28" s="810"/>
      <c r="AJ28" s="813"/>
      <c r="AK28" s="814">
        <v>244</v>
      </c>
      <c r="AL28" s="815"/>
      <c r="AM28" s="815"/>
      <c r="AN28" s="815"/>
      <c r="AO28" s="815"/>
      <c r="AP28" s="815" t="s">
        <v>554</v>
      </c>
      <c r="AQ28" s="815"/>
      <c r="AR28" s="815"/>
      <c r="AS28" s="815"/>
      <c r="AT28" s="815"/>
      <c r="AU28" s="815" t="s">
        <v>554</v>
      </c>
      <c r="AV28" s="815"/>
      <c r="AW28" s="815"/>
      <c r="AX28" s="815"/>
      <c r="AY28" s="815"/>
      <c r="AZ28" s="816" t="s">
        <v>554</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3030</v>
      </c>
      <c r="R29" s="771"/>
      <c r="S29" s="771"/>
      <c r="T29" s="771"/>
      <c r="U29" s="771"/>
      <c r="V29" s="771">
        <v>2972</v>
      </c>
      <c r="W29" s="771"/>
      <c r="X29" s="771"/>
      <c r="Y29" s="771"/>
      <c r="Z29" s="771"/>
      <c r="AA29" s="771">
        <v>58</v>
      </c>
      <c r="AB29" s="771"/>
      <c r="AC29" s="771"/>
      <c r="AD29" s="771"/>
      <c r="AE29" s="772"/>
      <c r="AF29" s="773">
        <v>58</v>
      </c>
      <c r="AG29" s="774"/>
      <c r="AH29" s="774"/>
      <c r="AI29" s="774"/>
      <c r="AJ29" s="775"/>
      <c r="AK29" s="821">
        <v>449</v>
      </c>
      <c r="AL29" s="817"/>
      <c r="AM29" s="817"/>
      <c r="AN29" s="817"/>
      <c r="AO29" s="817"/>
      <c r="AP29" s="817" t="s">
        <v>554</v>
      </c>
      <c r="AQ29" s="817"/>
      <c r="AR29" s="817"/>
      <c r="AS29" s="817"/>
      <c r="AT29" s="817"/>
      <c r="AU29" s="817" t="s">
        <v>554</v>
      </c>
      <c r="AV29" s="817"/>
      <c r="AW29" s="817"/>
      <c r="AX29" s="817"/>
      <c r="AY29" s="817"/>
      <c r="AZ29" s="818" t="s">
        <v>554</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608</v>
      </c>
      <c r="R30" s="771"/>
      <c r="S30" s="771"/>
      <c r="T30" s="771"/>
      <c r="U30" s="771"/>
      <c r="V30" s="771">
        <v>587</v>
      </c>
      <c r="W30" s="771"/>
      <c r="X30" s="771"/>
      <c r="Y30" s="771"/>
      <c r="Z30" s="771"/>
      <c r="AA30" s="771">
        <v>21</v>
      </c>
      <c r="AB30" s="771"/>
      <c r="AC30" s="771"/>
      <c r="AD30" s="771"/>
      <c r="AE30" s="772"/>
      <c r="AF30" s="773">
        <v>21</v>
      </c>
      <c r="AG30" s="774"/>
      <c r="AH30" s="774"/>
      <c r="AI30" s="774"/>
      <c r="AJ30" s="775"/>
      <c r="AK30" s="821">
        <v>128</v>
      </c>
      <c r="AL30" s="817"/>
      <c r="AM30" s="817"/>
      <c r="AN30" s="817"/>
      <c r="AO30" s="817"/>
      <c r="AP30" s="817" t="s">
        <v>554</v>
      </c>
      <c r="AQ30" s="817"/>
      <c r="AR30" s="817"/>
      <c r="AS30" s="817"/>
      <c r="AT30" s="817"/>
      <c r="AU30" s="817" t="s">
        <v>554</v>
      </c>
      <c r="AV30" s="817"/>
      <c r="AW30" s="817"/>
      <c r="AX30" s="817"/>
      <c r="AY30" s="817"/>
      <c r="AZ30" s="818" t="s">
        <v>554</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1596</v>
      </c>
      <c r="R31" s="771"/>
      <c r="S31" s="771"/>
      <c r="T31" s="771"/>
      <c r="U31" s="771"/>
      <c r="V31" s="771">
        <v>1427</v>
      </c>
      <c r="W31" s="771"/>
      <c r="X31" s="771"/>
      <c r="Y31" s="771"/>
      <c r="Z31" s="771"/>
      <c r="AA31" s="771">
        <v>169</v>
      </c>
      <c r="AB31" s="771"/>
      <c r="AC31" s="771"/>
      <c r="AD31" s="771"/>
      <c r="AE31" s="772"/>
      <c r="AF31" s="773">
        <v>877</v>
      </c>
      <c r="AG31" s="774"/>
      <c r="AH31" s="774"/>
      <c r="AI31" s="774"/>
      <c r="AJ31" s="775"/>
      <c r="AK31" s="821">
        <v>254</v>
      </c>
      <c r="AL31" s="817"/>
      <c r="AM31" s="817"/>
      <c r="AN31" s="817"/>
      <c r="AO31" s="817"/>
      <c r="AP31" s="817">
        <v>7897</v>
      </c>
      <c r="AQ31" s="817"/>
      <c r="AR31" s="817"/>
      <c r="AS31" s="817"/>
      <c r="AT31" s="817"/>
      <c r="AU31" s="817">
        <v>2085</v>
      </c>
      <c r="AV31" s="817"/>
      <c r="AW31" s="817"/>
      <c r="AX31" s="817"/>
      <c r="AY31" s="817"/>
      <c r="AZ31" s="818" t="s">
        <v>554</v>
      </c>
      <c r="BA31" s="818"/>
      <c r="BB31" s="818"/>
      <c r="BC31" s="818"/>
      <c r="BD31" s="818"/>
      <c r="BE31" s="819" t="s">
        <v>394</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395</v>
      </c>
      <c r="C32" s="768"/>
      <c r="D32" s="768"/>
      <c r="E32" s="768"/>
      <c r="F32" s="768"/>
      <c r="G32" s="768"/>
      <c r="H32" s="768"/>
      <c r="I32" s="768"/>
      <c r="J32" s="768"/>
      <c r="K32" s="768"/>
      <c r="L32" s="768"/>
      <c r="M32" s="768"/>
      <c r="N32" s="768"/>
      <c r="O32" s="768"/>
      <c r="P32" s="769"/>
      <c r="Q32" s="770" t="s">
        <v>554</v>
      </c>
      <c r="R32" s="771"/>
      <c r="S32" s="771"/>
      <c r="T32" s="771"/>
      <c r="U32" s="771"/>
      <c r="V32" s="771" t="s">
        <v>554</v>
      </c>
      <c r="W32" s="771"/>
      <c r="X32" s="771"/>
      <c r="Y32" s="771"/>
      <c r="Z32" s="771"/>
      <c r="AA32" s="771" t="s">
        <v>554</v>
      </c>
      <c r="AB32" s="771"/>
      <c r="AC32" s="771"/>
      <c r="AD32" s="771"/>
      <c r="AE32" s="772"/>
      <c r="AF32" s="773" t="s">
        <v>121</v>
      </c>
      <c r="AG32" s="774"/>
      <c r="AH32" s="774"/>
      <c r="AI32" s="774"/>
      <c r="AJ32" s="775"/>
      <c r="AK32" s="821" t="s">
        <v>554</v>
      </c>
      <c r="AL32" s="817"/>
      <c r="AM32" s="817"/>
      <c r="AN32" s="817"/>
      <c r="AO32" s="817"/>
      <c r="AP32" s="817" t="s">
        <v>554</v>
      </c>
      <c r="AQ32" s="817"/>
      <c r="AR32" s="817"/>
      <c r="AS32" s="817"/>
      <c r="AT32" s="817"/>
      <c r="AU32" s="817" t="s">
        <v>554</v>
      </c>
      <c r="AV32" s="817"/>
      <c r="AW32" s="817"/>
      <c r="AX32" s="817"/>
      <c r="AY32" s="817"/>
      <c r="AZ32" s="818" t="s">
        <v>554</v>
      </c>
      <c r="BA32" s="818"/>
      <c r="BB32" s="818"/>
      <c r="BC32" s="818"/>
      <c r="BD32" s="818"/>
      <c r="BE32" s="819" t="s">
        <v>396</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1066</v>
      </c>
      <c r="AG63" s="831"/>
      <c r="AH63" s="831"/>
      <c r="AI63" s="831"/>
      <c r="AJ63" s="832"/>
      <c r="AK63" s="833"/>
      <c r="AL63" s="828"/>
      <c r="AM63" s="828"/>
      <c r="AN63" s="828"/>
      <c r="AO63" s="828"/>
      <c r="AP63" s="831">
        <v>7897</v>
      </c>
      <c r="AQ63" s="831"/>
      <c r="AR63" s="831"/>
      <c r="AS63" s="831"/>
      <c r="AT63" s="831"/>
      <c r="AU63" s="831">
        <v>2085</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401</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555</v>
      </c>
      <c r="C68" s="857"/>
      <c r="D68" s="857"/>
      <c r="E68" s="857"/>
      <c r="F68" s="857"/>
      <c r="G68" s="857"/>
      <c r="H68" s="857"/>
      <c r="I68" s="857"/>
      <c r="J68" s="857"/>
      <c r="K68" s="857"/>
      <c r="L68" s="857"/>
      <c r="M68" s="857"/>
      <c r="N68" s="857"/>
      <c r="O68" s="857"/>
      <c r="P68" s="858"/>
      <c r="Q68" s="859">
        <v>7064</v>
      </c>
      <c r="R68" s="853"/>
      <c r="S68" s="853"/>
      <c r="T68" s="853"/>
      <c r="U68" s="853"/>
      <c r="V68" s="853">
        <v>5999</v>
      </c>
      <c r="W68" s="853"/>
      <c r="X68" s="853"/>
      <c r="Y68" s="853"/>
      <c r="Z68" s="853"/>
      <c r="AA68" s="853">
        <v>1065</v>
      </c>
      <c r="AB68" s="853"/>
      <c r="AC68" s="853"/>
      <c r="AD68" s="853"/>
      <c r="AE68" s="853"/>
      <c r="AF68" s="853">
        <v>1065</v>
      </c>
      <c r="AG68" s="853"/>
      <c r="AH68" s="853"/>
      <c r="AI68" s="853"/>
      <c r="AJ68" s="853"/>
      <c r="AK68" s="853">
        <v>208</v>
      </c>
      <c r="AL68" s="853"/>
      <c r="AM68" s="853"/>
      <c r="AN68" s="853"/>
      <c r="AO68" s="853"/>
      <c r="AP68" s="853" t="s">
        <v>554</v>
      </c>
      <c r="AQ68" s="853"/>
      <c r="AR68" s="853"/>
      <c r="AS68" s="853"/>
      <c r="AT68" s="853"/>
      <c r="AU68" s="853" t="s">
        <v>554</v>
      </c>
      <c r="AV68" s="853"/>
      <c r="AW68" s="853"/>
      <c r="AX68" s="853"/>
      <c r="AY68" s="853"/>
      <c r="AZ68" s="854" t="s">
        <v>560</v>
      </c>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556</v>
      </c>
      <c r="C69" s="861"/>
      <c r="D69" s="861"/>
      <c r="E69" s="861"/>
      <c r="F69" s="861"/>
      <c r="G69" s="861"/>
      <c r="H69" s="861"/>
      <c r="I69" s="861"/>
      <c r="J69" s="861"/>
      <c r="K69" s="861"/>
      <c r="L69" s="861"/>
      <c r="M69" s="861"/>
      <c r="N69" s="861"/>
      <c r="O69" s="861"/>
      <c r="P69" s="862"/>
      <c r="Q69" s="863">
        <v>1511</v>
      </c>
      <c r="R69" s="817"/>
      <c r="S69" s="817"/>
      <c r="T69" s="817"/>
      <c r="U69" s="817"/>
      <c r="V69" s="817">
        <v>1217</v>
      </c>
      <c r="W69" s="817"/>
      <c r="X69" s="817"/>
      <c r="Y69" s="817"/>
      <c r="Z69" s="817"/>
      <c r="AA69" s="817">
        <v>294</v>
      </c>
      <c r="AB69" s="817"/>
      <c r="AC69" s="817"/>
      <c r="AD69" s="817"/>
      <c r="AE69" s="817"/>
      <c r="AF69" s="817">
        <v>1480</v>
      </c>
      <c r="AG69" s="817"/>
      <c r="AH69" s="817"/>
      <c r="AI69" s="817"/>
      <c r="AJ69" s="817"/>
      <c r="AK69" s="817" t="s">
        <v>554</v>
      </c>
      <c r="AL69" s="817"/>
      <c r="AM69" s="817"/>
      <c r="AN69" s="817"/>
      <c r="AO69" s="817"/>
      <c r="AP69" s="817">
        <v>1102</v>
      </c>
      <c r="AQ69" s="817"/>
      <c r="AR69" s="817"/>
      <c r="AS69" s="817"/>
      <c r="AT69" s="817"/>
      <c r="AU69" s="817" t="s">
        <v>554</v>
      </c>
      <c r="AV69" s="817"/>
      <c r="AW69" s="817"/>
      <c r="AX69" s="817"/>
      <c r="AY69" s="817"/>
      <c r="AZ69" s="819" t="s">
        <v>561</v>
      </c>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557</v>
      </c>
      <c r="C70" s="861"/>
      <c r="D70" s="861"/>
      <c r="E70" s="861"/>
      <c r="F70" s="861"/>
      <c r="G70" s="861"/>
      <c r="H70" s="861"/>
      <c r="I70" s="861"/>
      <c r="J70" s="861"/>
      <c r="K70" s="861"/>
      <c r="L70" s="861"/>
      <c r="M70" s="861"/>
      <c r="N70" s="861"/>
      <c r="O70" s="861"/>
      <c r="P70" s="862"/>
      <c r="Q70" s="863">
        <v>5075</v>
      </c>
      <c r="R70" s="817"/>
      <c r="S70" s="817"/>
      <c r="T70" s="817"/>
      <c r="U70" s="817"/>
      <c r="V70" s="817">
        <v>4850</v>
      </c>
      <c r="W70" s="817"/>
      <c r="X70" s="817"/>
      <c r="Y70" s="817"/>
      <c r="Z70" s="817"/>
      <c r="AA70" s="817">
        <v>225</v>
      </c>
      <c r="AB70" s="817"/>
      <c r="AC70" s="817"/>
      <c r="AD70" s="817"/>
      <c r="AE70" s="817"/>
      <c r="AF70" s="817">
        <v>222</v>
      </c>
      <c r="AG70" s="817"/>
      <c r="AH70" s="817"/>
      <c r="AI70" s="817"/>
      <c r="AJ70" s="817"/>
      <c r="AK70" s="817">
        <v>129</v>
      </c>
      <c r="AL70" s="817"/>
      <c r="AM70" s="817"/>
      <c r="AN70" s="817"/>
      <c r="AO70" s="817"/>
      <c r="AP70" s="817">
        <v>14372</v>
      </c>
      <c r="AQ70" s="817"/>
      <c r="AR70" s="817"/>
      <c r="AS70" s="817"/>
      <c r="AT70" s="817"/>
      <c r="AU70" s="817" t="s">
        <v>554</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558</v>
      </c>
      <c r="C71" s="861"/>
      <c r="D71" s="861"/>
      <c r="E71" s="861"/>
      <c r="F71" s="861"/>
      <c r="G71" s="861"/>
      <c r="H71" s="861"/>
      <c r="I71" s="861"/>
      <c r="J71" s="861"/>
      <c r="K71" s="861"/>
      <c r="L71" s="861"/>
      <c r="M71" s="861"/>
      <c r="N71" s="861"/>
      <c r="O71" s="861"/>
      <c r="P71" s="862"/>
      <c r="Q71" s="863">
        <v>312</v>
      </c>
      <c r="R71" s="817"/>
      <c r="S71" s="817"/>
      <c r="T71" s="817"/>
      <c r="U71" s="817"/>
      <c r="V71" s="817">
        <v>290</v>
      </c>
      <c r="W71" s="817"/>
      <c r="X71" s="817"/>
      <c r="Y71" s="817"/>
      <c r="Z71" s="817"/>
      <c r="AA71" s="817">
        <v>22</v>
      </c>
      <c r="AB71" s="817"/>
      <c r="AC71" s="817"/>
      <c r="AD71" s="817"/>
      <c r="AE71" s="817"/>
      <c r="AF71" s="817">
        <v>22</v>
      </c>
      <c r="AG71" s="817"/>
      <c r="AH71" s="817"/>
      <c r="AI71" s="817"/>
      <c r="AJ71" s="817"/>
      <c r="AK71" s="817" t="s">
        <v>554</v>
      </c>
      <c r="AL71" s="817"/>
      <c r="AM71" s="817"/>
      <c r="AN71" s="817"/>
      <c r="AO71" s="817"/>
      <c r="AP71" s="817" t="s">
        <v>554</v>
      </c>
      <c r="AQ71" s="817"/>
      <c r="AR71" s="817"/>
      <c r="AS71" s="817"/>
      <c r="AT71" s="817"/>
      <c r="AU71" s="817" t="s">
        <v>554</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559</v>
      </c>
      <c r="C72" s="861"/>
      <c r="D72" s="861"/>
      <c r="E72" s="861"/>
      <c r="F72" s="861"/>
      <c r="G72" s="861"/>
      <c r="H72" s="861"/>
      <c r="I72" s="861"/>
      <c r="J72" s="861"/>
      <c r="K72" s="861"/>
      <c r="L72" s="861"/>
      <c r="M72" s="861"/>
      <c r="N72" s="861"/>
      <c r="O72" s="861"/>
      <c r="P72" s="862"/>
      <c r="Q72" s="863">
        <v>322367</v>
      </c>
      <c r="R72" s="817"/>
      <c r="S72" s="817"/>
      <c r="T72" s="817"/>
      <c r="U72" s="817"/>
      <c r="V72" s="817">
        <v>314740</v>
      </c>
      <c r="W72" s="817"/>
      <c r="X72" s="817"/>
      <c r="Y72" s="817"/>
      <c r="Z72" s="817"/>
      <c r="AA72" s="817">
        <v>7627</v>
      </c>
      <c r="AB72" s="817"/>
      <c r="AC72" s="817"/>
      <c r="AD72" s="817"/>
      <c r="AE72" s="817"/>
      <c r="AF72" s="817">
        <v>5417</v>
      </c>
      <c r="AG72" s="817"/>
      <c r="AH72" s="817"/>
      <c r="AI72" s="817"/>
      <c r="AJ72" s="817"/>
      <c r="AK72" s="817" t="s">
        <v>554</v>
      </c>
      <c r="AL72" s="817"/>
      <c r="AM72" s="817"/>
      <c r="AN72" s="817"/>
      <c r="AO72" s="817"/>
      <c r="AP72" s="817" t="s">
        <v>554</v>
      </c>
      <c r="AQ72" s="817"/>
      <c r="AR72" s="817"/>
      <c r="AS72" s="817"/>
      <c r="AT72" s="817"/>
      <c r="AU72" s="817" t="s">
        <v>554</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378</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8206</v>
      </c>
      <c r="AG88" s="831"/>
      <c r="AH88" s="831"/>
      <c r="AI88" s="831"/>
      <c r="AJ88" s="831"/>
      <c r="AK88" s="828"/>
      <c r="AL88" s="828"/>
      <c r="AM88" s="828"/>
      <c r="AN88" s="828"/>
      <c r="AO88" s="828"/>
      <c r="AP88" s="831">
        <v>15474</v>
      </c>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19</v>
      </c>
      <c r="CS102" s="839"/>
      <c r="CT102" s="839"/>
      <c r="CU102" s="839"/>
      <c r="CV102" s="878"/>
      <c r="CW102" s="877" t="s">
        <v>554</v>
      </c>
      <c r="CX102" s="839"/>
      <c r="CY102" s="839"/>
      <c r="CZ102" s="839"/>
      <c r="DA102" s="878"/>
      <c r="DB102" s="877" t="s">
        <v>554</v>
      </c>
      <c r="DC102" s="839"/>
      <c r="DD102" s="839"/>
      <c r="DE102" s="839"/>
      <c r="DF102" s="878"/>
      <c r="DG102" s="877" t="s">
        <v>554</v>
      </c>
      <c r="DH102" s="839"/>
      <c r="DI102" s="839"/>
      <c r="DJ102" s="839"/>
      <c r="DK102" s="878"/>
      <c r="DL102" s="877" t="s">
        <v>554</v>
      </c>
      <c r="DM102" s="839"/>
      <c r="DN102" s="839"/>
      <c r="DO102" s="839"/>
      <c r="DP102" s="878"/>
      <c r="DQ102" s="877" t="s">
        <v>554</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1572079</v>
      </c>
      <c r="AB110" s="887"/>
      <c r="AC110" s="887"/>
      <c r="AD110" s="887"/>
      <c r="AE110" s="888"/>
      <c r="AF110" s="889">
        <v>1482271</v>
      </c>
      <c r="AG110" s="887"/>
      <c r="AH110" s="887"/>
      <c r="AI110" s="887"/>
      <c r="AJ110" s="888"/>
      <c r="AK110" s="889">
        <v>1460562</v>
      </c>
      <c r="AL110" s="887"/>
      <c r="AM110" s="887"/>
      <c r="AN110" s="887"/>
      <c r="AO110" s="888"/>
      <c r="AP110" s="890">
        <v>15.9</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17416550</v>
      </c>
      <c r="BR110" s="918"/>
      <c r="BS110" s="918"/>
      <c r="BT110" s="918"/>
      <c r="BU110" s="918"/>
      <c r="BV110" s="918">
        <v>17978430</v>
      </c>
      <c r="BW110" s="918"/>
      <c r="BX110" s="918"/>
      <c r="BY110" s="918"/>
      <c r="BZ110" s="918"/>
      <c r="CA110" s="918">
        <v>19698755</v>
      </c>
      <c r="CB110" s="918"/>
      <c r="CC110" s="918"/>
      <c r="CD110" s="918"/>
      <c r="CE110" s="918"/>
      <c r="CF110" s="931">
        <v>214.2</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1866696</v>
      </c>
      <c r="BR112" s="913"/>
      <c r="BS112" s="913"/>
      <c r="BT112" s="913"/>
      <c r="BU112" s="913"/>
      <c r="BV112" s="913">
        <v>1926266</v>
      </c>
      <c r="BW112" s="913"/>
      <c r="BX112" s="913"/>
      <c r="BY112" s="913"/>
      <c r="BZ112" s="913"/>
      <c r="CA112" s="913">
        <v>2084883</v>
      </c>
      <c r="CB112" s="913"/>
      <c r="CC112" s="913"/>
      <c r="CD112" s="913"/>
      <c r="CE112" s="913"/>
      <c r="CF112" s="907">
        <v>22.7</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140002</v>
      </c>
      <c r="AB113" s="925"/>
      <c r="AC113" s="925"/>
      <c r="AD113" s="925"/>
      <c r="AE113" s="926"/>
      <c r="AF113" s="927">
        <v>147638</v>
      </c>
      <c r="AG113" s="925"/>
      <c r="AH113" s="925"/>
      <c r="AI113" s="925"/>
      <c r="AJ113" s="926"/>
      <c r="AK113" s="927">
        <v>143466</v>
      </c>
      <c r="AL113" s="925"/>
      <c r="AM113" s="925"/>
      <c r="AN113" s="925"/>
      <c r="AO113" s="926"/>
      <c r="AP113" s="928">
        <v>1.6</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3538630</v>
      </c>
      <c r="BR113" s="913"/>
      <c r="BS113" s="913"/>
      <c r="BT113" s="913"/>
      <c r="BU113" s="913"/>
      <c r="BV113" s="913">
        <v>3558314</v>
      </c>
      <c r="BW113" s="913"/>
      <c r="BX113" s="913"/>
      <c r="BY113" s="913"/>
      <c r="BZ113" s="913"/>
      <c r="CA113" s="913">
        <v>3464475</v>
      </c>
      <c r="CB113" s="913"/>
      <c r="CC113" s="913"/>
      <c r="CD113" s="913"/>
      <c r="CE113" s="913"/>
      <c r="CF113" s="907">
        <v>37.700000000000003</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67340</v>
      </c>
      <c r="AB114" s="946"/>
      <c r="AC114" s="946"/>
      <c r="AD114" s="946"/>
      <c r="AE114" s="947"/>
      <c r="AF114" s="948">
        <v>143966</v>
      </c>
      <c r="AG114" s="946"/>
      <c r="AH114" s="946"/>
      <c r="AI114" s="946"/>
      <c r="AJ114" s="947"/>
      <c r="AK114" s="948">
        <v>190188</v>
      </c>
      <c r="AL114" s="946"/>
      <c r="AM114" s="946"/>
      <c r="AN114" s="946"/>
      <c r="AO114" s="947"/>
      <c r="AP114" s="949">
        <v>2.1</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t="s">
        <v>121</v>
      </c>
      <c r="BR114" s="913"/>
      <c r="BS114" s="913"/>
      <c r="BT114" s="913"/>
      <c r="BU114" s="913"/>
      <c r="BV114" s="913" t="s">
        <v>121</v>
      </c>
      <c r="BW114" s="913"/>
      <c r="BX114" s="913"/>
      <c r="BY114" s="913"/>
      <c r="BZ114" s="913"/>
      <c r="CA114" s="913" t="s">
        <v>121</v>
      </c>
      <c r="CB114" s="913"/>
      <c r="CC114" s="913"/>
      <c r="CD114" s="913"/>
      <c r="CE114" s="913"/>
      <c r="CF114" s="907" t="s">
        <v>121</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63</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1779484</v>
      </c>
      <c r="AB117" s="966"/>
      <c r="AC117" s="966"/>
      <c r="AD117" s="966"/>
      <c r="AE117" s="967"/>
      <c r="AF117" s="968">
        <v>1773875</v>
      </c>
      <c r="AG117" s="966"/>
      <c r="AH117" s="966"/>
      <c r="AI117" s="966"/>
      <c r="AJ117" s="967"/>
      <c r="AK117" s="968">
        <v>1794216</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443</v>
      </c>
      <c r="BP119" s="992"/>
      <c r="BQ119" s="986">
        <v>22821876</v>
      </c>
      <c r="BR119" s="987"/>
      <c r="BS119" s="987"/>
      <c r="BT119" s="987"/>
      <c r="BU119" s="987"/>
      <c r="BV119" s="987">
        <v>23463010</v>
      </c>
      <c r="BW119" s="987"/>
      <c r="BX119" s="987"/>
      <c r="BY119" s="987"/>
      <c r="BZ119" s="987"/>
      <c r="CA119" s="987">
        <v>25248113</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6366565</v>
      </c>
      <c r="BR120" s="918"/>
      <c r="BS120" s="918"/>
      <c r="BT120" s="918"/>
      <c r="BU120" s="918"/>
      <c r="BV120" s="918">
        <v>6386119</v>
      </c>
      <c r="BW120" s="918"/>
      <c r="BX120" s="918"/>
      <c r="BY120" s="918"/>
      <c r="BZ120" s="918"/>
      <c r="CA120" s="918">
        <v>5571636</v>
      </c>
      <c r="CB120" s="918"/>
      <c r="CC120" s="918"/>
      <c r="CD120" s="918"/>
      <c r="CE120" s="918"/>
      <c r="CF120" s="931">
        <v>60.6</v>
      </c>
      <c r="CG120" s="932"/>
      <c r="CH120" s="932"/>
      <c r="CI120" s="932"/>
      <c r="CJ120" s="932"/>
      <c r="CK120" s="993" t="s">
        <v>447</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1866696</v>
      </c>
      <c r="DH120" s="918"/>
      <c r="DI120" s="918"/>
      <c r="DJ120" s="918"/>
      <c r="DK120" s="918"/>
      <c r="DL120" s="918">
        <v>1926266</v>
      </c>
      <c r="DM120" s="918"/>
      <c r="DN120" s="918"/>
      <c r="DO120" s="918"/>
      <c r="DP120" s="918"/>
      <c r="DQ120" s="918">
        <v>2084883</v>
      </c>
      <c r="DR120" s="918"/>
      <c r="DS120" s="918"/>
      <c r="DT120" s="918"/>
      <c r="DU120" s="918"/>
      <c r="DV120" s="919">
        <v>22.7</v>
      </c>
      <c r="DW120" s="919"/>
      <c r="DX120" s="919"/>
      <c r="DY120" s="919"/>
      <c r="DZ120" s="920"/>
    </row>
    <row r="121" spans="1:130" s="212"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379205</v>
      </c>
      <c r="BR121" s="913"/>
      <c r="BS121" s="913"/>
      <c r="BT121" s="913"/>
      <c r="BU121" s="913"/>
      <c r="BV121" s="913">
        <v>355071</v>
      </c>
      <c r="BW121" s="913"/>
      <c r="BX121" s="913"/>
      <c r="BY121" s="913"/>
      <c r="BZ121" s="913"/>
      <c r="CA121" s="913">
        <v>340215</v>
      </c>
      <c r="CB121" s="913"/>
      <c r="CC121" s="913"/>
      <c r="CD121" s="913"/>
      <c r="CE121" s="913"/>
      <c r="CF121" s="907">
        <v>3.7</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12"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14367644</v>
      </c>
      <c r="BR122" s="987"/>
      <c r="BS122" s="987"/>
      <c r="BT122" s="987"/>
      <c r="BU122" s="987"/>
      <c r="BV122" s="987">
        <v>14536776</v>
      </c>
      <c r="BW122" s="987"/>
      <c r="BX122" s="987"/>
      <c r="BY122" s="987"/>
      <c r="BZ122" s="987"/>
      <c r="CA122" s="987">
        <v>14481899</v>
      </c>
      <c r="CB122" s="987"/>
      <c r="CC122" s="987"/>
      <c r="CD122" s="987"/>
      <c r="CE122" s="987"/>
      <c r="CF122" s="1004">
        <v>157.5</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451</v>
      </c>
      <c r="BP123" s="992"/>
      <c r="BQ123" s="1050">
        <v>21113414</v>
      </c>
      <c r="BR123" s="1051"/>
      <c r="BS123" s="1051"/>
      <c r="BT123" s="1051"/>
      <c r="BU123" s="1051"/>
      <c r="BV123" s="1051">
        <v>21277966</v>
      </c>
      <c r="BW123" s="1051"/>
      <c r="BX123" s="1051"/>
      <c r="BY123" s="1051"/>
      <c r="BZ123" s="1051"/>
      <c r="CA123" s="1051">
        <v>20393750</v>
      </c>
      <c r="CB123" s="1051"/>
      <c r="CC123" s="1051"/>
      <c r="CD123" s="1051"/>
      <c r="CE123" s="1051"/>
      <c r="CF123" s="988"/>
      <c r="CG123" s="989"/>
      <c r="CH123" s="989"/>
      <c r="CI123" s="989"/>
      <c r="CJ123" s="990"/>
      <c r="CK123" s="996"/>
      <c r="CL123" s="997"/>
      <c r="CM123" s="997"/>
      <c r="CN123" s="997"/>
      <c r="CO123" s="998"/>
      <c r="CP123" s="1006" t="s">
        <v>395</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20.100000000000001</v>
      </c>
      <c r="BR124" s="1014"/>
      <c r="BS124" s="1014"/>
      <c r="BT124" s="1014"/>
      <c r="BU124" s="1014"/>
      <c r="BV124" s="1014">
        <v>24.9</v>
      </c>
      <c r="BW124" s="1014"/>
      <c r="BX124" s="1014"/>
      <c r="BY124" s="1014"/>
      <c r="BZ124" s="1014"/>
      <c r="CA124" s="1014">
        <v>52.7</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63</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22746</v>
      </c>
      <c r="AB128" s="1033"/>
      <c r="AC128" s="1033"/>
      <c r="AD128" s="1033"/>
      <c r="AE128" s="1034"/>
      <c r="AF128" s="1035">
        <v>46483</v>
      </c>
      <c r="AG128" s="1033"/>
      <c r="AH128" s="1033"/>
      <c r="AI128" s="1033"/>
      <c r="AJ128" s="1034"/>
      <c r="AK128" s="1035">
        <v>33198</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121</v>
      </c>
      <c r="BG128" s="1040"/>
      <c r="BH128" s="1040"/>
      <c r="BI128" s="1040"/>
      <c r="BJ128" s="1040"/>
      <c r="BK128" s="1040"/>
      <c r="BL128" s="1041"/>
      <c r="BM128" s="1039">
        <v>13.3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9513567</v>
      </c>
      <c r="AB129" s="946"/>
      <c r="AC129" s="946"/>
      <c r="AD129" s="946"/>
      <c r="AE129" s="947"/>
      <c r="AF129" s="948">
        <v>9778199</v>
      </c>
      <c r="AG129" s="946"/>
      <c r="AH129" s="946"/>
      <c r="AI129" s="946"/>
      <c r="AJ129" s="947"/>
      <c r="AK129" s="948">
        <v>10217669</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121</v>
      </c>
      <c r="BG129" s="1054"/>
      <c r="BH129" s="1054"/>
      <c r="BI129" s="1054"/>
      <c r="BJ129" s="1054"/>
      <c r="BK129" s="1054"/>
      <c r="BL129" s="1055"/>
      <c r="BM129" s="1053">
        <v>18.3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1046413</v>
      </c>
      <c r="AB130" s="946"/>
      <c r="AC130" s="946"/>
      <c r="AD130" s="946"/>
      <c r="AE130" s="947"/>
      <c r="AF130" s="948">
        <v>1009163</v>
      </c>
      <c r="AG130" s="946"/>
      <c r="AH130" s="946"/>
      <c r="AI130" s="946"/>
      <c r="AJ130" s="947"/>
      <c r="AK130" s="948">
        <v>1022777</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8.1999999999999993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8467154</v>
      </c>
      <c r="AB131" s="973"/>
      <c r="AC131" s="973"/>
      <c r="AD131" s="973"/>
      <c r="AE131" s="974"/>
      <c r="AF131" s="972">
        <v>8769036</v>
      </c>
      <c r="AG131" s="973"/>
      <c r="AH131" s="973"/>
      <c r="AI131" s="973"/>
      <c r="AJ131" s="974"/>
      <c r="AK131" s="972">
        <v>9194892</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v>52.7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8.3891824810000006</v>
      </c>
      <c r="AB132" s="1084"/>
      <c r="AC132" s="1084"/>
      <c r="AD132" s="1084"/>
      <c r="AE132" s="1085"/>
      <c r="AF132" s="1086">
        <v>8.1905126169999996</v>
      </c>
      <c r="AG132" s="1084"/>
      <c r="AH132" s="1084"/>
      <c r="AI132" s="1084"/>
      <c r="AJ132" s="1085"/>
      <c r="AK132" s="1086">
        <v>8.0288164339999994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5.9</v>
      </c>
      <c r="AB133" s="1067"/>
      <c r="AC133" s="1067"/>
      <c r="AD133" s="1067"/>
      <c r="AE133" s="1068"/>
      <c r="AF133" s="1066">
        <v>6.7</v>
      </c>
      <c r="AG133" s="1067"/>
      <c r="AH133" s="1067"/>
      <c r="AI133" s="1067"/>
      <c r="AJ133" s="1068"/>
      <c r="AK133" s="1066">
        <v>8.1999999999999993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3P8Y3E6CMX0UzRpZTedX5e6cXh/3iqab585ZjIGrLabpeBfkh4Du86SvvyWHqNb/PxH/2D2+jUtwLbI7jZmbg==" saltValue="2KQ7twhrlU3r1+GGCrv2l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7JVmLCNu9c0ObWj0XkSfKsU+NvcJghlqDlGzZKm3Z5zS3oCuSSS1/bfk3U0au5V7nkfp3wm8SdgcaN+F8v7/Qw==" saltValue="Shlg7X7A7fWhYRsKZ58f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wAAnuGSKlmD6pusn9BpNH3zygoY4GQTjCnpXPWDPfptD9UOZgFivyYmRjEWiO77yymf56FIZUCSM5/SfP8qjw==" saltValue="6lLwP1iz2YFtMum66zmHj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2541419</v>
      </c>
      <c r="AP9" s="262">
        <v>58075</v>
      </c>
      <c r="AQ9" s="263">
        <v>72090</v>
      </c>
      <c r="AR9" s="264">
        <v>-19.399999999999999</v>
      </c>
    </row>
    <row r="10" spans="1:46" ht="13.5" customHeight="1" x14ac:dyDescent="0.15">
      <c r="A10" s="247"/>
      <c r="AK10" s="1103" t="s">
        <v>486</v>
      </c>
      <c r="AL10" s="1104"/>
      <c r="AM10" s="1104"/>
      <c r="AN10" s="1105"/>
      <c r="AO10" s="265">
        <v>296083</v>
      </c>
      <c r="AP10" s="265">
        <v>6766</v>
      </c>
      <c r="AQ10" s="266">
        <v>9072</v>
      </c>
      <c r="AR10" s="267">
        <v>-25.4</v>
      </c>
    </row>
    <row r="11" spans="1:46" ht="13.5" customHeight="1" x14ac:dyDescent="0.15">
      <c r="A11" s="247"/>
      <c r="AK11" s="1103" t="s">
        <v>487</v>
      </c>
      <c r="AL11" s="1104"/>
      <c r="AM11" s="1104"/>
      <c r="AN11" s="1105"/>
      <c r="AO11" s="265">
        <v>3118</v>
      </c>
      <c r="AP11" s="265">
        <v>71</v>
      </c>
      <c r="AQ11" s="266">
        <v>383</v>
      </c>
      <c r="AR11" s="267">
        <v>-81.5</v>
      </c>
    </row>
    <row r="12" spans="1:46" ht="13.5" customHeight="1" x14ac:dyDescent="0.15">
      <c r="A12" s="247"/>
      <c r="AK12" s="1103" t="s">
        <v>488</v>
      </c>
      <c r="AL12" s="1104"/>
      <c r="AM12" s="1104"/>
      <c r="AN12" s="1105"/>
      <c r="AO12" s="265" t="s">
        <v>489</v>
      </c>
      <c r="AP12" s="265" t="s">
        <v>489</v>
      </c>
      <c r="AQ12" s="266">
        <v>26</v>
      </c>
      <c r="AR12" s="267" t="s">
        <v>489</v>
      </c>
    </row>
    <row r="13" spans="1:46" ht="13.5" customHeight="1" x14ac:dyDescent="0.15">
      <c r="A13" s="247"/>
      <c r="AK13" s="1103" t="s">
        <v>490</v>
      </c>
      <c r="AL13" s="1104"/>
      <c r="AM13" s="1104"/>
      <c r="AN13" s="1105"/>
      <c r="AO13" s="265">
        <v>59475</v>
      </c>
      <c r="AP13" s="265">
        <v>1359</v>
      </c>
      <c r="AQ13" s="266">
        <v>2732</v>
      </c>
      <c r="AR13" s="267">
        <v>-50.3</v>
      </c>
    </row>
    <row r="14" spans="1:46" ht="13.5" customHeight="1" x14ac:dyDescent="0.15">
      <c r="A14" s="247"/>
      <c r="AK14" s="1103" t="s">
        <v>491</v>
      </c>
      <c r="AL14" s="1104"/>
      <c r="AM14" s="1104"/>
      <c r="AN14" s="1105"/>
      <c r="AO14" s="265">
        <v>210262</v>
      </c>
      <c r="AP14" s="265">
        <v>4805</v>
      </c>
      <c r="AQ14" s="266">
        <v>1315</v>
      </c>
      <c r="AR14" s="267">
        <v>265.39999999999998</v>
      </c>
    </row>
    <row r="15" spans="1:46" ht="13.5" customHeight="1" x14ac:dyDescent="0.15">
      <c r="A15" s="247"/>
      <c r="AK15" s="1106" t="s">
        <v>492</v>
      </c>
      <c r="AL15" s="1107"/>
      <c r="AM15" s="1107"/>
      <c r="AN15" s="1108"/>
      <c r="AO15" s="265">
        <v>-117433</v>
      </c>
      <c r="AP15" s="265">
        <v>-2684</v>
      </c>
      <c r="AQ15" s="266">
        <v>-4107</v>
      </c>
      <c r="AR15" s="267">
        <v>-34.6</v>
      </c>
    </row>
    <row r="16" spans="1:46" x14ac:dyDescent="0.15">
      <c r="A16" s="247"/>
      <c r="AK16" s="1106" t="s">
        <v>178</v>
      </c>
      <c r="AL16" s="1107"/>
      <c r="AM16" s="1107"/>
      <c r="AN16" s="1108"/>
      <c r="AO16" s="265">
        <v>2992924</v>
      </c>
      <c r="AP16" s="265">
        <v>68392</v>
      </c>
      <c r="AQ16" s="266">
        <v>81511</v>
      </c>
      <c r="AR16" s="267">
        <v>-16.100000000000001</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5.64</v>
      </c>
      <c r="AP21" s="278">
        <v>6.74</v>
      </c>
      <c r="AQ21" s="279">
        <v>-1.1000000000000001</v>
      </c>
      <c r="AS21" s="280"/>
      <c r="AT21" s="276"/>
    </row>
    <row r="22" spans="1:46" s="248" customFormat="1" x14ac:dyDescent="0.15">
      <c r="A22" s="276"/>
      <c r="AK22" s="1109" t="s">
        <v>498</v>
      </c>
      <c r="AL22" s="1110"/>
      <c r="AM22" s="1110"/>
      <c r="AN22" s="1111"/>
      <c r="AO22" s="281">
        <v>98.6</v>
      </c>
      <c r="AP22" s="282">
        <v>97</v>
      </c>
      <c r="AQ22" s="283">
        <v>1.6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1460562</v>
      </c>
      <c r="AP32" s="291">
        <v>33376</v>
      </c>
      <c r="AQ32" s="292">
        <v>33695</v>
      </c>
      <c r="AR32" s="293">
        <v>-0.9</v>
      </c>
    </row>
    <row r="33" spans="1:46" ht="13.5" customHeight="1" x14ac:dyDescent="0.15">
      <c r="A33" s="247"/>
      <c r="AK33" s="1117" t="s">
        <v>503</v>
      </c>
      <c r="AL33" s="1118"/>
      <c r="AM33" s="1118"/>
      <c r="AN33" s="1119"/>
      <c r="AO33" s="291" t="s">
        <v>489</v>
      </c>
      <c r="AP33" s="291" t="s">
        <v>489</v>
      </c>
      <c r="AQ33" s="292" t="s">
        <v>489</v>
      </c>
      <c r="AR33" s="293" t="s">
        <v>489</v>
      </c>
    </row>
    <row r="34" spans="1:46" ht="27" customHeight="1" x14ac:dyDescent="0.15">
      <c r="A34" s="247"/>
      <c r="AK34" s="1117" t="s">
        <v>504</v>
      </c>
      <c r="AL34" s="1118"/>
      <c r="AM34" s="1118"/>
      <c r="AN34" s="1119"/>
      <c r="AO34" s="291" t="s">
        <v>489</v>
      </c>
      <c r="AP34" s="291" t="s">
        <v>489</v>
      </c>
      <c r="AQ34" s="292" t="s">
        <v>489</v>
      </c>
      <c r="AR34" s="293" t="s">
        <v>489</v>
      </c>
    </row>
    <row r="35" spans="1:46" ht="27" customHeight="1" x14ac:dyDescent="0.15">
      <c r="A35" s="247"/>
      <c r="AK35" s="1117" t="s">
        <v>505</v>
      </c>
      <c r="AL35" s="1118"/>
      <c r="AM35" s="1118"/>
      <c r="AN35" s="1119"/>
      <c r="AO35" s="291">
        <v>143466</v>
      </c>
      <c r="AP35" s="291">
        <v>3278</v>
      </c>
      <c r="AQ35" s="292">
        <v>8394</v>
      </c>
      <c r="AR35" s="293">
        <v>-60.9</v>
      </c>
    </row>
    <row r="36" spans="1:46" ht="27" customHeight="1" x14ac:dyDescent="0.15">
      <c r="A36" s="247"/>
      <c r="AK36" s="1117" t="s">
        <v>506</v>
      </c>
      <c r="AL36" s="1118"/>
      <c r="AM36" s="1118"/>
      <c r="AN36" s="1119"/>
      <c r="AO36" s="291">
        <v>190188</v>
      </c>
      <c r="AP36" s="291">
        <v>4346</v>
      </c>
      <c r="AQ36" s="292">
        <v>1998</v>
      </c>
      <c r="AR36" s="293">
        <v>117.5</v>
      </c>
    </row>
    <row r="37" spans="1:46" ht="13.5" customHeight="1" x14ac:dyDescent="0.15">
      <c r="A37" s="247"/>
      <c r="AK37" s="1117" t="s">
        <v>507</v>
      </c>
      <c r="AL37" s="1118"/>
      <c r="AM37" s="1118"/>
      <c r="AN37" s="1119"/>
      <c r="AO37" s="291" t="s">
        <v>489</v>
      </c>
      <c r="AP37" s="291" t="s">
        <v>489</v>
      </c>
      <c r="AQ37" s="292">
        <v>1021</v>
      </c>
      <c r="AR37" s="293" t="s">
        <v>489</v>
      </c>
    </row>
    <row r="38" spans="1:46" ht="27" customHeight="1" x14ac:dyDescent="0.15">
      <c r="A38" s="247"/>
      <c r="AK38" s="1120" t="s">
        <v>508</v>
      </c>
      <c r="AL38" s="1121"/>
      <c r="AM38" s="1121"/>
      <c r="AN38" s="1122"/>
      <c r="AO38" s="294" t="s">
        <v>489</v>
      </c>
      <c r="AP38" s="294" t="s">
        <v>489</v>
      </c>
      <c r="AQ38" s="295">
        <v>3</v>
      </c>
      <c r="AR38" s="283" t="s">
        <v>489</v>
      </c>
      <c r="AS38" s="290"/>
    </row>
    <row r="39" spans="1:46" x14ac:dyDescent="0.15">
      <c r="A39" s="247"/>
      <c r="AK39" s="1120" t="s">
        <v>509</v>
      </c>
      <c r="AL39" s="1121"/>
      <c r="AM39" s="1121"/>
      <c r="AN39" s="1122"/>
      <c r="AO39" s="291">
        <v>-33198</v>
      </c>
      <c r="AP39" s="291">
        <v>-759</v>
      </c>
      <c r="AQ39" s="292">
        <v>-3210</v>
      </c>
      <c r="AR39" s="293">
        <v>-76.400000000000006</v>
      </c>
      <c r="AS39" s="290"/>
    </row>
    <row r="40" spans="1:46" ht="27" customHeight="1" x14ac:dyDescent="0.15">
      <c r="A40" s="247"/>
      <c r="AK40" s="1117" t="s">
        <v>510</v>
      </c>
      <c r="AL40" s="1118"/>
      <c r="AM40" s="1118"/>
      <c r="AN40" s="1119"/>
      <c r="AO40" s="291">
        <v>-1022777</v>
      </c>
      <c r="AP40" s="291">
        <v>-23372</v>
      </c>
      <c r="AQ40" s="292">
        <v>-26336</v>
      </c>
      <c r="AR40" s="293">
        <v>-11.3</v>
      </c>
      <c r="AS40" s="290"/>
    </row>
    <row r="41" spans="1:46" x14ac:dyDescent="0.15">
      <c r="A41" s="247"/>
      <c r="AK41" s="1123" t="s">
        <v>288</v>
      </c>
      <c r="AL41" s="1124"/>
      <c r="AM41" s="1124"/>
      <c r="AN41" s="1125"/>
      <c r="AO41" s="291">
        <v>738241</v>
      </c>
      <c r="AP41" s="291">
        <v>16870</v>
      </c>
      <c r="AQ41" s="292">
        <v>15565</v>
      </c>
      <c r="AR41" s="293">
        <v>8.4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2196448</v>
      </c>
      <c r="AN51" s="313">
        <v>51270</v>
      </c>
      <c r="AO51" s="314">
        <v>-9.8000000000000007</v>
      </c>
      <c r="AP51" s="315">
        <v>52068</v>
      </c>
      <c r="AQ51" s="316">
        <v>1.6</v>
      </c>
      <c r="AR51" s="317">
        <v>-11.4</v>
      </c>
    </row>
    <row r="52" spans="1:44" x14ac:dyDescent="0.15">
      <c r="A52" s="247"/>
      <c r="AK52" s="318"/>
      <c r="AL52" s="319" t="s">
        <v>520</v>
      </c>
      <c r="AM52" s="320">
        <v>1492016</v>
      </c>
      <c r="AN52" s="321">
        <v>34827</v>
      </c>
      <c r="AO52" s="322">
        <v>1</v>
      </c>
      <c r="AP52" s="323">
        <v>26936</v>
      </c>
      <c r="AQ52" s="324">
        <v>3.4</v>
      </c>
      <c r="AR52" s="325">
        <v>-2.4</v>
      </c>
    </row>
    <row r="53" spans="1:44" x14ac:dyDescent="0.15">
      <c r="A53" s="247"/>
      <c r="AK53" s="303" t="s">
        <v>521</v>
      </c>
      <c r="AL53" s="304"/>
      <c r="AM53" s="312">
        <v>3756387</v>
      </c>
      <c r="AN53" s="313">
        <v>86683</v>
      </c>
      <c r="AO53" s="314">
        <v>69.099999999999994</v>
      </c>
      <c r="AP53" s="315">
        <v>47161</v>
      </c>
      <c r="AQ53" s="316">
        <v>-9.4</v>
      </c>
      <c r="AR53" s="317">
        <v>78.5</v>
      </c>
    </row>
    <row r="54" spans="1:44" x14ac:dyDescent="0.15">
      <c r="A54" s="247"/>
      <c r="AK54" s="318"/>
      <c r="AL54" s="319" t="s">
        <v>520</v>
      </c>
      <c r="AM54" s="320">
        <v>1214667</v>
      </c>
      <c r="AN54" s="321">
        <v>28030</v>
      </c>
      <c r="AO54" s="322">
        <v>-19.5</v>
      </c>
      <c r="AP54" s="323">
        <v>24595</v>
      </c>
      <c r="AQ54" s="324">
        <v>-8.6999999999999993</v>
      </c>
      <c r="AR54" s="325">
        <v>-10.8</v>
      </c>
    </row>
    <row r="55" spans="1:44" x14ac:dyDescent="0.15">
      <c r="A55" s="247"/>
      <c r="AK55" s="303" t="s">
        <v>522</v>
      </c>
      <c r="AL55" s="304"/>
      <c r="AM55" s="312">
        <v>4454655</v>
      </c>
      <c r="AN55" s="313">
        <v>101905</v>
      </c>
      <c r="AO55" s="314">
        <v>17.600000000000001</v>
      </c>
      <c r="AP55" s="315">
        <v>43423</v>
      </c>
      <c r="AQ55" s="316">
        <v>-7.9</v>
      </c>
      <c r="AR55" s="317">
        <v>25.5</v>
      </c>
    </row>
    <row r="56" spans="1:44" x14ac:dyDescent="0.15">
      <c r="A56" s="247"/>
      <c r="AK56" s="318"/>
      <c r="AL56" s="319" t="s">
        <v>520</v>
      </c>
      <c r="AM56" s="320">
        <v>978154</v>
      </c>
      <c r="AN56" s="321">
        <v>22376</v>
      </c>
      <c r="AO56" s="322">
        <v>-20.2</v>
      </c>
      <c r="AP56" s="323">
        <v>22207</v>
      </c>
      <c r="AQ56" s="324">
        <v>-9.6999999999999993</v>
      </c>
      <c r="AR56" s="325">
        <v>-10.5</v>
      </c>
    </row>
    <row r="57" spans="1:44" x14ac:dyDescent="0.15">
      <c r="A57" s="247"/>
      <c r="AK57" s="303" t="s">
        <v>523</v>
      </c>
      <c r="AL57" s="304"/>
      <c r="AM57" s="312">
        <v>4325293</v>
      </c>
      <c r="AN57" s="313">
        <v>98492</v>
      </c>
      <c r="AO57" s="314">
        <v>-3.3</v>
      </c>
      <c r="AP57" s="315">
        <v>45265</v>
      </c>
      <c r="AQ57" s="316">
        <v>4.2</v>
      </c>
      <c r="AR57" s="317">
        <v>-7.5</v>
      </c>
    </row>
    <row r="58" spans="1:44" x14ac:dyDescent="0.15">
      <c r="A58" s="247"/>
      <c r="AK58" s="318"/>
      <c r="AL58" s="319" t="s">
        <v>520</v>
      </c>
      <c r="AM58" s="320">
        <v>731025</v>
      </c>
      <c r="AN58" s="321">
        <v>16646</v>
      </c>
      <c r="AO58" s="322">
        <v>-25.6</v>
      </c>
      <c r="AP58" s="323">
        <v>22600</v>
      </c>
      <c r="AQ58" s="324">
        <v>1.8</v>
      </c>
      <c r="AR58" s="325">
        <v>-27.4</v>
      </c>
    </row>
    <row r="59" spans="1:44" x14ac:dyDescent="0.15">
      <c r="A59" s="247"/>
      <c r="AK59" s="303" t="s">
        <v>524</v>
      </c>
      <c r="AL59" s="304"/>
      <c r="AM59" s="312">
        <v>5155418</v>
      </c>
      <c r="AN59" s="313">
        <v>117809</v>
      </c>
      <c r="AO59" s="314">
        <v>19.600000000000001</v>
      </c>
      <c r="AP59" s="315">
        <v>54621</v>
      </c>
      <c r="AQ59" s="316">
        <v>20.7</v>
      </c>
      <c r="AR59" s="317">
        <v>-1.1000000000000001</v>
      </c>
    </row>
    <row r="60" spans="1:44" x14ac:dyDescent="0.15">
      <c r="A60" s="247"/>
      <c r="AK60" s="318"/>
      <c r="AL60" s="319" t="s">
        <v>520</v>
      </c>
      <c r="AM60" s="320">
        <v>1224645</v>
      </c>
      <c r="AN60" s="321">
        <v>27985</v>
      </c>
      <c r="AO60" s="322">
        <v>68.099999999999994</v>
      </c>
      <c r="AP60" s="323">
        <v>30892</v>
      </c>
      <c r="AQ60" s="324">
        <v>36.700000000000003</v>
      </c>
      <c r="AR60" s="325">
        <v>31.4</v>
      </c>
    </row>
    <row r="61" spans="1:44" x14ac:dyDescent="0.15">
      <c r="A61" s="247"/>
      <c r="AK61" s="303" t="s">
        <v>525</v>
      </c>
      <c r="AL61" s="326"/>
      <c r="AM61" s="312">
        <v>3977640</v>
      </c>
      <c r="AN61" s="313">
        <v>91232</v>
      </c>
      <c r="AO61" s="314">
        <v>18.600000000000001</v>
      </c>
      <c r="AP61" s="315">
        <v>48508</v>
      </c>
      <c r="AQ61" s="327">
        <v>1.8</v>
      </c>
      <c r="AR61" s="317">
        <v>16.8</v>
      </c>
    </row>
    <row r="62" spans="1:44" x14ac:dyDescent="0.15">
      <c r="A62" s="247"/>
      <c r="AK62" s="318"/>
      <c r="AL62" s="319" t="s">
        <v>520</v>
      </c>
      <c r="AM62" s="320">
        <v>1128101</v>
      </c>
      <c r="AN62" s="321">
        <v>25973</v>
      </c>
      <c r="AO62" s="322">
        <v>0.8</v>
      </c>
      <c r="AP62" s="323">
        <v>25446</v>
      </c>
      <c r="AQ62" s="324">
        <v>4.7</v>
      </c>
      <c r="AR62" s="325">
        <v>-3.9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T5L3Kvcy9zUzocRoLRCBvBh44YbxKk/q0v1y/xCbVEKpAI1vOK26z+a8/NlRjJNe2BCsU2pf1OBbDFsnUlesEg==" saltValue="BYhiJ3s+j1+wM5hMyPXY1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naVijGoSN9skSlm9H11o31Ng3qCIkmttUTVZJPB3ttd55nVpzMMz5PryPGBE69K5jcA4Ndzvx3XqW5dOpN2ifQ==" saltValue="nx7VxO93lineBk+pkJv2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pzurB3kSChN/3mCl4Dtwt5w0rFy/+j0f/CIbTwO310rh1Yb/EIvxTy8J57l5RBO0F0Kg2eeJXHBMdMCE7XGd9w==" saltValue="veMW1O4iCy3n2BMl992N2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20.72</v>
      </c>
      <c r="G47" s="12">
        <v>22.76</v>
      </c>
      <c r="H47" s="12">
        <v>23.29</v>
      </c>
      <c r="I47" s="12">
        <v>26.35</v>
      </c>
      <c r="J47" s="13">
        <v>19.34</v>
      </c>
    </row>
    <row r="48" spans="2:10" ht="57.75" customHeight="1" x14ac:dyDescent="0.15">
      <c r="B48" s="14"/>
      <c r="C48" s="1128" t="s">
        <v>4</v>
      </c>
      <c r="D48" s="1128"/>
      <c r="E48" s="1129"/>
      <c r="F48" s="15">
        <v>4.54</v>
      </c>
      <c r="G48" s="16">
        <v>7.08</v>
      </c>
      <c r="H48" s="16">
        <v>7.42</v>
      </c>
      <c r="I48" s="16">
        <v>3.15</v>
      </c>
      <c r="J48" s="17">
        <v>8.86</v>
      </c>
    </row>
    <row r="49" spans="2:10" ht="57.75" customHeight="1" thickBot="1" x14ac:dyDescent="0.2">
      <c r="B49" s="18"/>
      <c r="C49" s="1130" t="s">
        <v>5</v>
      </c>
      <c r="D49" s="1130"/>
      <c r="E49" s="1131"/>
      <c r="F49" s="19" t="s">
        <v>532</v>
      </c>
      <c r="G49" s="20">
        <v>6.02</v>
      </c>
      <c r="H49" s="20">
        <v>4.26</v>
      </c>
      <c r="I49" s="20" t="s">
        <v>533</v>
      </c>
      <c r="J49" s="21" t="s">
        <v>534</v>
      </c>
    </row>
    <row r="50" spans="2:10" x14ac:dyDescent="0.15"/>
  </sheetData>
  <sheetProtection algorithmName="SHA-512" hashValue="euuq9U3f4BxQUUr9YM+EFOdYZ33SUVofIxrPOMermWFZQVmznQXRVlPVDRxZKOUHnp060RVquPrFk/15UjUgGg==" saltValue="XajHu+xfeI9z3fZB0BQ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2026-03-12T03:06:34Z</cp:lastPrinted>
  <dcterms:created xsi:type="dcterms:W3CDTF">2026-02-26T10:16:41Z</dcterms:created>
  <dcterms:modified xsi:type="dcterms:W3CDTF">2026-03-13T02:48:35Z</dcterms:modified>
  <cp:category/>
</cp:coreProperties>
</file>