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filesv\11100100_総務課\03_財政係\010_財政関係\R7\01_通知\01_県\260304_令和６年度財政状況資料集の作成について\＠提出\"/>
    </mc:Choice>
  </mc:AlternateContent>
  <xr:revisionPtr revIDLastSave="0" documentId="13_ncr:1_{A43D5D68-40E1-439A-9CA2-917550B0B472}" xr6:coauthVersionLast="47" xr6:coauthVersionMax="47" xr10:uidLastSave="{00000000-0000-0000-0000-000000000000}"/>
  <bookViews>
    <workbookView xWindow="28680" yWindow="-120" windowWidth="29040" windowHeight="15720" tabRatio="854" firstSheet="8"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C36" i="10"/>
  <c r="CO35" i="10"/>
  <c r="BE35" i="10"/>
  <c r="C35" i="10"/>
  <c r="CO34" i="10"/>
  <c r="BW34" i="10"/>
  <c r="BW35" i="10" s="1"/>
  <c r="BW36" i="10" s="1"/>
  <c r="BW37" i="10" s="1"/>
  <c r="BE34" i="10"/>
  <c r="U34" i="10"/>
  <c r="U35" i="10" s="1"/>
  <c r="U36" i="10" s="1"/>
  <c r="U37" i="10" s="1"/>
  <c r="C34" i="10"/>
  <c r="AM34" i="10" s="1"/>
  <c r="AM35" i="10" s="1"/>
  <c r="AM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<sst xmlns="http://schemas.openxmlformats.org/spreadsheetml/2006/main" count="1083" uniqueCount="562">
  <si>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</si>
  <si>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</si>
  <si>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</si>
  <si>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</si>
  <si>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</si>
  <si>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</si>
  <si>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</si>
  <si>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</si>
  <si>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</si>
  <si>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</si>
  <si>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</si>
  <si>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</si>
  <si>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</si>
  <si>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</si>
  <si>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</si>
  <si>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</si>
  <si>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</si>
  <si>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</si>
  <si>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</si>
  <si>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</si>
  <si>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</si>
  <si>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</si>
  <si>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</si>
  <si>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</si>
  <si>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</si>
  <si>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</si>
  <si>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</si>
  <si>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</si>
  <si>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</si>
  <si>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</si>
  <si>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</si>
  <si>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</si>
  <si>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</si>
  <si>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</si>
  <si>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</si>
  <si>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</si>
  <si>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</si>
  <si>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</si>
  <si>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</si>
  <si>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</si>
  <si>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</si>
  <si>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</si>
  <si>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</si>
  <si>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</si>
  <si>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</si>
  <si>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</si>
  <si>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</si>
  <si>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</si>
  <si>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</si>
  <si>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</si>
  <si>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</si>
  <si>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</si>
  <si>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</si>
  <si>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</si>
  <si>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</si>
  <si>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</si>
  <si>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</si>
  <si>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</si>
  <si>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</si>
  <si>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</si>
  <si>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</si>
  <si>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</si>
  <si>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</si>
  <si>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</si>
  <si>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</si>
  <si>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</si>
  <si>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</si>
  <si>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</si>
  <si>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</si>
  <si>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</si>
  <si>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</si>
  <si>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</si>
  <si>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</si>
  <si>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</si>
  <si>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</si>
  <si>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</si>
  <si>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</si>
  <si>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</si>
  <si>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</si>
  <si>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</si>
  <si>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</si>
  <si>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</si>
  <si>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</si>
  <si>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</si>
  <si>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</si>
  <si>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</si>
  <si>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</si>
  <si>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</si>
  <si>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</si>
  <si>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</si>
  <si>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</si>
  <si>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</si>
  <si>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</si>
  <si>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</si>
  <si>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和水町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</si>
  <si>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</si>
  <si>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</si>
  <si>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</si>
  <si>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</si>
  <si>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</si>
  <si>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</si>
  <si>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</si>
  <si>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</si>
  <si>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</si>
  <si>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</si>
  <si>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</si>
  <si>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</si>
  <si>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</si>
  <si>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</si>
  <si>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</si>
  <si>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</si>
  <si>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</si>
  <si>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</si>
  <si>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</si>
  <si>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</si>
  <si>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</si>
  <si>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</si>
  <si>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</si>
  <si>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</si>
  <si>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</si>
  <si>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</si>
  <si>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</si>
  <si>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</si>
  <si>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</si>
  <si>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</si>
  <si>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</si>
  <si>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</si>
  <si>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</si>
  <si>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</si>
  <si>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</si>
  <si>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</si>
  <si>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</si>
  <si>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</si>
  <si>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</si>
  <si>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</si>
  <si>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</si>
  <si>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</si>
  <si>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</si>
  <si>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</si>
  <si>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</si>
  <si>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</si>
  <si>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</si>
  <si>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</si>
  <si>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</si>
  <si>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</si>
  <si>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</si>
  <si>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</si>
  <si>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</si>
  <si>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</si>
  <si>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</si>
  <si>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</si>
  <si>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</si>
  <si>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</si>
  <si>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</si>
  <si>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</si>
  <si>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</si>
  <si>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</si>
  <si>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</si>
  <si>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</si>
  <si>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</si>
  <si>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</si>
  <si>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</si>
  <si>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</si>
  <si>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</si>
  <si>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</si>
  <si>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</si>
  <si>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</si>
  <si>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</si>
  <si>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</si>
  <si>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</si>
  <si>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</si>
  <si>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</si>
  <si>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</si>
  <si>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</si>
  <si>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</si>
  <si>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</si>
  <si>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</si>
  <si>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</si>
  <si>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</si>
  <si>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</si>
  <si>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</si>
  <si>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</si>
  <si>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</si>
  <si>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</si>
  <si>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</si>
  <si>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</si>
  <si>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</si>
  <si>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</si>
  <si>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</si>
  <si>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</si>
  <si>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</si>
  <si>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</si>
  <si>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</si>
  <si>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</si>
  <si>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</si>
  <si>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</si>
  <si>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</si>
  <si>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</si>
  <si>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</si>
  <si>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</si>
  <si>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</si>
  <si>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</si>
  <si>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</si>
  <si>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熊本県和水町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</si>
  <si>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</si>
  <si>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</si>
  <si>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</si>
  <si>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</si>
  <si>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</si>
  <si>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</si>
  <si>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</si>
  <si>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</si>
  <si>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</si>
  <si>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</si>
  <si>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</si>
  <si>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</si>
  <si>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</si>
  <si>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</si>
  <si>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</si>
  <si>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</si>
  <si>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</si>
  <si>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</si>
  <si>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</si>
  <si>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</si>
  <si>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</si>
  <si>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</si>
  <si>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</si>
  <si>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</si>
  <si>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</si>
  <si>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</si>
  <si>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</si>
  <si>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</si>
  <si>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</si>
  <si>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</si>
  <si>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</si>
  <si>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</si>
  <si>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</si>
  <si>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</si>
  <si>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</si>
  <si>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</si>
  <si>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</si>
  <si>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</si>
  <si>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</si>
  <si>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</si>
  <si>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</si>
  <si>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</si>
  <si>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</si>
  <si>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</si>
  <si>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</si>
  <si>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</si>
  <si>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</si>
  <si>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</si>
  <si>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</si>
  <si>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</si>
  <si>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</si>
  <si>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</si>
  <si>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</si>
  <si>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</si>
  <si>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</si>
  <si>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</si>
  <si>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</si>
  <si>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</si>
  <si>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</si>
  <si>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</si>
  <si>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</si>
  <si>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</si>
  <si>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</si>
  <si>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</si>
  <si>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</si>
  <si>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</si>
  <si>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</si>
  <si>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</si>
  <si>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</si>
  <si>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</si>
  <si>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</si>
  <si>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</si>
  <si>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</si>
  <si>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</si>
  <si>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</si>
  <si>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</si>
  <si>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</si>
  <si>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</si>
  <si>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</si>
  <si>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</si>
  <si>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</si>
  <si>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</si>
  <si>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</si>
  <si>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</si>
  <si>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</si>
  <si>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</si>
  <si>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</si>
  <si>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</si>
  <si>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</si>
  <si>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</si>
  <si>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</si>
  <si>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</si>
  <si>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</si>
  <si>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</si>
  <si>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</si>
  <si>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</si>
  <si>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</si>
  <si>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</si>
  <si>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</si>
  <si>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</si>
  <si>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</si>
  <si>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</si>
  <si>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</si>
  <si>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</si>
  <si>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</si>
  <si>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</si>
  <si>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</si>
  <si>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</si>
  <si>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</si>
  <si>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</si>
  <si>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</si>
  <si>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</si>
  <si>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</si>
  <si>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</si>
  <si>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</si>
  <si>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</si>
  <si>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</si>
  <si>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</si>
  <si>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</si>
  <si>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</si>
  <si>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</si>
  <si>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</si>
  <si>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</si>
  <si>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</si>
  <si>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</si>
  <si>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</si>
  <si>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</si>
  <si>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</si>
  <si>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</si>
  <si>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</si>
  <si>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</si>
  <si>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</si>
  <si>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</si>
  <si>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</si>
  <si>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</si>
  <si>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</si>
  <si>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</si>
  <si>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</si>
  <si>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</si>
  <si>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</si>
  <si>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</si>
  <si>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</si>
  <si>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</si>
  <si>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</si>
  <si>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</si>
  <si>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</si>
  <si>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</si>
  <si>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</si>
  <si>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</si>
  <si>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</si>
  <si>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熊本県和水町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</si>
  <si>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</si>
  <si>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</si>
  <si>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</si>
  <si>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</si>
  <si>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</si>
  <si>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</si>
  <si>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</si>
  <si>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</si>
  <si>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</si>
  <si>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</si>
  <si>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</si>
  <si>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</si>
  <si>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</si>
  <si>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</si>
  <si>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</si>
  <si>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</si>
  <si>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</si>
  <si>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</si>
  <si>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</si>
  <si>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</si>
  <si>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</si>
  <si>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</si>
  <si>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</si>
  <si>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</si>
  <si>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</si>
  <si>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</si>
  <si>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</si>
  <si>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</si>
  <si>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</si>
  <si>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</si>
  <si>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</si>
  <si>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</si>
  <si>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</si>
  <si>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</si>
  <si>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</si>
  <si>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</si>
  <si>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特別養護老人ホーム事業会計</t>
    <phoneticPr fontId="5"/>
  </si>
  <si>
    <t>病院事業会計</t>
    <phoneticPr fontId="5"/>
  </si>
  <si>
    <t>法適用企業</t>
    <phoneticPr fontId="5"/>
  </si>
  <si>
    <t>簡易水道事業会計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</si>
  <si>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</si>
  <si>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</si>
  <si>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</si>
  <si>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</si>
  <si>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</si>
  <si>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</si>
  <si>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</si>
  <si>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</si>
  <si>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</si>
  <si>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</si>
  <si>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</si>
  <si>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</si>
  <si>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</si>
  <si>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</si>
  <si>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</si>
  <si>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</si>
  <si>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</si>
  <si>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</si>
  <si>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</si>
  <si>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</si>
  <si>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</si>
  <si>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</si>
  <si>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</si>
  <si>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</si>
  <si>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</si>
  <si>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</si>
  <si>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</si>
  <si>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</si>
  <si>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</si>
  <si>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</si>
  <si>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</si>
  <si>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</si>
  <si>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</si>
  <si>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</si>
  <si>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</si>
  <si>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</si>
  <si>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</si>
  <si>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</si>
  <si>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</si>
  <si>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</si>
  <si>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</si>
  <si>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</si>
  <si>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</si>
  <si>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</si>
  <si>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</si>
  <si>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</si>
  <si>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</si>
  <si>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</si>
  <si>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</si>
  <si>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</si>
  <si>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</si>
  <si>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</si>
  <si>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</si>
  <si>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</si>
  <si>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</si>
  <si>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</si>
  <si>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</si>
  <si>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</si>
  <si>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</si>
  <si>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</si>
  <si>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</si>
  <si>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</si>
  <si>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</si>
  <si>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</si>
  <si>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</si>
  <si>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</si>
  <si>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</si>
  <si>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</si>
  <si>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</si>
  <si>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</si>
  <si>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</si>
  <si>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</si>
  <si>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</si>
  <si>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</si>
  <si>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</si>
  <si>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</si>
  <si>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</si>
  <si>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</si>
  <si>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</si>
  <si>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</si>
  <si>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</si>
  <si>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</si>
  <si>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</si>
  <si>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</si>
  <si>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</si>
  <si>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</si>
  <si>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</si>
  <si>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</si>
  <si>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</si>
  <si>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</si>
  <si>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</si>
  <si>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</si>
  <si>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</si>
  <si>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</si>
  <si>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</si>
  <si>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</si>
  <si>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</si>
  <si>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</si>
  <si>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</si>
  <si>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</si>
  <si>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</si>
  <si>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</si>
  <si>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</si>
  <si>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</si>
  <si>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</si>
  <si>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</si>
  <si>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</si>
  <si>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</si>
  <si>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</si>
  <si>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</si>
  <si>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</si>
  <si>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</si>
  <si>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</si>
  <si>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</si>
  <si>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</si>
  <si>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</si>
  <si>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</si>
  <si>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</si>
  <si>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</si>
  <si>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</si>
  <si>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</si>
  <si>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</si>
  <si>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</si>
  <si>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</si>
  <si>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</si>
  <si>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</si>
  <si>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</si>
  <si>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</si>
  <si>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</si>
  <si>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</si>
  <si>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</si>
  <si>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</si>
  <si>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</si>
  <si>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</si>
  <si>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</si>
  <si>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</si>
  <si>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9.36</t>
  </si>
  <si>
    <t>▲ 14.31</t>
  </si>
  <si>
    <t>▲ 5.37</t>
  </si>
  <si>
    <t>▲ 6.01</t>
  </si>
  <si>
    <t>病院事業会計</t>
  </si>
  <si>
    <t>介護保険事業会計</t>
  </si>
  <si>
    <t>一般会計</t>
  </si>
  <si>
    <t>下水道事業会計</t>
  </si>
  <si>
    <t>簡易水道事業会計</t>
  </si>
  <si>
    <t>国民健康保険事業会計</t>
  </si>
  <si>
    <t>後期高齢者医療事業会計</t>
  </si>
  <si>
    <t>特別養護老人ホーム事業会計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</si>
  <si>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</si>
  <si>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</si>
  <si>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</si>
  <si>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</si>
  <si>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</si>
  <si>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</si>
  <si>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</si>
  <si>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</si>
  <si>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12">
      <t>ソウゴウジムクミアイ</t>
    </rPh>
    <phoneticPr fontId="2"/>
  </si>
  <si>
    <t>有明広域行政事務組合</t>
    <rPh sb="0" eb="10">
      <t>アリアケコウイキギョウセイジムクミアイ</t>
    </rPh>
    <phoneticPr fontId="2"/>
  </si>
  <si>
    <t>熊本県後期高齢者医療広域連合
（一般会計）</t>
    <rPh sb="0" eb="3">
      <t>クマモトケン</t>
    </rPh>
    <rPh sb="3" eb="8">
      <t>コウキコウレイシャ</t>
    </rPh>
    <rPh sb="8" eb="14">
      <t>イリョウコウイキレンゴウ</t>
    </rPh>
    <rPh sb="16" eb="20">
      <t>イッパンカイケイ</t>
    </rPh>
    <phoneticPr fontId="2"/>
  </si>
  <si>
    <t>熊本県後期高齢者医療広域連合
（後期高齢者医療特別会計）</t>
    <rPh sb="0" eb="3">
      <t>クマモトケン</t>
    </rPh>
    <rPh sb="3" eb="8">
      <t>コウキコウレイシャ</t>
    </rPh>
    <rPh sb="8" eb="10">
      <t>イリョウ</t>
    </rPh>
    <rPh sb="10" eb="14">
      <t>コウイキレンゴウ</t>
    </rPh>
    <rPh sb="16" eb="21">
      <t>コウキコウレイシャ</t>
    </rPh>
    <rPh sb="21" eb="23">
      <t>イリョウ</t>
    </rPh>
    <rPh sb="23" eb="25">
      <t>トクベツ</t>
    </rPh>
    <rPh sb="25" eb="27">
      <t>カイケイ</t>
    </rPh>
    <phoneticPr fontId="2"/>
  </si>
  <si>
    <t>特別会計（交通災害共済事業）分を含む</t>
  </si>
  <si>
    <t>株式会社　菊水ロマン館</t>
    <rPh sb="0" eb="4">
      <t>カブシキガイシャ</t>
    </rPh>
    <rPh sb="5" eb="7">
      <t>キクスイ</t>
    </rPh>
    <rPh sb="10" eb="11">
      <t>ヤカタ</t>
    </rPh>
    <phoneticPr fontId="2"/>
  </si>
  <si>
    <t>ふるさと応援寄付金基金</t>
    <rPh sb="4" eb="11">
      <t>オウエンキフキンキキン</t>
    </rPh>
    <phoneticPr fontId="5"/>
  </si>
  <si>
    <t>公共施設整備基金</t>
    <rPh sb="0" eb="2">
      <t>コウキョウ</t>
    </rPh>
    <rPh sb="2" eb="4">
      <t>シセツ</t>
    </rPh>
    <rPh sb="4" eb="6">
      <t>セイビ</t>
    </rPh>
    <rPh sb="6" eb="8">
      <t>キキン</t>
    </rPh>
    <phoneticPr fontId="5"/>
  </si>
  <si>
    <t>合併振興基金</t>
    <rPh sb="0" eb="2">
      <t>ガッペイ</t>
    </rPh>
    <rPh sb="2" eb="4">
      <t>シンコウ</t>
    </rPh>
    <rPh sb="4" eb="6">
      <t>キキン</t>
    </rPh>
    <phoneticPr fontId="5"/>
  </si>
  <si>
    <t>子育て支援基金</t>
    <rPh sb="0" eb="2">
      <t>コソダ</t>
    </rPh>
    <rPh sb="3" eb="5">
      <t>シエン</t>
    </rPh>
    <rPh sb="5" eb="7">
      <t>キキン</t>
    </rPh>
    <phoneticPr fontId="5"/>
  </si>
  <si>
    <t>災害対策基金</t>
    <rPh sb="0" eb="2">
      <t>サイガイ</t>
    </rPh>
    <rPh sb="2" eb="4">
      <t>タイサク</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</si>
</sst>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A09F-494C-BA4D-52568E7A9C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203496</c:v>
                </c:pt>
                <c:pt idx="1">
                  <c:v>88467</c:v>
                </c:pt>
                <c:pt idx="2">
                  <c:v>95020</c:v>
                </c:pt>
                <c:pt idx="3">
                  <c:v>146924</c:v>
                </c:pt>
                <c:pt idx="4">
                  <c:v>152356</c:v>
                </c:pt>
              </c:numCache>
            </c:numRef>
          </c:val>
          <c:smooth val="0"/>
          <c:extLst>
            <c:ext xmlns:c16="http://schemas.microsoft.com/office/drawing/2014/chart" uri="{C3380CC4-5D6E-409C-BE32-E72D297353CC}">
              <c16:uniqueId val="{00000001-A09F-494C-BA4D-52568E7A9C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13.06</c:v>
                </c:pt>
                <c:pt idx="1">
                  <c:v>27.56</c:v>
                </c:pt>
                <c:pt idx="2">
                  <c:v>12.6</c:v>
                </c:pt>
                <c:pt idx="3">
                  <c:v>9.82</c:v>
                </c:pt>
                <c:pt idx="4">
                  <c:v>4.8899999999999997</c:v>
                </c:pt>
              </c:numCache>
            </c:numRef>
          </c:val>
          <c:extLst>
            <c:ext xmlns:c16="http://schemas.microsoft.com/office/drawing/2014/chart" uri="{C3380CC4-5D6E-409C-BE32-E72D297353CC}">
              <c16:uniqueId val="{00000000-5D38-48A4-8484-C763F77917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68.64</c:v>
                </c:pt>
                <c:pt idx="1">
                  <c:v>60.61</c:v>
                </c:pt>
                <c:pt idx="2">
                  <c:v>63.56</c:v>
                </c:pt>
                <c:pt idx="3">
                  <c:v>60.77</c:v>
                </c:pt>
                <c:pt idx="4">
                  <c:v>58.68</c:v>
                </c:pt>
              </c:numCache>
            </c:numRef>
          </c:val>
          <c:extLst>
            <c:ext xmlns:c16="http://schemas.microsoft.com/office/drawing/2014/chart" uri="{C3380CC4-5D6E-409C-BE32-E72D297353CC}">
              <c16:uniqueId val="{00000001-5D38-48A4-8484-C763F77917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-9.36</c:v>
                </c:pt>
                <c:pt idx="1">
                  <c:v>10.23</c:v>
                </c:pt>
                <c:pt idx="2">
                  <c:v>-14.31</c:v>
                </c:pt>
                <c:pt idx="3">
                  <c:v>-5.37</c:v>
                </c:pt>
                <c:pt idx="4">
                  <c:v>-6.01</c:v>
                </c:pt>
              </c:numCache>
            </c:numRef>
          </c:val>
          <c:smooth val="0"/>
          <c:extLst>
            <c:ext xmlns:c16="http://schemas.microsoft.com/office/drawing/2014/chart" uri="{C3380CC4-5D6E-409C-BE32-E72D297353CC}">
              <c16:uniqueId val="{00000002-5D38-48A4-8484-C763F77917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0.03</c:v>
                </c:pt>
                <c:pt idx="2">
                  <c:v>#N/A</c:v>
                </c:pt>
                <c:pt idx="3">
                  <c:v>0.17</c:v>
                </c:pt>
                <c:pt idx="4">
                  <c:v>#N/A</c:v>
                </c:pt>
                <c:pt idx="5">
                  <c:v>0</c:v>
                </c:pt>
                <c:pt idx="6">
                  <c:v>0</c:v>
                </c:pt>
                <c:pt idx="7">
                  <c:v>0</c:v>
                </c:pt>
                <c:pt idx="8">
                  <c:v>0</c:v>
                </c:pt>
                <c:pt idx="9">
                  <c:v>0</c:v>
                </c:pt>
              </c:numCache>
            </c:numRef>
          </c:val>
          <c:extLst>
            <c:ext xmlns:c16="http://schemas.microsoft.com/office/drawing/2014/chart" uri="{C3380CC4-5D6E-409C-BE32-E72D297353CC}">
              <c16:uniqueId val="{00000000-17FE-497E-81B2-7C6087A80A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7FE-497E-81B2-7C6087A80A05}"/>
            </c:ext>
          </c:extLst>
        </c:ser>
        <c:ser>
          <c:idx val="2"/>
          <c:order val="2"/>
          <c:tx>
            <c:strRef>
              <c:f>データシート!$A$29</c:f>
              <c:strCache>
                <c:ptCount val="1"/>
                <c:pt idx="0">
                  <c:v>特別養護老人ホーム事業会計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7FE-497E-81B2-7C6087A80A05}"/>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0.06</c:v>
                </c:pt>
                <c:pt idx="4">
                  <c:v>#N/A</c:v>
                </c:pt>
                <c:pt idx="5">
                  <c:v>0.08</c:v>
                </c:pt>
                <c:pt idx="6">
                  <c:v>#N/A</c:v>
                </c:pt>
                <c:pt idx="7">
                  <c:v>0.09</c:v>
                </c:pt>
                <c:pt idx="8">
                  <c:v>#N/A</c:v>
                </c:pt>
                <c:pt idx="9">
                  <c:v>0</c:v>
                </c:pt>
              </c:numCache>
            </c:numRef>
          </c:val>
          <c:extLst>
            <c:ext xmlns:c16="http://schemas.microsoft.com/office/drawing/2014/chart" uri="{C3380CC4-5D6E-409C-BE32-E72D297353CC}">
              <c16:uniqueId val="{00000003-17FE-497E-81B2-7C6087A80A05}"/>
            </c:ext>
          </c:extLst>
        </c:ser>
        <c:ser>
          <c:idx val="4"/>
          <c:order val="4"/>
          <c:tx>
            <c:strRef>
              <c:f>データシート!$A$31</c:f>
              <c:strCache>
                <c:ptCount val="1"/>
                <c:pt idx="0">
                  <c:v>国民健康保険事業会計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0.94</c:v>
                </c:pt>
                <c:pt idx="2">
                  <c:v>#N/A</c:v>
                </c:pt>
                <c:pt idx="3">
                  <c:v>1.62</c:v>
                </c:pt>
                <c:pt idx="4">
                  <c:v>#N/A</c:v>
                </c:pt>
                <c:pt idx="5">
                  <c:v>2.04</c:v>
                </c:pt>
                <c:pt idx="6">
                  <c:v>#N/A</c:v>
                </c:pt>
                <c:pt idx="7">
                  <c:v>1.33</c:v>
                </c:pt>
                <c:pt idx="8">
                  <c:v>#N/A</c:v>
                </c:pt>
                <c:pt idx="9">
                  <c:v>0.8</c:v>
                </c:pt>
              </c:numCache>
            </c:numRef>
          </c:val>
          <c:extLst>
            <c:ext xmlns:c16="http://schemas.microsoft.com/office/drawing/2014/chart" uri="{C3380CC4-5D6E-409C-BE32-E72D297353CC}">
              <c16:uniqueId val="{00000004-17FE-497E-81B2-7C6087A80A05}"/>
            </c:ext>
          </c:extLst>
        </c:ser>
        <c:ser>
          <c:idx val="5"/>
          <c:order val="5"/>
          <c:tx>
            <c:strRef>
              <c:f>データシート!$A$32</c:f>
              <c:strCache>
                <c:ptCount val="1"/>
                <c:pt idx="0">
                  <c:v>簡易水道事業会計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0.15</c:v>
                </c:pt>
                <c:pt idx="6">
                  <c:v>#N/A</c:v>
                </c:pt>
                <c:pt idx="7">
                  <c:v>0.66</c:v>
                </c:pt>
                <c:pt idx="8">
                  <c:v>#N/A</c:v>
                </c:pt>
                <c:pt idx="9">
                  <c:v>1.18</c:v>
                </c:pt>
              </c:numCache>
            </c:numRef>
          </c:val>
          <c:extLst>
            <c:ext xmlns:c16="http://schemas.microsoft.com/office/drawing/2014/chart" uri="{C3380CC4-5D6E-409C-BE32-E72D297353CC}">
              <c16:uniqueId val="{00000005-17FE-497E-81B2-7C6087A80A0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0.16</c:v>
                </c:pt>
                <c:pt idx="6">
                  <c:v>#N/A</c:v>
                </c:pt>
                <c:pt idx="7">
                  <c:v>0.74</c:v>
                </c:pt>
                <c:pt idx="8">
                  <c:v>#N/A</c:v>
                </c:pt>
                <c:pt idx="9">
                  <c:v>1.21</c:v>
                </c:pt>
              </c:numCache>
            </c:numRef>
          </c:val>
          <c:extLst>
            <c:ext xmlns:c16="http://schemas.microsoft.com/office/drawing/2014/chart" uri="{C3380CC4-5D6E-409C-BE32-E72D297353CC}">
              <c16:uniqueId val="{00000006-17FE-497E-81B2-7C6087A80A0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13.06</c:v>
                </c:pt>
                <c:pt idx="2">
                  <c:v>#N/A</c:v>
                </c:pt>
                <c:pt idx="3">
                  <c:v>27.56</c:v>
                </c:pt>
                <c:pt idx="4">
                  <c:v>#N/A</c:v>
                </c:pt>
                <c:pt idx="5">
                  <c:v>12.6</c:v>
                </c:pt>
                <c:pt idx="6">
                  <c:v>#N/A</c:v>
                </c:pt>
                <c:pt idx="7">
                  <c:v>9.81</c:v>
                </c:pt>
                <c:pt idx="8">
                  <c:v>#N/A</c:v>
                </c:pt>
                <c:pt idx="9">
                  <c:v>4.8899999999999997</c:v>
                </c:pt>
              </c:numCache>
            </c:numRef>
          </c:val>
          <c:extLst>
            <c:ext xmlns:c16="http://schemas.microsoft.com/office/drawing/2014/chart" uri="{C3380CC4-5D6E-409C-BE32-E72D297353CC}">
              <c16:uniqueId val="{00000007-17FE-497E-81B2-7C6087A80A05}"/>
            </c:ext>
          </c:extLst>
        </c:ser>
        <c:ser>
          <c:idx val="8"/>
          <c:order val="8"/>
          <c:tx>
            <c:strRef>
              <c:f>データシート!$A$35</c:f>
              <c:strCache>
                <c:ptCount val="1"/>
                <c:pt idx="0">
                  <c:v>介護保険事業会計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3.74</c:v>
                </c:pt>
                <c:pt idx="2">
                  <c:v>#N/A</c:v>
                </c:pt>
                <c:pt idx="3">
                  <c:v>3.42</c:v>
                </c:pt>
                <c:pt idx="4">
                  <c:v>#N/A</c:v>
                </c:pt>
                <c:pt idx="5">
                  <c:v>5.23</c:v>
                </c:pt>
                <c:pt idx="6">
                  <c:v>#N/A</c:v>
                </c:pt>
                <c:pt idx="7">
                  <c:v>6.55</c:v>
                </c:pt>
                <c:pt idx="8">
                  <c:v>#N/A</c:v>
                </c:pt>
                <c:pt idx="9">
                  <c:v>6.21</c:v>
                </c:pt>
              </c:numCache>
            </c:numRef>
          </c:val>
          <c:extLst>
            <c:ext xmlns:c16="http://schemas.microsoft.com/office/drawing/2014/chart" uri="{C3380CC4-5D6E-409C-BE32-E72D297353CC}">
              <c16:uniqueId val="{00000008-17FE-497E-81B2-7C6087A80A05}"/>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19.309999999999999</c:v>
                </c:pt>
                <c:pt idx="2">
                  <c:v>#N/A</c:v>
                </c:pt>
                <c:pt idx="3">
                  <c:v>30.58</c:v>
                </c:pt>
                <c:pt idx="4">
                  <c:v>#N/A</c:v>
                </c:pt>
                <c:pt idx="5">
                  <c:v>42.26</c:v>
                </c:pt>
                <c:pt idx="6">
                  <c:v>#N/A</c:v>
                </c:pt>
                <c:pt idx="7">
                  <c:v>44.15</c:v>
                </c:pt>
                <c:pt idx="8">
                  <c:v>#N/A</c:v>
                </c:pt>
                <c:pt idx="9">
                  <c:v>40.79</c:v>
                </c:pt>
              </c:numCache>
            </c:numRef>
          </c:val>
          <c:extLst>
            <c:ext xmlns:c16="http://schemas.microsoft.com/office/drawing/2014/chart" uri="{C3380CC4-5D6E-409C-BE32-E72D297353CC}">
              <c16:uniqueId val="{00000009-17FE-497E-81B2-7C6087A80A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738</c:v>
                </c:pt>
                <c:pt idx="5">
                  <c:v>723</c:v>
                </c:pt>
                <c:pt idx="8">
                  <c:v>742</c:v>
                </c:pt>
                <c:pt idx="11">
                  <c:v>733</c:v>
                </c:pt>
                <c:pt idx="14">
                  <c:v>741</c:v>
                </c:pt>
              </c:numCache>
            </c:numRef>
          </c:val>
          <c:extLst>
            <c:ext xmlns:c16="http://schemas.microsoft.com/office/drawing/2014/chart" uri="{C3380CC4-5D6E-409C-BE32-E72D297353CC}">
              <c16:uniqueId val="{00000000-8398-4DC9-B56B-FC2D950247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398-4DC9-B56B-FC2D950247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398-4DC9-B56B-FC2D950247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60</c:v>
                </c:pt>
                <c:pt idx="3">
                  <c:v>31</c:v>
                </c:pt>
                <c:pt idx="6">
                  <c:v>46</c:v>
                </c:pt>
                <c:pt idx="9">
                  <c:v>51</c:v>
                </c:pt>
                <c:pt idx="12">
                  <c:v>46</c:v>
                </c:pt>
              </c:numCache>
            </c:numRef>
          </c:val>
          <c:extLst>
            <c:ext xmlns:c16="http://schemas.microsoft.com/office/drawing/2014/chart" uri="{C3380CC4-5D6E-409C-BE32-E72D297353CC}">
              <c16:uniqueId val="{00000003-8398-4DC9-B56B-FC2D950247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111</c:v>
                </c:pt>
                <c:pt idx="3">
                  <c:v>112</c:v>
                </c:pt>
                <c:pt idx="6">
                  <c:v>114</c:v>
                </c:pt>
                <c:pt idx="9">
                  <c:v>114</c:v>
                </c:pt>
                <c:pt idx="12">
                  <c:v>106</c:v>
                </c:pt>
              </c:numCache>
            </c:numRef>
          </c:val>
          <c:extLst>
            <c:ext xmlns:c16="http://schemas.microsoft.com/office/drawing/2014/chart" uri="{C3380CC4-5D6E-409C-BE32-E72D297353CC}">
              <c16:uniqueId val="{00000004-8398-4DC9-B56B-FC2D950247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98-4DC9-B56B-FC2D950247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398-4DC9-B56B-FC2D950247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938</c:v>
                </c:pt>
                <c:pt idx="3">
                  <c:v>969</c:v>
                </c:pt>
                <c:pt idx="6">
                  <c:v>968</c:v>
                </c:pt>
                <c:pt idx="9">
                  <c:v>951</c:v>
                </c:pt>
                <c:pt idx="12">
                  <c:v>952</c:v>
                </c:pt>
              </c:numCache>
            </c:numRef>
          </c:val>
          <c:extLst>
            <c:ext xmlns:c16="http://schemas.microsoft.com/office/drawing/2014/chart" uri="{C3380CC4-5D6E-409C-BE32-E72D297353CC}">
              <c16:uniqueId val="{00000007-8398-4DC9-B56B-FC2D950247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389</c:v>
                </c:pt>
                <c:pt idx="5">
                  <c:v>#N/A</c:v>
                </c:pt>
                <c:pt idx="6">
                  <c:v>#N/A</c:v>
                </c:pt>
                <c:pt idx="7">
                  <c:v>386</c:v>
                </c:pt>
                <c:pt idx="8">
                  <c:v>#N/A</c:v>
                </c:pt>
                <c:pt idx="9">
                  <c:v>#N/A</c:v>
                </c:pt>
                <c:pt idx="10">
                  <c:v>383</c:v>
                </c:pt>
                <c:pt idx="11">
                  <c:v>#N/A</c:v>
                </c:pt>
                <c:pt idx="12">
                  <c:v>#N/A</c:v>
                </c:pt>
                <c:pt idx="13">
                  <c:v>363</c:v>
                </c:pt>
                <c:pt idx="14">
                  <c:v>#N/A</c:v>
                </c:pt>
              </c:numCache>
            </c:numRef>
          </c:val>
          <c:smooth val="0"/>
          <c:extLst>
            <c:ext xmlns:c16="http://schemas.microsoft.com/office/drawing/2014/chart" uri="{C3380CC4-5D6E-409C-BE32-E72D297353CC}">
              <c16:uniqueId val="{00000008-8398-4DC9-B56B-FC2D950247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7007</c:v>
                </c:pt>
                <c:pt idx="5">
                  <c:v>6971</c:v>
                </c:pt>
                <c:pt idx="8">
                  <c:v>6620</c:v>
                </c:pt>
                <c:pt idx="11">
                  <c:v>6809</c:v>
                </c:pt>
                <c:pt idx="14">
                  <c:v>7034</c:v>
                </c:pt>
              </c:numCache>
            </c:numRef>
          </c:val>
          <c:extLst>
            <c:ext xmlns:c16="http://schemas.microsoft.com/office/drawing/2014/chart" uri="{C3380CC4-5D6E-409C-BE32-E72D297353CC}">
              <c16:uniqueId val="{00000000-3FC7-47BF-B091-AFFF069AC0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FC7-47BF-B091-AFFF069AC0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7103</c:v>
                </c:pt>
                <c:pt idx="5">
                  <c:v>7295</c:v>
                </c:pt>
                <c:pt idx="8">
                  <c:v>8386</c:v>
                </c:pt>
                <c:pt idx="11">
                  <c:v>8544</c:v>
                </c:pt>
                <c:pt idx="14">
                  <c:v>9478</c:v>
                </c:pt>
              </c:numCache>
            </c:numRef>
          </c:val>
          <c:extLst>
            <c:ext xmlns:c16="http://schemas.microsoft.com/office/drawing/2014/chart" uri="{C3380CC4-5D6E-409C-BE32-E72D297353CC}">
              <c16:uniqueId val="{00000002-3FC7-47BF-B091-AFFF069AC0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FC7-47BF-B091-AFFF069AC0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FC7-47BF-B091-AFFF069AC0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FC7-47BF-B091-AFFF069AC0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554</c:v>
                </c:pt>
                <c:pt idx="3">
                  <c:v>396</c:v>
                </c:pt>
                <c:pt idx="6">
                  <c:v>404</c:v>
                </c:pt>
                <c:pt idx="9">
                  <c:v>403</c:v>
                </c:pt>
                <c:pt idx="12">
                  <c:v>403</c:v>
                </c:pt>
              </c:numCache>
            </c:numRef>
          </c:val>
          <c:extLst>
            <c:ext xmlns:c16="http://schemas.microsoft.com/office/drawing/2014/chart" uri="{C3380CC4-5D6E-409C-BE32-E72D297353CC}">
              <c16:uniqueId val="{00000006-3FC7-47BF-B091-AFFF069AC0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503</c:v>
                </c:pt>
                <c:pt idx="3">
                  <c:v>535</c:v>
                </c:pt>
                <c:pt idx="6">
                  <c:v>544</c:v>
                </c:pt>
                <c:pt idx="9">
                  <c:v>621</c:v>
                </c:pt>
                <c:pt idx="12">
                  <c:v>674</c:v>
                </c:pt>
              </c:numCache>
            </c:numRef>
          </c:val>
          <c:extLst>
            <c:ext xmlns:c16="http://schemas.microsoft.com/office/drawing/2014/chart" uri="{C3380CC4-5D6E-409C-BE32-E72D297353CC}">
              <c16:uniqueId val="{00000007-3FC7-47BF-B091-AFFF069AC0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966</c:v>
                </c:pt>
                <c:pt idx="3">
                  <c:v>858</c:v>
                </c:pt>
                <c:pt idx="6">
                  <c:v>788</c:v>
                </c:pt>
                <c:pt idx="9">
                  <c:v>767</c:v>
                </c:pt>
                <c:pt idx="12">
                  <c:v>999</c:v>
                </c:pt>
              </c:numCache>
            </c:numRef>
          </c:val>
          <c:extLst>
            <c:ext xmlns:c16="http://schemas.microsoft.com/office/drawing/2014/chart" uri="{C3380CC4-5D6E-409C-BE32-E72D297353CC}">
              <c16:uniqueId val="{00000008-3FC7-47BF-B091-AFFF069AC0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FC7-47BF-B091-AFFF069AC0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8324</c:v>
                </c:pt>
                <c:pt idx="3">
                  <c:v>7880</c:v>
                </c:pt>
                <c:pt idx="6">
                  <c:v>7516</c:v>
                </c:pt>
                <c:pt idx="9">
                  <c:v>7514</c:v>
                </c:pt>
                <c:pt idx="12">
                  <c:v>7681</c:v>
                </c:pt>
              </c:numCache>
            </c:numRef>
          </c:val>
          <c:extLst>
            <c:ext xmlns:c16="http://schemas.microsoft.com/office/drawing/2014/chart" uri="{C3380CC4-5D6E-409C-BE32-E72D297353CC}">
              <c16:uniqueId val="{0000000A-3FC7-47BF-B091-AFFF069AC0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FC7-47BF-B091-AFFF069AC0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2821</c:v>
                </c:pt>
                <c:pt idx="1">
                  <c:v>2705</c:v>
                </c:pt>
                <c:pt idx="2">
                  <c:v>2650</c:v>
                </c:pt>
              </c:numCache>
            </c:numRef>
          </c:val>
          <c:extLst>
            <c:ext xmlns:c16="http://schemas.microsoft.com/office/drawing/2014/chart" uri="{C3380CC4-5D6E-409C-BE32-E72D297353CC}">
              <c16:uniqueId val="{00000000-39AC-470B-B15B-BA3DCDE050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1788</c:v>
                </c:pt>
                <c:pt idx="1">
                  <c:v>2086</c:v>
                </c:pt>
                <c:pt idx="2">
                  <c:v>1960</c:v>
                </c:pt>
              </c:numCache>
            </c:numRef>
          </c:val>
          <c:extLst>
            <c:ext xmlns:c16="http://schemas.microsoft.com/office/drawing/2014/chart" uri="{C3380CC4-5D6E-409C-BE32-E72D297353CC}">
              <c16:uniqueId val="{00000001-39AC-470B-B15B-BA3DCDE050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4039</c:v>
                </c:pt>
                <c:pt idx="1">
                  <c:v>4211</c:v>
                </c:pt>
                <c:pt idx="2">
                  <c:v>5078</c:v>
                </c:pt>
              </c:numCache>
            </c:numRef>
          </c:val>
          <c:extLst>
            <c:ext xmlns:c16="http://schemas.microsoft.com/office/drawing/2014/chart" uri="{C3380CC4-5D6E-409C-BE32-E72D297353CC}">
              <c16:uniqueId val="{00000002-39AC-470B-B15B-BA3DCDE050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年度の償還額は約</a:t>
          </a:r>
          <a:r>
            <a:rPr kumimoji="1" lang="en-US" altLang="ja-JP" sz="1400">
              <a:latin typeface="ＭＳ ゴシック" pitchFamily="49" charset="-128"/>
              <a:ea typeface="ＭＳ ゴシック" pitchFamily="49" charset="-128"/>
            </a:rPr>
            <a:t>952,000</a:t>
          </a:r>
          <a:r>
            <a:rPr kumimoji="1" lang="ja-JP" altLang="en-US" sz="1400">
              <a:latin typeface="ＭＳ ゴシック" pitchFamily="49" charset="-128"/>
              <a:ea typeface="ＭＳ ゴシック" pitchFamily="49" charset="-128"/>
            </a:rPr>
            <a:t>千円で、令和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年度から数年間は</a:t>
          </a:r>
          <a:r>
            <a:rPr kumimoji="1" lang="en-US" altLang="ja-JP" sz="1400">
              <a:latin typeface="ＭＳ ゴシック" pitchFamily="49" charset="-128"/>
              <a:ea typeface="ＭＳ ゴシック" pitchFamily="49" charset="-128"/>
            </a:rPr>
            <a:t>1,000,000</a:t>
          </a:r>
          <a:r>
            <a:rPr kumimoji="1" lang="ja-JP" altLang="en-US" sz="1400">
              <a:latin typeface="ＭＳ ゴシック" pitchFamily="49" charset="-128"/>
              <a:ea typeface="ＭＳ ゴシック" pitchFamily="49" charset="-128"/>
            </a:rPr>
            <a:t>千円を超える償還額となる見込みである。また、公営企業債の元利償還金に対する繰入金も特老建設事業により、令和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年度から大幅に増加する見込みである。充当率や交付税措置率で有利な起債を選択しているが、借入額に比例して実質公債費比率の分子は増加している。令和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年度で合併特例債の期限が終わるため、事業量を減らすよう努めなければ実質公債費比率はさらに上昇してしまう。今後は投資効果や事業の優先順位等を十分検討し起債抑制に努めていく。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年度からマイナスで推移している。</a:t>
          </a:r>
        </a:p>
        <a:p>
          <a:r>
            <a:rPr kumimoji="1" lang="ja-JP" altLang="en-US" sz="1400">
              <a:latin typeface="ＭＳ ゴシック" pitchFamily="49" charset="-128"/>
              <a:ea typeface="ＭＳ ゴシック" pitchFamily="49" charset="-128"/>
            </a:rPr>
            <a:t>　現在は充当可能基金が十分にあるためであるが、今後は、少子高齢化や特別会計への繰出の影響や地方債残高（公営企業債繰入見込額を含む）の増加により、基金の取崩しが避けられず、将来負担比率がプラスの数値に転じる可能性もある。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熊本県和水町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剰余金処分、債権及び利子運用益等による全体の積立額は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1,335,958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千円となった。取崩は、財政調整基金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千円、減債基金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千円、公共施設整備基金から橋梁維持管理事業及び町体育館事業の財源として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千円、お出かけ交通事業、金栗検証事業、町長一任事業としてふるさと応援寄付金基金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112,859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千円、学校給食費補助、副食費補助、わくわく子育て応援金事業として、子ども子育て基金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千円等の取り崩しを行った。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の減少の影響等により、歳入は減少傾向にあるとみている。学校建設事業等による公債費の増加や公共施設の維持補修費、扶助費・補助費等の増加により、歳出の拡大が見込まれており、基金を取り崩しながらの財政運営をしていくこととなる。また、広告効果で近年増加しているふるさと応援寄附金については、政策的経費と経常的な事業への充当のバランスを取りながら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公共施設整備基金は、公共施設の維持管理経費、定期点検等の財源を目的としている。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年度以降は合併特例債が終了するため活用する機会が増える見込み。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社会福祉振興基金は、社会福祉全般の振興を目的とする。緑化基金は、町の緑化環境整備を目的とする。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災害対策基金は、甚大な被害が発生した場合の応急対策及び復興対策に係る経費に充てることを目的とする。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産業廃棄物処理施設地域振興基金は、熊本県公共関与産業廃棄物管理型最終処分場に係る基本協定書第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条の規定に基づき、周辺環境の整備など処分場を中心とした地域の振興を図る事業の財源に充てることを目的とする。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合併振興基金は、合併に伴う町民の連帯の強化及び地域振興を図る事業の財源に充てることを目的とする。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年熊本地震復興基金は、平成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年熊本地震による災害からの早期の復興を図るための事業の財源とすることを目的とし、令和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年度で全て取り崩す予定としている。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ふるさと応援寄附金基金は、ふるさと納税制度を活用して和水町を応援するために寄せられた寄附金を、必要な事業に充てるため積み立てている。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子育て支援基金は、子育てに必要な事業に充てるため令和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年度から積み立てている。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ふるさと納税が増加しており、ふるさと応援寄附金基金積立が増加した。（前年度比約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による安定的及び継続的な事業の実施を目的として設置されたものが、社会情勢の変化や新制度の創設等により目的を達成したものもある。整理を行い、可能なものについては財政調整基金等への編入も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218,450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連結実質赤字比率における早期健全化基準に備え、標準財政規模（約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億円）を財政調整基金で確保できるよう努める。</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％の根拠として、赤字の構造を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年で解消するよう計画。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地財法第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条に基づく決算剰余金処分で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22,939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元利償還金への充当を含め、他の基金の残高状況等を見ながら取り崩しを行っていく。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人（人口の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％）の人口減少と、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末現在）に加え、町内に大型企業が少ないこと等により、財政基盤が弱く、類似団体平均を下回っている。税収向上のため、管内４町と併任徴収や滞納整理の強化に取り組んでいるが、横ばいである。今後は町単独補助金を中心に歳出事業の整理を行い、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548033"/>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15724</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15724</xdr:rowOff>
    </xdr:from>
    <xdr:to>
      <xdr:col>11</xdr:col>
      <xdr:colOff>31750</xdr:colOff>
      <xdr:row>44</xdr:row>
      <xdr:rowOff>15724</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51301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51301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136374</xdr:rowOff>
    </xdr:from>
    <xdr:to>
      <xdr:col>11</xdr:col>
      <xdr:colOff>82550</xdr:colOff>
      <xdr:row>44</xdr:row>
      <xdr:rowOff>66524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136374</xdr:rowOff>
    </xdr:from>
    <xdr:to>
      <xdr:col>7</xdr:col>
      <xdr:colOff>31750</xdr:colOff>
      <xdr:row>44</xdr:row>
      <xdr:rowOff>66524</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51301</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経常経費充当一般財源等（分子）は、前年度と比較して、人件費</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164,852</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千円、扶助費の</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22,449</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千円の増加の影響により全体で</a:t>
          </a:r>
          <a:r>
            <a:rPr lang="en-US" altLang="ja-JP"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167,860</a:t>
          </a:r>
          <a:r>
            <a:rPr lang="ja-JP" altLang="en-US" sz="13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千円の増となった。</a:t>
          </a:r>
          <a:r>
            <a:rPr lang="ja-JP" altLang="en-US" sz="11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p>
        <a:p>
          <a:r>
            <a:rPr kumimoji="1" lang="ja-JP" altLang="en-US" sz="1300">
              <a:latin typeface="ＭＳ Ｐゴシック" panose="020B0600070205080204" pitchFamily="50" charset="-128"/>
              <a:ea typeface="ＭＳ Ｐゴシック" panose="020B0600070205080204" pitchFamily="50" charset="-128"/>
            </a:rPr>
            <a:t>経常一般財源等（分母）は、前年度と比較して、地方税が</a:t>
          </a:r>
          <a:r>
            <a:rPr kumimoji="1" lang="en-US" altLang="ja-JP" sz="1300">
              <a:latin typeface="ＭＳ Ｐゴシック" panose="020B0600070205080204" pitchFamily="50" charset="-128"/>
              <a:ea typeface="ＭＳ Ｐゴシック" panose="020B0600070205080204" pitchFamily="50" charset="-128"/>
            </a:rPr>
            <a:t>37,044</a:t>
          </a:r>
          <a:r>
            <a:rPr kumimoji="1" lang="ja-JP" altLang="en-US" sz="1300">
              <a:latin typeface="ＭＳ Ｐゴシック" panose="020B0600070205080204" pitchFamily="50" charset="-128"/>
              <a:ea typeface="ＭＳ Ｐゴシック" panose="020B0600070205080204" pitchFamily="50" charset="-128"/>
            </a:rPr>
            <a:t>千円減少したものの、普通交付税が</a:t>
          </a:r>
          <a:r>
            <a:rPr kumimoji="1" lang="en-US" altLang="ja-JP" sz="1300">
              <a:latin typeface="ＭＳ Ｐゴシック" panose="020B0600070205080204" pitchFamily="50" charset="-128"/>
              <a:ea typeface="ＭＳ Ｐゴシック" panose="020B0600070205080204" pitchFamily="50" charset="-128"/>
            </a:rPr>
            <a:t>105,768</a:t>
          </a:r>
          <a:r>
            <a:rPr kumimoji="1" lang="ja-JP" altLang="en-US" sz="1300">
              <a:latin typeface="ＭＳ Ｐゴシック" panose="020B0600070205080204" pitchFamily="50" charset="-128"/>
              <a:ea typeface="ＭＳ Ｐゴシック" panose="020B0600070205080204" pitchFamily="50" charset="-128"/>
            </a:rPr>
            <a:t>千円増加、繰入金が</a:t>
          </a:r>
          <a:r>
            <a:rPr kumimoji="1" lang="en-US" altLang="ja-JP" sz="1300">
              <a:latin typeface="ＭＳ Ｐゴシック" panose="020B0600070205080204" pitchFamily="50" charset="-128"/>
              <a:ea typeface="ＭＳ Ｐゴシック" panose="020B0600070205080204" pitchFamily="50" charset="-128"/>
            </a:rPr>
            <a:t>191,204</a:t>
          </a:r>
          <a:r>
            <a:rPr kumimoji="1" lang="ja-JP" altLang="en-US" sz="1300">
              <a:latin typeface="ＭＳ Ｐゴシック" panose="020B0600070205080204" pitchFamily="50" charset="-128"/>
              <a:ea typeface="ＭＳ Ｐゴシック" panose="020B0600070205080204" pitchFamily="50" charset="-128"/>
            </a:rPr>
            <a:t>千円増加している影響により、全体で</a:t>
          </a:r>
          <a:r>
            <a:rPr kumimoji="1" lang="en-US" altLang="ja-JP" sz="1300">
              <a:latin typeface="ＭＳ Ｐゴシック" panose="020B0600070205080204" pitchFamily="50" charset="-128"/>
              <a:ea typeface="ＭＳ Ｐゴシック" panose="020B0600070205080204" pitchFamily="50" charset="-128"/>
            </a:rPr>
            <a:t>117,486</a:t>
          </a:r>
          <a:r>
            <a:rPr kumimoji="1" lang="ja-JP" altLang="en-US" sz="1300">
              <a:latin typeface="ＭＳ Ｐゴシック" panose="020B0600070205080204" pitchFamily="50" charset="-128"/>
              <a:ea typeface="ＭＳ Ｐゴシック" panose="020B0600070205080204" pitchFamily="50" charset="-128"/>
            </a:rPr>
            <a:t>千円の増となった	</a:t>
          </a:r>
        </a:p>
        <a:p>
          <a:r>
            <a:rPr kumimoji="1" lang="ja-JP" altLang="en-US" sz="1300">
              <a:latin typeface="ＭＳ Ｐゴシック" panose="020B0600070205080204" pitchFamily="50" charset="-128"/>
              <a:ea typeface="ＭＳ Ｐゴシック" panose="020B0600070205080204" pitchFamily="50" charset="-128"/>
            </a:rPr>
            <a:t>上記の結果により、分母と比較して分子の増が大きかったことから、経常収支比率は、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増となった。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54504</xdr:rowOff>
    </xdr:from>
    <xdr:to>
      <xdr:col>23</xdr:col>
      <xdr:colOff>133350</xdr:colOff>
      <xdr:row>62</xdr:row>
      <xdr:rowOff>80645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84404"/>
          <a:ext cx="8382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16298</xdr:rowOff>
    </xdr:from>
    <xdr:to>
      <xdr:col>19</xdr:col>
      <xdr:colOff>133350</xdr:colOff>
      <xdr:row>62</xdr:row>
      <xdr:rowOff>54504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46198"/>
          <a:ext cx="889000" cy="3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125413</xdr:rowOff>
    </xdr:from>
    <xdr:to>
      <xdr:col>15</xdr:col>
      <xdr:colOff>82550</xdr:colOff>
      <xdr:row>62</xdr:row>
      <xdr:rowOff>16298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83863"/>
          <a:ext cx="889000" cy="62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125413</xdr:rowOff>
    </xdr:from>
    <xdr:to>
      <xdr:col>11</xdr:col>
      <xdr:colOff>31750</xdr:colOff>
      <xdr:row>62</xdr:row>
      <xdr:rowOff>56515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83863"/>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1922</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3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3704</xdr:rowOff>
    </xdr:from>
    <xdr:to>
      <xdr:col>19</xdr:col>
      <xdr:colOff>184150</xdr:colOff>
      <xdr:row>62</xdr:row>
      <xdr:rowOff>105304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3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90081</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1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136948</xdr:rowOff>
    </xdr:from>
    <xdr:to>
      <xdr:col>15</xdr:col>
      <xdr:colOff>133350</xdr:colOff>
      <xdr:row>62</xdr:row>
      <xdr:rowOff>67098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51875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74613</xdr:rowOff>
    </xdr:from>
    <xdr:to>
      <xdr:col>11</xdr:col>
      <xdr:colOff>82550</xdr:colOff>
      <xdr:row>62</xdr:row>
      <xdr:rowOff>4763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160990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5715</xdr:rowOff>
    </xdr:from>
    <xdr:to>
      <xdr:col>7</xdr:col>
      <xdr:colOff>31750</xdr:colOff>
      <xdr:row>62</xdr:row>
      <xdr:rowOff>107315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92092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人件費は、退職手当組合負担金　</a:t>
          </a:r>
          <a:r>
            <a:rPr kumimoji="1" lang="en-US" altLang="ja-JP" sz="1300">
              <a:latin typeface="ＭＳ Ｐゴシック" panose="020B0600070205080204" pitchFamily="50" charset="-128"/>
              <a:ea typeface="ＭＳ Ｐゴシック" panose="020B0600070205080204" pitchFamily="50" charset="-128"/>
            </a:rPr>
            <a:t>51,144</a:t>
          </a:r>
          <a:r>
            <a:rPr kumimoji="1" lang="ja-JP" altLang="en-US" sz="1300">
              <a:latin typeface="ＭＳ Ｐゴシック" panose="020B0600070205080204" pitchFamily="50" charset="-128"/>
              <a:ea typeface="ＭＳ Ｐゴシック" panose="020B0600070205080204" pitchFamily="50" charset="-128"/>
            </a:rPr>
            <a:t>千円増加や人事院勧告に伴う職員の給与引き上げにより</a:t>
          </a:r>
          <a:r>
            <a:rPr kumimoji="1" lang="en-US" altLang="ja-JP" sz="1300">
              <a:latin typeface="ＭＳ Ｐゴシック" panose="020B0600070205080204" pitchFamily="50" charset="-128"/>
              <a:ea typeface="ＭＳ Ｐゴシック" panose="020B0600070205080204" pitchFamily="50" charset="-128"/>
            </a:rPr>
            <a:t>160,529</a:t>
          </a:r>
          <a:r>
            <a:rPr kumimoji="1" lang="ja-JP" altLang="en-US" sz="1300">
              <a:latin typeface="ＭＳ Ｐゴシック" panose="020B0600070205080204" pitchFamily="50" charset="-128"/>
              <a:ea typeface="ＭＳ Ｐゴシック" panose="020B0600070205080204" pitchFamily="50" charset="-128"/>
            </a:rPr>
            <a:t>千円増となった。</a:t>
          </a:r>
        </a:p>
        <a:p>
          <a:r>
            <a:rPr kumimoji="1" lang="ja-JP" altLang="en-US" sz="1300">
              <a:latin typeface="ＭＳ Ｐゴシック" panose="020B0600070205080204" pitchFamily="50" charset="-128"/>
              <a:ea typeface="ＭＳ Ｐゴシック" panose="020B0600070205080204" pitchFamily="50" charset="-128"/>
            </a:rPr>
            <a:t>物件費は、ふるさと応援寄付金関連経費（受付システム等手数料、返礼品配送料等）により、</a:t>
          </a:r>
          <a:r>
            <a:rPr kumimoji="1" lang="en-US" altLang="ja-JP" sz="1300">
              <a:latin typeface="ＭＳ Ｐゴシック" panose="020B0600070205080204" pitchFamily="50" charset="-128"/>
              <a:ea typeface="ＭＳ Ｐゴシック" panose="020B0600070205080204" pitchFamily="50" charset="-128"/>
            </a:rPr>
            <a:t>484,553</a:t>
          </a:r>
          <a:r>
            <a:rPr kumimoji="1" lang="ja-JP" altLang="en-US" sz="1300">
              <a:latin typeface="ＭＳ Ｐゴシック" panose="020B0600070205080204" pitchFamily="50" charset="-128"/>
              <a:ea typeface="ＭＳ Ｐゴシック" panose="020B0600070205080204" pitchFamily="50" charset="-128"/>
            </a:rPr>
            <a:t>千円増となった。</a:t>
          </a:r>
        </a:p>
        <a:p>
          <a:r>
            <a:rPr kumimoji="1" lang="ja-JP" altLang="en-US" sz="1300">
              <a:latin typeface="ＭＳ Ｐゴシック" panose="020B0600070205080204" pitchFamily="50" charset="-128"/>
              <a:ea typeface="ＭＳ Ｐゴシック" panose="020B0600070205080204" pitchFamily="50" charset="-128"/>
            </a:rPr>
            <a:t>これらの要因と人口の減少により、人口一人あたり決算額が、</a:t>
          </a:r>
          <a:r>
            <a:rPr kumimoji="1" lang="en-US" altLang="ja-JP" sz="1300">
              <a:latin typeface="ＭＳ Ｐゴシック" panose="020B0600070205080204" pitchFamily="50" charset="-128"/>
              <a:ea typeface="ＭＳ Ｐゴシック" panose="020B0600070205080204" pitchFamily="50" charset="-128"/>
            </a:rPr>
            <a:t>73,681</a:t>
          </a:r>
          <a:r>
            <a:rPr kumimoji="1" lang="ja-JP" altLang="en-US" sz="1300">
              <a:latin typeface="ＭＳ Ｐゴシック" panose="020B0600070205080204" pitchFamily="50" charset="-128"/>
              <a:ea typeface="ＭＳ Ｐゴシック" panose="020B0600070205080204" pitchFamily="50" charset="-128"/>
            </a:rPr>
            <a:t>円増加となったが、類似団体と比較すると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12,725</a:t>
          </a:r>
          <a:r>
            <a:rPr kumimoji="1" lang="ja-JP" altLang="en-US" sz="1300">
              <a:latin typeface="ＭＳ Ｐゴシック" panose="020B0600070205080204" pitchFamily="50" charset="-128"/>
              <a:ea typeface="ＭＳ Ｐゴシック" panose="020B0600070205080204" pitchFamily="50" charset="-128"/>
            </a:rPr>
            <a:t>円低い。</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110781</xdr:rowOff>
    </xdr:from>
    <xdr:to>
      <xdr:col>23</xdr:col>
      <xdr:colOff>133350</xdr:colOff>
      <xdr:row>81</xdr:row>
      <xdr:rowOff>170045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8231"/>
          <a:ext cx="838200" cy="5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154822</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42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99811</xdr:rowOff>
    </xdr:from>
    <xdr:to>
      <xdr:col>19</xdr:col>
      <xdr:colOff>133350</xdr:colOff>
      <xdr:row>81</xdr:row>
      <xdr:rowOff>110781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87261"/>
          <a:ext cx="889000" cy="1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82271</xdr:rowOff>
    </xdr:from>
    <xdr:to>
      <xdr:col>15</xdr:col>
      <xdr:colOff>82550</xdr:colOff>
      <xdr:row>81</xdr:row>
      <xdr:rowOff>99811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9721"/>
          <a:ext cx="889000" cy="1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77871</xdr:rowOff>
    </xdr:from>
    <xdr:to>
      <xdr:col>11</xdr:col>
      <xdr:colOff>31750</xdr:colOff>
      <xdr:row>81</xdr:row>
      <xdr:rowOff>82271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65321"/>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120886</xdr:rowOff>
    </xdr:from>
    <xdr:to>
      <xdr:col>7</xdr:col>
      <xdr:colOff>31750</xdr:colOff>
      <xdr:row>82</xdr:row>
      <xdr:rowOff>51036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9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119245</xdr:rowOff>
    </xdr:from>
    <xdr:to>
      <xdr:col>23</xdr:col>
      <xdr:colOff>184150</xdr:colOff>
      <xdr:row>82</xdr:row>
      <xdr:rowOff>49395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40522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59981</xdr:rowOff>
    </xdr:from>
    <xdr:to>
      <xdr:col>19</xdr:col>
      <xdr:colOff>184150</xdr:colOff>
      <xdr:row>81</xdr:row>
      <xdr:rowOff>161581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308</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63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49011</xdr:rowOff>
    </xdr:from>
    <xdr:to>
      <xdr:col>15</xdr:col>
      <xdr:colOff>133350</xdr:colOff>
      <xdr:row>81</xdr:row>
      <xdr:rowOff>150611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3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160788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0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31471</xdr:rowOff>
    </xdr:from>
    <xdr:to>
      <xdr:col>11</xdr:col>
      <xdr:colOff>82550</xdr:colOff>
      <xdr:row>81</xdr:row>
      <xdr:rowOff>133071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143248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8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27071</xdr:rowOff>
    </xdr:from>
    <xdr:to>
      <xdr:col>7</xdr:col>
      <xdr:colOff>31750</xdr:colOff>
      <xdr:row>81</xdr:row>
      <xdr:rowOff>128671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1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138848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83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大幅な改革があっているわけではないので、数値は横ばいである。</a:t>
          </a:r>
        </a:p>
        <a:p>
          <a:r>
            <a:rPr kumimoji="1" lang="ja-JP" altLang="en-US" sz="1300">
              <a:latin typeface="ＭＳ Ｐゴシック" panose="020B0600070205080204" pitchFamily="50" charset="-128"/>
              <a:ea typeface="ＭＳ Ｐゴシック" panose="020B0600070205080204" pitchFamily="50" charset="-128"/>
            </a:rPr>
            <a:t>依然として、類似団体や全国町村平均と比較しても低い水準にある。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28928</xdr:rowOff>
    </xdr:from>
    <xdr:to>
      <xdr:col>81</xdr:col>
      <xdr:colOff>44450</xdr:colOff>
      <xdr:row>84</xdr:row>
      <xdr:rowOff>95955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430728"/>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82550</xdr:rowOff>
    </xdr:from>
    <xdr:to>
      <xdr:col>77</xdr:col>
      <xdr:colOff>44450</xdr:colOff>
      <xdr:row>84</xdr:row>
      <xdr:rowOff>95955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48435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82550</xdr:rowOff>
    </xdr:from>
    <xdr:to>
      <xdr:col>72</xdr:col>
      <xdr:colOff>203200</xdr:colOff>
      <xdr:row>84</xdr:row>
      <xdr:rowOff>136172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484350"/>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109361</xdr:rowOff>
    </xdr:from>
    <xdr:to>
      <xdr:col>68</xdr:col>
      <xdr:colOff>152400</xdr:colOff>
      <xdr:row>84</xdr:row>
      <xdr:rowOff>136172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1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158343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45155</xdr:rowOff>
    </xdr:from>
    <xdr:to>
      <xdr:col>77</xdr:col>
      <xdr:colOff>95250</xdr:colOff>
      <xdr:row>84</xdr:row>
      <xdr:rowOff>146755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44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156932</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21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31750</xdr:rowOff>
    </xdr:from>
    <xdr:to>
      <xdr:col>73</xdr:col>
      <xdr:colOff>44450</xdr:colOff>
      <xdr:row>84</xdr:row>
      <xdr:rowOff>133350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85372</xdr:rowOff>
    </xdr:from>
    <xdr:to>
      <xdr:col>68</xdr:col>
      <xdr:colOff>203200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58561</xdr:rowOff>
    </xdr:from>
    <xdr:to>
      <xdr:col>64</xdr:col>
      <xdr:colOff>152400</xdr:colOff>
      <xdr:row>84</xdr:row>
      <xdr:rowOff>160161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170338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2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集中改革プランに基づき、退職者に対する職員の採用を控えるなど、職員数の削減に努めている。これ以上の削減は、組織機構の見直しや病院、特養、保育園、給食業務等の民間委託などの検討を要すると考えられる。</a:t>
          </a:r>
        </a:p>
        <a:p>
          <a:r>
            <a:rPr kumimoji="1" lang="ja-JP" altLang="en-US" sz="1300">
              <a:latin typeface="ＭＳ Ｐゴシック" panose="020B0600070205080204" pitchFamily="50" charset="-128"/>
              <a:ea typeface="ＭＳ Ｐゴシック" panose="020B0600070205080204" pitchFamily="50" charset="-128"/>
            </a:rPr>
            <a:t>　これからの職員の削減においては、住民サービスの低下など一定の犠牲を強いることにつながると認識しており、慎重に検討する必要がある。</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日現在の職員数は前年度から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人になり、比率は微増した。</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143034</xdr:rowOff>
    </xdr:from>
    <xdr:to>
      <xdr:col>81</xdr:col>
      <xdr:colOff>44450</xdr:colOff>
      <xdr:row>60</xdr:row>
      <xdr:rowOff>152082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30034"/>
          <a:ext cx="8382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112268</xdr:rowOff>
    </xdr:from>
    <xdr:to>
      <xdr:col>77</xdr:col>
      <xdr:colOff>44450</xdr:colOff>
      <xdr:row>60</xdr:row>
      <xdr:rowOff>143034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99268"/>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104425</xdr:rowOff>
    </xdr:from>
    <xdr:to>
      <xdr:col>72</xdr:col>
      <xdr:colOff>203200</xdr:colOff>
      <xdr:row>60</xdr:row>
      <xdr:rowOff>112268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91425"/>
          <a:ext cx="889000" cy="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91757</xdr:rowOff>
    </xdr:from>
    <xdr:to>
      <xdr:col>68</xdr:col>
      <xdr:colOff>152400</xdr:colOff>
      <xdr:row>60</xdr:row>
      <xdr:rowOff>104425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78757"/>
          <a:ext cx="8890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111523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101282</xdr:rowOff>
    </xdr:from>
    <xdr:to>
      <xdr:col>81</xdr:col>
      <xdr:colOff>95250</xdr:colOff>
      <xdr:row>61</xdr:row>
      <xdr:rowOff>31432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117809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33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92234</xdr:rowOff>
    </xdr:from>
    <xdr:to>
      <xdr:col>77</xdr:col>
      <xdr:colOff>95250</xdr:colOff>
      <xdr:row>61</xdr:row>
      <xdr:rowOff>22384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32561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48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61468</xdr:rowOff>
    </xdr:from>
    <xdr:to>
      <xdr:col>73</xdr:col>
      <xdr:colOff>44450</xdr:colOff>
      <xdr:row>60</xdr:row>
      <xdr:rowOff>163068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1795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1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53625</xdr:rowOff>
    </xdr:from>
    <xdr:to>
      <xdr:col>68</xdr:col>
      <xdr:colOff>203200</xdr:colOff>
      <xdr:row>60</xdr:row>
      <xdr:rowOff>155225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4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165402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0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40957</xdr:rowOff>
    </xdr:from>
    <xdr:to>
      <xdr:col>64</xdr:col>
      <xdr:colOff>152400</xdr:colOff>
      <xdr:row>60</xdr:row>
      <xdr:rowOff>142557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152734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分母の標準財政規模は、臨時財政対策債発行可能額が</a:t>
          </a:r>
          <a:r>
            <a:rPr kumimoji="1" lang="en-US" altLang="ja-JP" sz="1100">
              <a:latin typeface="ＭＳ Ｐゴシック" panose="020B0600070205080204" pitchFamily="50" charset="-128"/>
              <a:ea typeface="ＭＳ Ｐゴシック" panose="020B0600070205080204" pitchFamily="50" charset="-128"/>
            </a:rPr>
            <a:t>10,267</a:t>
          </a:r>
          <a:r>
            <a:rPr kumimoji="1" lang="ja-JP" altLang="en-US" sz="1100">
              <a:latin typeface="ＭＳ Ｐゴシック" panose="020B0600070205080204" pitchFamily="50" charset="-128"/>
              <a:ea typeface="ＭＳ Ｐゴシック" panose="020B0600070205080204" pitchFamily="50" charset="-128"/>
            </a:rPr>
            <a:t>千円の減となったが、普通交付税</a:t>
          </a:r>
          <a:r>
            <a:rPr kumimoji="1" lang="en-US" altLang="ja-JP" sz="1100">
              <a:latin typeface="ＭＳ Ｐゴシック" panose="020B0600070205080204" pitchFamily="50" charset="-128"/>
              <a:ea typeface="ＭＳ Ｐゴシック" panose="020B0600070205080204" pitchFamily="50" charset="-128"/>
            </a:rPr>
            <a:t>105,768</a:t>
          </a:r>
          <a:r>
            <a:rPr kumimoji="1" lang="ja-JP" altLang="en-US" sz="1100">
              <a:latin typeface="ＭＳ Ｐゴシック" panose="020B0600070205080204" pitchFamily="50" charset="-128"/>
              <a:ea typeface="ＭＳ Ｐゴシック" panose="020B0600070205080204" pitchFamily="50" charset="-128"/>
            </a:rPr>
            <a:t>千円増、標準税収入額等</a:t>
          </a:r>
          <a:r>
            <a:rPr kumimoji="1" lang="en-US" altLang="ja-JP" sz="1100">
              <a:latin typeface="ＭＳ Ｐゴシック" panose="020B0600070205080204" pitchFamily="50" charset="-128"/>
              <a:ea typeface="ＭＳ Ｐゴシック" panose="020B0600070205080204" pitchFamily="50" charset="-128"/>
            </a:rPr>
            <a:t>30,684</a:t>
          </a:r>
          <a:r>
            <a:rPr kumimoji="1" lang="ja-JP" altLang="en-US" sz="1100">
              <a:latin typeface="ＭＳ Ｐゴシック" panose="020B0600070205080204" pitchFamily="50" charset="-128"/>
              <a:ea typeface="ＭＳ Ｐゴシック" panose="020B0600070205080204" pitchFamily="50" charset="-128"/>
            </a:rPr>
            <a:t>千円減により</a:t>
          </a:r>
          <a:r>
            <a:rPr kumimoji="1" lang="en-US" altLang="ja-JP" sz="1100">
              <a:latin typeface="ＭＳ Ｐゴシック" panose="020B0600070205080204" pitchFamily="50" charset="-128"/>
              <a:ea typeface="ＭＳ Ｐゴシック" panose="020B0600070205080204" pitchFamily="50" charset="-128"/>
            </a:rPr>
            <a:t>65,942</a:t>
          </a:r>
          <a:r>
            <a:rPr kumimoji="1" lang="ja-JP" altLang="en-US" sz="1100">
              <a:latin typeface="ＭＳ Ｐゴシック" panose="020B0600070205080204" pitchFamily="50" charset="-128"/>
              <a:ea typeface="ＭＳ Ｐゴシック" panose="020B0600070205080204" pitchFamily="50" charset="-128"/>
            </a:rPr>
            <a:t>千円の増となった。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分子は、元利償還金の</a:t>
          </a:r>
          <a:r>
            <a:rPr kumimoji="1" lang="en-US" altLang="ja-JP" sz="1100">
              <a:latin typeface="ＭＳ Ｐゴシック" panose="020B0600070205080204" pitchFamily="50" charset="-128"/>
              <a:ea typeface="ＭＳ Ｐゴシック" panose="020B0600070205080204" pitchFamily="50" charset="-128"/>
            </a:rPr>
            <a:t>202</a:t>
          </a:r>
          <a:r>
            <a:rPr kumimoji="1" lang="ja-JP" altLang="en-US" sz="1100">
              <a:latin typeface="ＭＳ Ｐゴシック" panose="020B0600070205080204" pitchFamily="50" charset="-128"/>
              <a:ea typeface="ＭＳ Ｐゴシック" panose="020B0600070205080204" pitchFamily="50" charset="-128"/>
            </a:rPr>
            <a:t>千円増、一部事務組合の地方債</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消防指令システム中間更新事業</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三加和分署高規格救急車更新整備事業債などが追加</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の償還の財源に充てたと認められる負担金が</a:t>
          </a:r>
          <a:r>
            <a:rPr kumimoji="1" lang="en-US" altLang="ja-JP" sz="1100">
              <a:latin typeface="ＭＳ Ｐゴシック" panose="020B0600070205080204" pitchFamily="50" charset="-128"/>
              <a:ea typeface="ＭＳ Ｐゴシック" panose="020B0600070205080204" pitchFamily="50" charset="-128"/>
            </a:rPr>
            <a:t>5,455</a:t>
          </a:r>
          <a:r>
            <a:rPr kumimoji="1" lang="ja-JP" altLang="en-US" sz="1100">
              <a:latin typeface="ＭＳ Ｐゴシック" panose="020B0600070205080204" pitchFamily="50" charset="-128"/>
              <a:ea typeface="ＭＳ Ｐゴシック" panose="020B0600070205080204" pitchFamily="50" charset="-128"/>
            </a:rPr>
            <a:t>千円減、事業費補正により基準財政需要額に算入される額等が</a:t>
          </a:r>
          <a:r>
            <a:rPr kumimoji="1" lang="en-US" altLang="ja-JP" sz="1100">
              <a:latin typeface="ＭＳ Ｐゴシック" panose="020B0600070205080204" pitchFamily="50" charset="-128"/>
              <a:ea typeface="ＭＳ Ｐゴシック" panose="020B0600070205080204" pitchFamily="50" charset="-128"/>
            </a:rPr>
            <a:t>6,124</a:t>
          </a:r>
          <a:r>
            <a:rPr kumimoji="1" lang="ja-JP" altLang="en-US" sz="1100">
              <a:latin typeface="ＭＳ Ｐゴシック" panose="020B0600070205080204" pitchFamily="50" charset="-128"/>
              <a:ea typeface="ＭＳ Ｐゴシック" panose="020B0600070205080204" pitchFamily="50" charset="-128"/>
            </a:rPr>
            <a:t>千円減となっている。また、令和</a:t>
          </a:r>
          <a:r>
            <a:rPr kumimoji="1" lang="en-US" altLang="ja-JP" sz="1100">
              <a:latin typeface="ＭＳ Ｐゴシック" panose="020B0600070205080204" pitchFamily="50" charset="-128"/>
              <a:ea typeface="ＭＳ Ｐゴシック" panose="020B0600070205080204" pitchFamily="50" charset="-128"/>
            </a:rPr>
            <a:t>6</a:t>
          </a:r>
          <a:r>
            <a:rPr kumimoji="1" lang="ja-JP" altLang="en-US" sz="1100">
              <a:latin typeface="ＭＳ Ｐゴシック" panose="020B0600070205080204" pitchFamily="50" charset="-128"/>
              <a:ea typeface="ＭＳ Ｐゴシック" panose="020B0600070205080204" pitchFamily="50" charset="-128"/>
            </a:rPr>
            <a:t>年度より、償還に充てることを目的として減債基金等に積み立てている特定財源が</a:t>
          </a:r>
          <a:r>
            <a:rPr kumimoji="1" lang="en-US" altLang="ja-JP" sz="1100">
              <a:latin typeface="ＭＳ Ｐゴシック" panose="020B0600070205080204" pitchFamily="50" charset="-128"/>
              <a:ea typeface="ＭＳ Ｐゴシック" panose="020B0600070205080204" pitchFamily="50" charset="-128"/>
            </a:rPr>
            <a:t>9,103</a:t>
          </a:r>
          <a:r>
            <a:rPr kumimoji="1" lang="ja-JP" altLang="en-US" sz="1100">
              <a:latin typeface="ＭＳ Ｐゴシック" panose="020B0600070205080204" pitchFamily="50" charset="-128"/>
              <a:ea typeface="ＭＳ Ｐゴシック" panose="020B0600070205080204" pitchFamily="50" charset="-128"/>
            </a:rPr>
            <a:t>千円増となった影響が大きく、単年度の実質公債費比率が前年度決算と比較し、約</a:t>
          </a:r>
          <a:r>
            <a:rPr kumimoji="1" lang="en-US" altLang="ja-JP" sz="1100">
              <a:latin typeface="ＭＳ Ｐゴシック" panose="020B0600070205080204" pitchFamily="50" charset="-128"/>
              <a:ea typeface="ＭＳ Ｐゴシック" panose="020B0600070205080204" pitchFamily="50" charset="-128"/>
            </a:rPr>
            <a:t>0.75</a:t>
          </a:r>
          <a:r>
            <a:rPr kumimoji="1" lang="ja-JP" altLang="en-US" sz="1100">
              <a:latin typeface="ＭＳ Ｐゴシック" panose="020B0600070205080204" pitchFamily="50" charset="-128"/>
              <a:ea typeface="ＭＳ Ｐゴシック" panose="020B0600070205080204" pitchFamily="50" charset="-128"/>
            </a:rPr>
            <a:t>ポイント減となり、</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ヶ年平均は</a:t>
          </a:r>
          <a:r>
            <a:rPr kumimoji="1" lang="en-US" altLang="ja-JP" sz="1100">
              <a:latin typeface="ＭＳ Ｐゴシック" panose="020B0600070205080204" pitchFamily="50" charset="-128"/>
              <a:ea typeface="ＭＳ Ｐゴシック" panose="020B0600070205080204" pitchFamily="50" charset="-128"/>
            </a:rPr>
            <a:t>10.1</a:t>
          </a:r>
          <a:r>
            <a:rPr kumimoji="1" lang="ja-JP" altLang="en-US" sz="11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30226</xdr:rowOff>
    </xdr:from>
    <xdr:to>
      <xdr:col>81</xdr:col>
      <xdr:colOff>44450</xdr:colOff>
      <xdr:row>42</xdr:row>
      <xdr:rowOff>39878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23112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35052</xdr:rowOff>
    </xdr:from>
    <xdr:to>
      <xdr:col>77</xdr:col>
      <xdr:colOff>44450</xdr:colOff>
      <xdr:row>42</xdr:row>
      <xdr:rowOff>39878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35052</xdr:rowOff>
    </xdr:from>
    <xdr:to>
      <xdr:col>72</xdr:col>
      <xdr:colOff>203200</xdr:colOff>
      <xdr:row>42</xdr:row>
      <xdr:rowOff>39878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23595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39878</xdr:rowOff>
    </xdr:from>
    <xdr:to>
      <xdr:col>68</xdr:col>
      <xdr:colOff>152400</xdr:colOff>
      <xdr:row>42</xdr:row>
      <xdr:rowOff>39878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2407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33291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150876</xdr:rowOff>
    </xdr:from>
    <xdr:to>
      <xdr:col>81</xdr:col>
      <xdr:colOff>95250</xdr:colOff>
      <xdr:row>42</xdr:row>
      <xdr:rowOff>81026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122953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5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160528</xdr:rowOff>
    </xdr:from>
    <xdr:to>
      <xdr:col>77</xdr:col>
      <xdr:colOff>95250</xdr:colOff>
      <xdr:row>42</xdr:row>
      <xdr:rowOff>90678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75455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76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155702</xdr:rowOff>
    </xdr:from>
    <xdr:to>
      <xdr:col>73</xdr:col>
      <xdr:colOff>44450</xdr:colOff>
      <xdr:row>42</xdr:row>
      <xdr:rowOff>85852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70629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160528</xdr:rowOff>
    </xdr:from>
    <xdr:to>
      <xdr:col>68</xdr:col>
      <xdr:colOff>203200</xdr:colOff>
      <xdr:row>42</xdr:row>
      <xdr:rowOff>90678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75455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160528</xdr:rowOff>
    </xdr:from>
    <xdr:to>
      <xdr:col>64</xdr:col>
      <xdr:colOff>152400</xdr:colOff>
      <xdr:row>42</xdr:row>
      <xdr:rowOff>90678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8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75455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7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前年度と同様</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ている。今後は特別養護老人ホーム建て替えや緊急防災減災事業の活用による公債費の増加を見込むことから、事業の平準化や義務的経費の削減を中心とした行財政改革を意識し、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退職手当組合負担金　</a:t>
          </a:r>
          <a:r>
            <a:rPr kumimoji="1" lang="en-US" altLang="ja-JP" sz="1300">
              <a:latin typeface="ＭＳ Ｐゴシック" panose="020B0600070205080204" pitchFamily="50" charset="-128"/>
              <a:ea typeface="ＭＳ Ｐゴシック" panose="020B0600070205080204" pitchFamily="50" charset="-128"/>
            </a:rPr>
            <a:t>51,144</a:t>
          </a:r>
          <a:r>
            <a:rPr kumimoji="1" lang="ja-JP" altLang="en-US" sz="1300">
              <a:latin typeface="ＭＳ Ｐゴシック" panose="020B0600070205080204" pitchFamily="50" charset="-128"/>
              <a:ea typeface="ＭＳ Ｐゴシック" panose="020B0600070205080204" pitchFamily="50" charset="-128"/>
            </a:rPr>
            <a:t>千円増加や人事院勧告に伴う職員の給与引き上げにより経常一般人件費は</a:t>
          </a:r>
          <a:r>
            <a:rPr kumimoji="1" lang="en-US" altLang="ja-JP" sz="1300">
              <a:latin typeface="ＭＳ Ｐゴシック" panose="020B0600070205080204" pitchFamily="50" charset="-128"/>
              <a:ea typeface="ＭＳ Ｐゴシック" panose="020B0600070205080204" pitchFamily="50" charset="-128"/>
            </a:rPr>
            <a:t>164,852</a:t>
          </a:r>
          <a:r>
            <a:rPr kumimoji="1" lang="ja-JP" altLang="en-US" sz="1300">
              <a:latin typeface="ＭＳ Ｐゴシック" panose="020B0600070205080204" pitchFamily="50" charset="-128"/>
              <a:ea typeface="ＭＳ Ｐゴシック" panose="020B0600070205080204" pitchFamily="50" charset="-128"/>
            </a:rPr>
            <a:t>千円増加となり</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28702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30620"/>
          <a:ext cx="8382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23131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66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96283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72136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51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62992</xdr:rowOff>
    </xdr:from>
    <xdr:to>
      <xdr:col>11</xdr:col>
      <xdr:colOff>9525</xdr:colOff>
      <xdr:row>36</xdr:row>
      <xdr:rowOff>127000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351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149352</xdr:rowOff>
    </xdr:from>
    <xdr:to>
      <xdr:col>24</xdr:col>
      <xdr:colOff>76200</xdr:colOff>
      <xdr:row>37</xdr:row>
      <xdr:rowOff>79502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165879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21336</xdr:rowOff>
    </xdr:from>
    <xdr:to>
      <xdr:col>15</xdr:col>
      <xdr:colOff>149225</xdr:colOff>
      <xdr:row>36</xdr:row>
      <xdr:rowOff>122936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133113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12192</xdr:rowOff>
    </xdr:from>
    <xdr:to>
      <xdr:col>11</xdr:col>
      <xdr:colOff>60325</xdr:colOff>
      <xdr:row>36</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123969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総合行政システムＡＳＰ使用料</a:t>
          </a:r>
          <a:r>
            <a:rPr kumimoji="1" lang="en-US" altLang="ja-JP" sz="1300">
              <a:latin typeface="ＭＳ Ｐゴシック" panose="020B0600070205080204" pitchFamily="50" charset="-128"/>
              <a:ea typeface="ＭＳ Ｐゴシック" panose="020B0600070205080204" pitchFamily="50" charset="-128"/>
            </a:rPr>
            <a:t>13,253</a:t>
          </a:r>
          <a:r>
            <a:rPr kumimoji="1" lang="ja-JP" altLang="en-US" sz="1300">
              <a:latin typeface="ＭＳ Ｐゴシック" panose="020B0600070205080204" pitchFamily="50" charset="-128"/>
              <a:ea typeface="ＭＳ Ｐゴシック" panose="020B0600070205080204" pitchFamily="50" charset="-128"/>
            </a:rPr>
            <a:t>千円、放課後児童健全育成事業委託料</a:t>
          </a:r>
          <a:r>
            <a:rPr kumimoji="1" lang="en-US" altLang="ja-JP" sz="1300">
              <a:latin typeface="ＭＳ Ｐゴシック" panose="020B0600070205080204" pitchFamily="50" charset="-128"/>
              <a:ea typeface="ＭＳ Ｐゴシック" panose="020B0600070205080204" pitchFamily="50" charset="-128"/>
            </a:rPr>
            <a:t>10,593</a:t>
          </a:r>
          <a:r>
            <a:rPr kumimoji="1" lang="ja-JP" altLang="en-US" sz="1300">
              <a:latin typeface="ＭＳ Ｐゴシック" panose="020B0600070205080204" pitchFamily="50" charset="-128"/>
              <a:ea typeface="ＭＳ Ｐゴシック" panose="020B0600070205080204" pitchFamily="50" charset="-128"/>
            </a:rPr>
            <a:t>千円の庁舎施設管理等委託料</a:t>
          </a:r>
          <a:r>
            <a:rPr kumimoji="1" lang="en-US" altLang="ja-JP" sz="1300">
              <a:latin typeface="ＭＳ Ｐゴシック" panose="020B0600070205080204" pitchFamily="50" charset="-128"/>
              <a:ea typeface="ＭＳ Ｐゴシック" panose="020B0600070205080204" pitchFamily="50" charset="-128"/>
            </a:rPr>
            <a:t>5,693</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75565</xdr:rowOff>
    </xdr:from>
    <xdr:to>
      <xdr:col>82</xdr:col>
      <xdr:colOff>107950</xdr:colOff>
      <xdr:row>15</xdr:row>
      <xdr:rowOff>81280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473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12700</xdr:rowOff>
    </xdr:from>
    <xdr:to>
      <xdr:col>78</xdr:col>
      <xdr:colOff>69850</xdr:colOff>
      <xdr:row>15</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584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15</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527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527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30480</xdr:rowOff>
    </xdr:from>
    <xdr:to>
      <xdr:col>82</xdr:col>
      <xdr:colOff>158750</xdr:colOff>
      <xdr:row>15</xdr:row>
      <xdr:rowOff>132080</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47007</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4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24765</xdr:rowOff>
    </xdr:from>
    <xdr:to>
      <xdr:col>78</xdr:col>
      <xdr:colOff>120650</xdr:colOff>
      <xdr:row>15</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9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365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133350</xdr:rowOff>
    </xdr:from>
    <xdr:to>
      <xdr:col>74</xdr:col>
      <xdr:colOff>31750</xdr:colOff>
      <xdr:row>15</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73677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76200</xdr:rowOff>
    </xdr:from>
    <xdr:to>
      <xdr:col>69</xdr:col>
      <xdr:colOff>142875</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16527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定額減税に係る調整給付金</a:t>
          </a:r>
          <a:r>
            <a:rPr kumimoji="1" lang="en-US" altLang="ja-JP" sz="1300">
              <a:latin typeface="ＭＳ Ｐゴシック" panose="020B0600070205080204" pitchFamily="50" charset="-128"/>
              <a:ea typeface="ＭＳ Ｐゴシック" panose="020B0600070205080204" pitchFamily="50" charset="-128"/>
            </a:rPr>
            <a:t>79,740</a:t>
          </a:r>
          <a:r>
            <a:rPr kumimoji="1" lang="ja-JP" altLang="en-US" sz="1300">
              <a:latin typeface="ＭＳ Ｐゴシック" panose="020B0600070205080204" pitchFamily="50" charset="-128"/>
              <a:ea typeface="ＭＳ Ｐゴシック" panose="020B0600070205080204" pitchFamily="50" charset="-128"/>
            </a:rPr>
            <a:t>千円、非課税世帯支援給付金</a:t>
          </a:r>
          <a:r>
            <a:rPr kumimoji="1" lang="en-US" altLang="ja-JP" sz="1300">
              <a:latin typeface="ＭＳ Ｐゴシック" panose="020B0600070205080204" pitchFamily="50" charset="-128"/>
              <a:ea typeface="ＭＳ Ｐゴシック" panose="020B0600070205080204" pitchFamily="50" charset="-128"/>
            </a:rPr>
            <a:t>37,430</a:t>
          </a:r>
          <a:r>
            <a:rPr kumimoji="1" lang="ja-JP" altLang="en-US" sz="1300">
              <a:latin typeface="ＭＳ Ｐゴシック" panose="020B0600070205080204" pitchFamily="50" charset="-128"/>
              <a:ea typeface="ＭＳ Ｐゴシック" panose="020B0600070205080204" pitchFamily="50" charset="-128"/>
            </a:rPr>
            <a:t>千円、障害者総合支援介護等給付費</a:t>
          </a:r>
          <a:r>
            <a:rPr kumimoji="1" lang="en-US" altLang="ja-JP" sz="1300">
              <a:latin typeface="ＭＳ Ｐゴシック" panose="020B0600070205080204" pitchFamily="50" charset="-128"/>
              <a:ea typeface="ＭＳ Ｐゴシック" panose="020B0600070205080204" pitchFamily="50" charset="-128"/>
            </a:rPr>
            <a:t>28,994</a:t>
          </a:r>
          <a:r>
            <a:rPr kumimoji="1" lang="ja-JP" altLang="en-US" sz="1300">
              <a:latin typeface="ＭＳ Ｐゴシック" panose="020B0600070205080204" pitchFamily="50" charset="-128"/>
              <a:ea typeface="ＭＳ Ｐゴシック" panose="020B0600070205080204" pitchFamily="50" charset="-128"/>
            </a:rPr>
            <a:t>千円等により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42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146050</xdr:rowOff>
    </xdr:from>
    <xdr:to>
      <xdr:col>19</xdr:col>
      <xdr:colOff>187325</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04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146050</xdr:rowOff>
    </xdr:from>
    <xdr:to>
      <xdr:col>15</xdr:col>
      <xdr:colOff>98425</xdr:colOff>
      <xdr:row>55</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043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10177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95250</xdr:rowOff>
    </xdr:from>
    <xdr:to>
      <xdr:col>15</xdr:col>
      <xdr:colOff>149225</xdr:colOff>
      <xdr:row>55</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38100</xdr:rowOff>
    </xdr:from>
    <xdr:to>
      <xdr:col>11</xdr:col>
      <xdr:colOff>60325</xdr:colOff>
      <xdr:row>55</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介護保険事業会計▲</a:t>
          </a:r>
          <a:r>
            <a:rPr kumimoji="1" lang="en-US" altLang="ja-JP" sz="1300">
              <a:latin typeface="ＭＳ Ｐゴシック" panose="020B0600070205080204" pitchFamily="50" charset="-128"/>
              <a:ea typeface="ＭＳ Ｐゴシック" panose="020B0600070205080204" pitchFamily="50" charset="-128"/>
            </a:rPr>
            <a:t>4,513</a:t>
          </a:r>
          <a:r>
            <a:rPr kumimoji="1" lang="ja-JP" altLang="en-US" sz="1300">
              <a:latin typeface="ＭＳ Ｐゴシック" panose="020B0600070205080204" pitchFamily="50" charset="-128"/>
              <a:ea typeface="ＭＳ Ｐゴシック" panose="020B0600070205080204" pitchFamily="50" charset="-128"/>
            </a:rPr>
            <a:t>千円、後期高齢者医療事業会計▲</a:t>
          </a:r>
          <a:r>
            <a:rPr kumimoji="1" lang="en-US" altLang="ja-JP" sz="1300">
              <a:latin typeface="ＭＳ Ｐゴシック" panose="020B0600070205080204" pitchFamily="50" charset="-128"/>
              <a:ea typeface="ＭＳ Ｐゴシック" panose="020B0600070205080204" pitchFamily="50" charset="-128"/>
            </a:rPr>
            <a:t>7,852</a:t>
          </a:r>
          <a:r>
            <a:rPr kumimoji="1" lang="ja-JP" altLang="en-US" sz="1300">
              <a:latin typeface="ＭＳ Ｐゴシック" panose="020B0600070205080204" pitchFamily="50" charset="-128"/>
              <a:ea typeface="ＭＳ Ｐゴシック" panose="020B0600070205080204" pitchFamily="50" charset="-128"/>
            </a:rPr>
            <a:t>千円、国民健康保険事業会計▲</a:t>
          </a:r>
          <a:r>
            <a:rPr kumimoji="1" lang="en-US" altLang="ja-JP" sz="1300">
              <a:latin typeface="ＭＳ Ｐゴシック" panose="020B0600070205080204" pitchFamily="50" charset="-128"/>
              <a:ea typeface="ＭＳ Ｐゴシック" panose="020B0600070205080204" pitchFamily="50" charset="-128"/>
            </a:rPr>
            <a:t>1,089</a:t>
          </a:r>
          <a:r>
            <a:rPr kumimoji="1" lang="ja-JP" altLang="en-US" sz="1300">
              <a:latin typeface="ＭＳ Ｐゴシック" panose="020B0600070205080204" pitchFamily="50" charset="-128"/>
              <a:ea typeface="ＭＳ Ｐゴシック" panose="020B0600070205080204" pitchFamily="50" charset="-128"/>
            </a:rPr>
            <a:t>千円等により経常一般繰出額が▲</a:t>
          </a:r>
          <a:r>
            <a:rPr kumimoji="1" lang="en-US" altLang="ja-JP" sz="1300">
              <a:latin typeface="ＭＳ Ｐゴシック" panose="020B0600070205080204" pitchFamily="50" charset="-128"/>
              <a:ea typeface="ＭＳ Ｐゴシック" panose="020B0600070205080204" pitchFamily="50" charset="-128"/>
            </a:rPr>
            <a:t>11,484</a:t>
          </a:r>
          <a:r>
            <a:rPr kumimoji="1" lang="ja-JP" altLang="en-US" sz="1300">
              <a:latin typeface="ＭＳ Ｐゴシック" panose="020B0600070205080204" pitchFamily="50" charset="-128"/>
              <a:ea typeface="ＭＳ Ｐゴシック" panose="020B0600070205080204" pitchFamily="50" charset="-128"/>
            </a:rPr>
            <a:t>千円となり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	</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5842</xdr:rowOff>
    </xdr:from>
    <xdr:to>
      <xdr:col>82</xdr:col>
      <xdr:colOff>107950</xdr:colOff>
      <xdr:row>57</xdr:row>
      <xdr:rowOff>51562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77849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60723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490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51562</xdr:rowOff>
    </xdr:from>
    <xdr:to>
      <xdr:col>78</xdr:col>
      <xdr:colOff>69850</xdr:colOff>
      <xdr:row>57</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8242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124714</xdr:rowOff>
    </xdr:from>
    <xdr:to>
      <xdr:col>73</xdr:col>
      <xdr:colOff>180975</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897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23385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62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124714</xdr:rowOff>
    </xdr:from>
    <xdr:to>
      <xdr:col>69</xdr:col>
      <xdr:colOff>92075</xdr:colOff>
      <xdr:row>58</xdr:row>
      <xdr:rowOff>62992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8973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167403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59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98569</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69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762</xdr:rowOff>
    </xdr:from>
    <xdr:to>
      <xdr:col>78</xdr:col>
      <xdr:colOff>120650</xdr:colOff>
      <xdr:row>57</xdr:row>
      <xdr:rowOff>102362</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112539</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54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73914</xdr:rowOff>
    </xdr:from>
    <xdr:to>
      <xdr:col>69</xdr:col>
      <xdr:colOff>142875</xdr:colOff>
      <xdr:row>58</xdr:row>
      <xdr:rowOff>4064</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160291</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98569</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下水道事業会計負担金・補助金</a:t>
          </a:r>
          <a:r>
            <a:rPr kumimoji="1" lang="en-US" altLang="ja-JP" sz="1300">
              <a:latin typeface="ＭＳ Ｐゴシック" panose="020B0600070205080204" pitchFamily="50" charset="-128"/>
              <a:ea typeface="ＭＳ Ｐゴシック" panose="020B0600070205080204" pitchFamily="50" charset="-128"/>
            </a:rPr>
            <a:t>20,257</a:t>
          </a:r>
          <a:r>
            <a:rPr kumimoji="1" lang="ja-JP" altLang="en-US" sz="1300">
              <a:latin typeface="ＭＳ Ｐゴシック" panose="020B0600070205080204" pitchFamily="50" charset="-128"/>
              <a:ea typeface="ＭＳ Ｐゴシック" panose="020B0600070205080204" pitchFamily="50" charset="-128"/>
            </a:rPr>
            <a:t>千円減等より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ポイント減少した。	</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149860</xdr:rowOff>
    </xdr:from>
    <xdr:to>
      <xdr:col>82</xdr:col>
      <xdr:colOff>107950</xdr:colOff>
      <xdr:row>39</xdr:row>
      <xdr:rowOff>33274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66496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94996</xdr:rowOff>
    </xdr:from>
    <xdr:to>
      <xdr:col>78</xdr:col>
      <xdr:colOff>69850</xdr:colOff>
      <xdr:row>39</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6100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67564</xdr:rowOff>
    </xdr:from>
    <xdr:to>
      <xdr:col>73</xdr:col>
      <xdr:colOff>180975</xdr:colOff>
      <xdr:row>38</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5826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67564</xdr:rowOff>
    </xdr:from>
    <xdr:to>
      <xdr:col>69</xdr:col>
      <xdr:colOff>92075</xdr:colOff>
      <xdr:row>38</xdr:row>
      <xdr:rowOff>108712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121683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99060</xdr:rowOff>
    </xdr:from>
    <xdr:to>
      <xdr:col>82</xdr:col>
      <xdr:colOff>158750</xdr:colOff>
      <xdr:row>39</xdr:row>
      <xdr:rowOff>29210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71137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153924</xdr:rowOff>
    </xdr:from>
    <xdr:to>
      <xdr:col>78</xdr:col>
      <xdr:colOff>120650</xdr:colOff>
      <xdr:row>39</xdr:row>
      <xdr:rowOff>84074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68851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5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44196</xdr:rowOff>
    </xdr:from>
    <xdr:to>
      <xdr:col>74</xdr:col>
      <xdr:colOff>31750</xdr:colOff>
      <xdr:row>38</xdr:row>
      <xdr:rowOff>145796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130573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57912</xdr:rowOff>
    </xdr:from>
    <xdr:to>
      <xdr:col>65</xdr:col>
      <xdr:colOff>53975</xdr:colOff>
      <xdr:row>38</xdr:row>
      <xdr:rowOff>159512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144289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千円の増となっているが、分母の増大により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	</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104139</xdr:rowOff>
    </xdr:from>
    <xdr:to>
      <xdr:col>24</xdr:col>
      <xdr:colOff>25400</xdr:colOff>
      <xdr:row>77</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3057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127000</xdr:rowOff>
    </xdr:from>
    <xdr:to>
      <xdr:col>19</xdr:col>
      <xdr:colOff>187325</xdr:colOff>
      <xdr:row>77</xdr:row>
      <xdr:rowOff>138430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328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81280</xdr:rowOff>
    </xdr:from>
    <xdr:to>
      <xdr:col>15</xdr:col>
      <xdr:colOff>98425</xdr:colOff>
      <xdr:row>77</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81280</xdr:rowOff>
    </xdr:from>
    <xdr:to>
      <xdr:col>11</xdr:col>
      <xdr:colOff>9525</xdr:colOff>
      <xdr:row>77</xdr:row>
      <xdr:rowOff>138430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2829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53339</xdr:rowOff>
    </xdr:from>
    <xdr:to>
      <xdr:col>24</xdr:col>
      <xdr:colOff>76200</xdr:colOff>
      <xdr:row>77</xdr:row>
      <xdr:rowOff>154939</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25416</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76200</xdr:rowOff>
    </xdr:from>
    <xdr:to>
      <xdr:col>20</xdr:col>
      <xdr:colOff>38100</xdr:colOff>
      <xdr:row>78</xdr:row>
      <xdr:rowOff>6350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162577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36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30480</xdr:rowOff>
    </xdr:from>
    <xdr:to>
      <xdr:col>11</xdr:col>
      <xdr:colOff>60325</xdr:colOff>
      <xdr:row>77</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116857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全国平均及び熊本県平均と比較すると低い傾向にある。前年度よりも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％上昇しており、今後は財源のない補助費、扶助費の単独事業について、見直しに努める必要がある。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24130</xdr:rowOff>
    </xdr:from>
    <xdr:to>
      <xdr:col>82</xdr:col>
      <xdr:colOff>107950</xdr:colOff>
      <xdr:row>75</xdr:row>
      <xdr:rowOff>67564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882880"/>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152163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668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145288</xdr:rowOff>
    </xdr:from>
    <xdr:to>
      <xdr:col>78</xdr:col>
      <xdr:colOff>69850</xdr:colOff>
      <xdr:row>75</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83258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108712</xdr:rowOff>
    </xdr:from>
    <xdr:to>
      <xdr:col>73</xdr:col>
      <xdr:colOff>180975</xdr:colOff>
      <xdr:row>74</xdr:row>
      <xdr:rowOff>145288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96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108712</xdr:rowOff>
    </xdr:from>
    <xdr:to>
      <xdr:col>69</xdr:col>
      <xdr:colOff>92075</xdr:colOff>
      <xdr:row>75</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960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153687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49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16764</xdr:rowOff>
    </xdr:from>
    <xdr:to>
      <xdr:col>82</xdr:col>
      <xdr:colOff>158750</xdr:colOff>
      <xdr:row>75</xdr:row>
      <xdr:rowOff>118364</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160291</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847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144780</xdr:rowOff>
    </xdr:from>
    <xdr:to>
      <xdr:col>78</xdr:col>
      <xdr:colOff>120650</xdr:colOff>
      <xdr:row>75</xdr:row>
      <xdr:rowOff>74930</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59707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94488</xdr:rowOff>
    </xdr:from>
    <xdr:to>
      <xdr:col>74</xdr:col>
      <xdr:colOff>31750</xdr:colOff>
      <xdr:row>75</xdr:row>
      <xdr:rowOff>24638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9415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86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57912</xdr:rowOff>
    </xdr:from>
    <xdr:to>
      <xdr:col>69</xdr:col>
      <xdr:colOff>142875</xdr:colOff>
      <xdr:row>74</xdr:row>
      <xdr:rowOff>159512</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55135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102540</xdr:rowOff>
    </xdr:from>
    <xdr:to>
      <xdr:col>29</xdr:col>
      <xdr:colOff>127000</xdr:colOff>
      <xdr:row>18</xdr:row>
      <xdr:rowOff>74338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64815"/>
          <a:ext cx="647700" cy="143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74338</xdr:rowOff>
    </xdr:from>
    <xdr:to>
      <xdr:col>26</xdr:col>
      <xdr:colOff>50800</xdr:colOff>
      <xdr:row>18</xdr:row>
      <xdr:rowOff>147703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08063"/>
          <a:ext cx="698500" cy="73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147703</xdr:rowOff>
    </xdr:from>
    <xdr:to>
      <xdr:col>22</xdr:col>
      <xdr:colOff>114300</xdr:colOff>
      <xdr:row>18</xdr:row>
      <xdr:rowOff>164826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81428"/>
          <a:ext cx="698500" cy="17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164826</xdr:rowOff>
    </xdr:from>
    <xdr:to>
      <xdr:col>18</xdr:col>
      <xdr:colOff>177800</xdr:colOff>
      <xdr:row>19</xdr:row>
      <xdr:rowOff>2725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98551"/>
          <a:ext cx="698500" cy="9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71765</xdr:rowOff>
    </xdr:from>
    <xdr:to>
      <xdr:col>15</xdr:col>
      <xdr:colOff>101600</xdr:colOff>
      <xdr:row>17</xdr:row>
      <xdr:rowOff>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12092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63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51740</xdr:rowOff>
    </xdr:from>
    <xdr:to>
      <xdr:col>29</xdr:col>
      <xdr:colOff>177800</xdr:colOff>
      <xdr:row>17</xdr:row>
      <xdr:rowOff>153340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140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23817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8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23538</xdr:rowOff>
    </xdr:from>
    <xdr:to>
      <xdr:col>26</xdr:col>
      <xdr:colOff>101600</xdr:colOff>
      <xdr:row>18</xdr:row>
      <xdr:rowOff>125138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572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109915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43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96904</xdr:rowOff>
    </xdr:from>
    <xdr:to>
      <xdr:col>22</xdr:col>
      <xdr:colOff>165100</xdr:colOff>
      <xdr:row>19</xdr:row>
      <xdr:rowOff>27053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3062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11830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1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114026</xdr:rowOff>
    </xdr:from>
    <xdr:to>
      <xdr:col>19</xdr:col>
      <xdr:colOff>38100</xdr:colOff>
      <xdr:row>19</xdr:row>
      <xdr:rowOff>44176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47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28953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3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123375</xdr:rowOff>
    </xdr:from>
    <xdr:to>
      <xdr:col>15</xdr:col>
      <xdr:colOff>101600</xdr:colOff>
      <xdr:row>19</xdr:row>
      <xdr:rowOff>53525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57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38302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243853</xdr:rowOff>
    </xdr:from>
    <xdr:to>
      <xdr:col>29</xdr:col>
      <xdr:colOff>127000</xdr:colOff>
      <xdr:row>35</xdr:row>
      <xdr:rowOff>258643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854203"/>
          <a:ext cx="647700" cy="14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243420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537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243853</xdr:rowOff>
    </xdr:from>
    <xdr:to>
      <xdr:col>26</xdr:col>
      <xdr:colOff>50800</xdr:colOff>
      <xdr:row>35</xdr:row>
      <xdr:rowOff>248417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54203"/>
          <a:ext cx="698500" cy="4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248417</xdr:rowOff>
    </xdr:from>
    <xdr:to>
      <xdr:col>22</xdr:col>
      <xdr:colOff>114300</xdr:colOff>
      <xdr:row>35</xdr:row>
      <xdr:rowOff>255412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58767"/>
          <a:ext cx="698500" cy="6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255412</xdr:rowOff>
    </xdr:from>
    <xdr:to>
      <xdr:col>18</xdr:col>
      <xdr:colOff>177800</xdr:colOff>
      <xdr:row>35</xdr:row>
      <xdr:rowOff>273388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5762"/>
          <a:ext cx="698500" cy="179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210891</xdr:rowOff>
    </xdr:from>
    <xdr:to>
      <xdr:col>15</xdr:col>
      <xdr:colOff>101600</xdr:colOff>
      <xdr:row>35</xdr:row>
      <xdr:rowOff>312491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322668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9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207843</xdr:rowOff>
    </xdr:from>
    <xdr:to>
      <xdr:col>29</xdr:col>
      <xdr:colOff>177800</xdr:colOff>
      <xdr:row>35</xdr:row>
      <xdr:rowOff>309443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81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52920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6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193053</xdr:rowOff>
    </xdr:from>
    <xdr:to>
      <xdr:col>26</xdr:col>
      <xdr:colOff>101600</xdr:colOff>
      <xdr:row>35</xdr:row>
      <xdr:rowOff>294653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03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304830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72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197617</xdr:rowOff>
    </xdr:from>
    <xdr:to>
      <xdr:col>22</xdr:col>
      <xdr:colOff>165100</xdr:colOff>
      <xdr:row>35</xdr:row>
      <xdr:rowOff>299217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07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309394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76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204612</xdr:rowOff>
    </xdr:from>
    <xdr:to>
      <xdr:col>19</xdr:col>
      <xdr:colOff>38100</xdr:colOff>
      <xdr:row>35</xdr:row>
      <xdr:rowOff>306212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49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316389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222588</xdr:rowOff>
    </xdr:from>
    <xdr:to>
      <xdr:col>15</xdr:col>
      <xdr:colOff>101600</xdr:colOff>
      <xdr:row>35</xdr:row>
      <xdr:rowOff>324188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32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308965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1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157645</xdr:rowOff>
    </xdr:from>
    <xdr:to>
      <xdr:col>24</xdr:col>
      <xdr:colOff>63500</xdr:colOff>
      <xdr:row>38</xdr:row>
      <xdr:rowOff>131128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1295"/>
          <a:ext cx="838200" cy="14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131128</xdr:rowOff>
    </xdr:from>
    <xdr:to>
      <xdr:col>19</xdr:col>
      <xdr:colOff>177800</xdr:colOff>
      <xdr:row>38</xdr:row>
      <xdr:rowOff>138184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46228"/>
          <a:ext cx="889000" cy="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102446</xdr:rowOff>
    </xdr:from>
    <xdr:to>
      <xdr:col>15</xdr:col>
      <xdr:colOff>50800</xdr:colOff>
      <xdr:row>38</xdr:row>
      <xdr:rowOff>138184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17546"/>
          <a:ext cx="889000" cy="3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102446</xdr:rowOff>
    </xdr:from>
    <xdr:to>
      <xdr:col>10</xdr:col>
      <xdr:colOff>114300</xdr:colOff>
      <xdr:row>38</xdr:row>
      <xdr:rowOff>154597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17546"/>
          <a:ext cx="889000" cy="52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80785</xdr:rowOff>
    </xdr:from>
    <xdr:to>
      <xdr:col>6</xdr:col>
      <xdr:colOff>38100</xdr:colOff>
      <xdr:row>37</xdr:row>
      <xdr:rowOff>10935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27462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028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106845</xdr:rowOff>
    </xdr:from>
    <xdr:to>
      <xdr:col>24</xdr:col>
      <xdr:colOff>114300</xdr:colOff>
      <xdr:row>38</xdr:row>
      <xdr:rowOff>36995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85272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28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80328</xdr:rowOff>
    </xdr:from>
    <xdr:to>
      <xdr:col>20</xdr:col>
      <xdr:colOff>38100</xdr:colOff>
      <xdr:row>39</xdr:row>
      <xdr:rowOff>10478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9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39</xdr:row>
      <xdr:rowOff>1605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688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87384</xdr:rowOff>
    </xdr:from>
    <xdr:to>
      <xdr:col>15</xdr:col>
      <xdr:colOff>101600</xdr:colOff>
      <xdr:row>39</xdr:row>
      <xdr:rowOff>17534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39</xdr:row>
      <xdr:rowOff>8661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695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51646</xdr:rowOff>
    </xdr:from>
    <xdr:to>
      <xdr:col>10</xdr:col>
      <xdr:colOff>165100</xdr:colOff>
      <xdr:row>38</xdr:row>
      <xdr:rowOff>153246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6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144373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5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103797</xdr:rowOff>
    </xdr:from>
    <xdr:to>
      <xdr:col>6</xdr:col>
      <xdr:colOff>38100</xdr:colOff>
      <xdr:row>39</xdr:row>
      <xdr:rowOff>33947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1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25074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7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81072</xdr:rowOff>
    </xdr:from>
    <xdr:to>
      <xdr:col>24</xdr:col>
      <xdr:colOff>63500</xdr:colOff>
      <xdr:row>58</xdr:row>
      <xdr:rowOff>123065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25172"/>
          <a:ext cx="838200" cy="4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19807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123065</xdr:rowOff>
    </xdr:from>
    <xdr:to>
      <xdr:col>19</xdr:col>
      <xdr:colOff>177800</xdr:colOff>
      <xdr:row>58</xdr:row>
      <xdr:rowOff>128337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7165"/>
          <a:ext cx="889000" cy="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128337</xdr:rowOff>
    </xdr:from>
    <xdr:to>
      <xdr:col>15</xdr:col>
      <xdr:colOff>50800</xdr:colOff>
      <xdr:row>58</xdr:row>
      <xdr:rowOff>143887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2437"/>
          <a:ext cx="889000" cy="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143887</xdr:rowOff>
    </xdr:from>
    <xdr:to>
      <xdr:col>10</xdr:col>
      <xdr:colOff>114300</xdr:colOff>
      <xdr:row>58</xdr:row>
      <xdr:rowOff>147815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87987"/>
          <a:ext cx="889000" cy="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48474</xdr:rowOff>
    </xdr:from>
    <xdr:to>
      <xdr:col>6</xdr:col>
      <xdr:colOff>38100</xdr:colOff>
      <xdr:row>58</xdr:row>
      <xdr:rowOff>150074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166601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30272</xdr:rowOff>
    </xdr:from>
    <xdr:to>
      <xdr:col>24</xdr:col>
      <xdr:colOff>114300</xdr:colOff>
      <xdr:row>58</xdr:row>
      <xdr:rowOff>131872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7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161099</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62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72265</xdr:rowOff>
    </xdr:from>
    <xdr:to>
      <xdr:col>20</xdr:col>
      <xdr:colOff>38100</xdr:colOff>
      <xdr:row>59</xdr:row>
      <xdr:rowOff>2415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164992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0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77537</xdr:rowOff>
    </xdr:from>
    <xdr:to>
      <xdr:col>15</xdr:col>
      <xdr:colOff>101600</xdr:colOff>
      <xdr:row>59</xdr:row>
      <xdr:rowOff>7687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2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170264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93087</xdr:rowOff>
    </xdr:from>
    <xdr:to>
      <xdr:col>10</xdr:col>
      <xdr:colOff>165100</xdr:colOff>
      <xdr:row>59</xdr:row>
      <xdr:rowOff>23237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14364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97015</xdr:rowOff>
    </xdr:from>
    <xdr:to>
      <xdr:col>6</xdr:col>
      <xdr:colOff>38100</xdr:colOff>
      <xdr:row>59</xdr:row>
      <xdr:rowOff>27165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4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18292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3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4356</xdr:rowOff>
    </xdr:from>
    <xdr:to>
      <xdr:col>24</xdr:col>
      <xdr:colOff>63500</xdr:colOff>
      <xdr:row>78</xdr:row>
      <xdr:rowOff>83680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77456"/>
          <a:ext cx="8382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82271</xdr:rowOff>
    </xdr:from>
    <xdr:to>
      <xdr:col>19</xdr:col>
      <xdr:colOff>177800</xdr:colOff>
      <xdr:row>78</xdr:row>
      <xdr:rowOff>83680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55371"/>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82271</xdr:rowOff>
    </xdr:from>
    <xdr:to>
      <xdr:col>15</xdr:col>
      <xdr:colOff>50800</xdr:colOff>
      <xdr:row>78</xdr:row>
      <xdr:rowOff>109601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55371"/>
          <a:ext cx="889000" cy="2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103315</xdr:rowOff>
    </xdr:from>
    <xdr:to>
      <xdr:col>10</xdr:col>
      <xdr:colOff>114300</xdr:colOff>
      <xdr:row>78</xdr:row>
      <xdr:rowOff>109601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476415"/>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106857</xdr:rowOff>
    </xdr:from>
    <xdr:to>
      <xdr:col>6</xdr:col>
      <xdr:colOff>38100</xdr:colOff>
      <xdr:row>78</xdr:row>
      <xdr:rowOff>37007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53534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08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125006</xdr:rowOff>
    </xdr:from>
    <xdr:to>
      <xdr:col>24</xdr:col>
      <xdr:colOff>114300</xdr:colOff>
      <xdr:row>78</xdr:row>
      <xdr:rowOff>55156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2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103433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0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32880</xdr:rowOff>
    </xdr:from>
    <xdr:to>
      <xdr:col>20</xdr:col>
      <xdr:colOff>38100</xdr:colOff>
      <xdr:row>78</xdr:row>
      <xdr:rowOff>134480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125607</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31471</xdr:rowOff>
    </xdr:from>
    <xdr:to>
      <xdr:col>15</xdr:col>
      <xdr:colOff>101600</xdr:colOff>
      <xdr:row>78</xdr:row>
      <xdr:rowOff>133071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124198</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58801</xdr:rowOff>
    </xdr:from>
    <xdr:to>
      <xdr:col>10</xdr:col>
      <xdr:colOff>165100</xdr:colOff>
      <xdr:row>78</xdr:row>
      <xdr:rowOff>160401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151528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52515</xdr:rowOff>
    </xdr:from>
    <xdr:to>
      <xdr:col>6</xdr:col>
      <xdr:colOff>38100</xdr:colOff>
      <xdr:row>78</xdr:row>
      <xdr:rowOff>154115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145242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72589</xdr:rowOff>
    </xdr:from>
    <xdr:to>
      <xdr:col>24</xdr:col>
      <xdr:colOff>63500</xdr:colOff>
      <xdr:row>95</xdr:row>
      <xdr:rowOff>135302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360339"/>
          <a:ext cx="838200" cy="6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137355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425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135302</xdr:rowOff>
    </xdr:from>
    <xdr:to>
      <xdr:col>19</xdr:col>
      <xdr:colOff>177800</xdr:colOff>
      <xdr:row>96</xdr:row>
      <xdr:rowOff>154516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423052"/>
          <a:ext cx="889000" cy="1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40574</xdr:rowOff>
    </xdr:from>
    <xdr:to>
      <xdr:col>15</xdr:col>
      <xdr:colOff>50800</xdr:colOff>
      <xdr:row>96</xdr:row>
      <xdr:rowOff>154516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328324"/>
          <a:ext cx="889000" cy="28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40574</xdr:rowOff>
    </xdr:from>
    <xdr:to>
      <xdr:col>10</xdr:col>
      <xdr:colOff>114300</xdr:colOff>
      <xdr:row>96</xdr:row>
      <xdr:rowOff>167100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28324"/>
          <a:ext cx="889000" cy="297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56646</xdr:rowOff>
    </xdr:from>
    <xdr:to>
      <xdr:col>6</xdr:col>
      <xdr:colOff>38100</xdr:colOff>
      <xdr:row>96</xdr:row>
      <xdr:rowOff>158246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21789</xdr:rowOff>
    </xdr:from>
    <xdr:to>
      <xdr:col>24</xdr:col>
      <xdr:colOff>114300</xdr:colOff>
      <xdr:row>95</xdr:row>
      <xdr:rowOff>123389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3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44666</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16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84502</xdr:rowOff>
    </xdr:from>
    <xdr:to>
      <xdr:col>20</xdr:col>
      <xdr:colOff>38100</xdr:colOff>
      <xdr:row>96</xdr:row>
      <xdr:rowOff>14652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31179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14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103716</xdr:rowOff>
    </xdr:from>
    <xdr:to>
      <xdr:col>15</xdr:col>
      <xdr:colOff>101600</xdr:colOff>
      <xdr:row>97</xdr:row>
      <xdr:rowOff>33866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50393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3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161224</xdr:rowOff>
    </xdr:from>
    <xdr:to>
      <xdr:col>10</xdr:col>
      <xdr:colOff>165100</xdr:colOff>
      <xdr:row>95</xdr:row>
      <xdr:rowOff>91374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7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107901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05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116300</xdr:rowOff>
    </xdr:from>
    <xdr:to>
      <xdr:col>6</xdr:col>
      <xdr:colOff>38100</xdr:colOff>
      <xdr:row>97</xdr:row>
      <xdr:rowOff>46450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5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37577</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66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72724</xdr:rowOff>
    </xdr:from>
    <xdr:to>
      <xdr:col>55</xdr:col>
      <xdr:colOff>0</xdr:colOff>
      <xdr:row>35</xdr:row>
      <xdr:rowOff>5668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902024"/>
          <a:ext cx="8382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5668</xdr:rowOff>
    </xdr:from>
    <xdr:to>
      <xdr:col>50</xdr:col>
      <xdr:colOff>114300</xdr:colOff>
      <xdr:row>35</xdr:row>
      <xdr:rowOff>101764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006418"/>
          <a:ext cx="889000" cy="9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101764</xdr:rowOff>
    </xdr:from>
    <xdr:to>
      <xdr:col>45</xdr:col>
      <xdr:colOff>177800</xdr:colOff>
      <xdr:row>35</xdr:row>
      <xdr:rowOff>129303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02514"/>
          <a:ext cx="889000" cy="2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119016</xdr:rowOff>
    </xdr:from>
    <xdr:to>
      <xdr:col>41</xdr:col>
      <xdr:colOff>50800</xdr:colOff>
      <xdr:row>35</xdr:row>
      <xdr:rowOff>129303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776866"/>
          <a:ext cx="889000" cy="3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131858</xdr:rowOff>
    </xdr:from>
    <xdr:to>
      <xdr:col>36</xdr:col>
      <xdr:colOff>165100</xdr:colOff>
      <xdr:row>33</xdr:row>
      <xdr:rowOff>62008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78535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393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21924</xdr:rowOff>
    </xdr:from>
    <xdr:to>
      <xdr:col>55</xdr:col>
      <xdr:colOff>50800</xdr:colOff>
      <xdr:row>34</xdr:row>
      <xdr:rowOff>123524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85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44801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702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126318</xdr:rowOff>
    </xdr:from>
    <xdr:to>
      <xdr:col>50</xdr:col>
      <xdr:colOff>165100</xdr:colOff>
      <xdr:row>35</xdr:row>
      <xdr:rowOff>56468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95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72995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73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50964</xdr:rowOff>
    </xdr:from>
    <xdr:to>
      <xdr:col>46</xdr:col>
      <xdr:colOff>38100</xdr:colOff>
      <xdr:row>35</xdr:row>
      <xdr:rowOff>152564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169091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26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78503</xdr:rowOff>
    </xdr:from>
    <xdr:to>
      <xdr:col>41</xdr:col>
      <xdr:colOff>101600</xdr:colOff>
      <xdr:row>36</xdr:row>
      <xdr:rowOff>8653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25180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5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68216</xdr:rowOff>
    </xdr:from>
    <xdr:to>
      <xdr:col>36</xdr:col>
      <xdr:colOff>165100</xdr:colOff>
      <xdr:row>33</xdr:row>
      <xdr:rowOff>169816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7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160943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18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104478</xdr:rowOff>
    </xdr:from>
    <xdr:to>
      <xdr:col>55</xdr:col>
      <xdr:colOff>0</xdr:colOff>
      <xdr:row>58</xdr:row>
      <xdr:rowOff>110391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048578"/>
          <a:ext cx="838200" cy="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110391</xdr:rowOff>
    </xdr:from>
    <xdr:to>
      <xdr:col>50</xdr:col>
      <xdr:colOff>114300</xdr:colOff>
      <xdr:row>58</xdr:row>
      <xdr:rowOff>166892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54491"/>
          <a:ext cx="889000" cy="5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166892</xdr:rowOff>
    </xdr:from>
    <xdr:to>
      <xdr:col>45</xdr:col>
      <xdr:colOff>177800</xdr:colOff>
      <xdr:row>59</xdr:row>
      <xdr:rowOff>2576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10992"/>
          <a:ext cx="889000" cy="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48809</xdr:rowOff>
    </xdr:from>
    <xdr:to>
      <xdr:col>41</xdr:col>
      <xdr:colOff>50800</xdr:colOff>
      <xdr:row>59</xdr:row>
      <xdr:rowOff>2576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992909"/>
          <a:ext cx="889000" cy="12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xdr:rowOff>
    </xdr:from>
    <xdr:to>
      <xdr:col>36</xdr:col>
      <xdr:colOff>165100</xdr:colOff>
      <xdr:row>58</xdr:row>
      <xdr:rowOff>103203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94330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1003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53678</xdr:rowOff>
    </xdr:from>
    <xdr:to>
      <xdr:col>55</xdr:col>
      <xdr:colOff>50800</xdr:colOff>
      <xdr:row>58</xdr:row>
      <xdr:rowOff>155278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99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76555</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49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59591</xdr:rowOff>
    </xdr:from>
    <xdr:to>
      <xdr:col>50</xdr:col>
      <xdr:colOff>165100</xdr:colOff>
      <xdr:row>58</xdr:row>
      <xdr:rowOff>161191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00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6268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116092</xdr:rowOff>
    </xdr:from>
    <xdr:to>
      <xdr:col>46</xdr:col>
      <xdr:colOff>38100</xdr:colOff>
      <xdr:row>59</xdr:row>
      <xdr:rowOff>46242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37369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1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123226</xdr:rowOff>
    </xdr:from>
    <xdr:to>
      <xdr:col>41</xdr:col>
      <xdr:colOff>101600</xdr:colOff>
      <xdr:row>59</xdr:row>
      <xdr:rowOff>53376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6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44503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169459</xdr:rowOff>
    </xdr:from>
    <xdr:to>
      <xdr:col>36</xdr:col>
      <xdr:colOff>165100</xdr:colOff>
      <xdr:row>58</xdr:row>
      <xdr:rowOff>99609</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4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116136</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717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32482</xdr:rowOff>
    </xdr:from>
    <xdr:to>
      <xdr:col>55</xdr:col>
      <xdr:colOff>0</xdr:colOff>
      <xdr:row>78</xdr:row>
      <xdr:rowOff>82727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5582"/>
          <a:ext cx="838200" cy="5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157256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5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82727</xdr:rowOff>
    </xdr:from>
    <xdr:to>
      <xdr:col>50</xdr:col>
      <xdr:colOff>114300</xdr:colOff>
      <xdr:row>78</xdr:row>
      <xdr:rowOff>127310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455827"/>
          <a:ext cx="889000" cy="4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116038</xdr:rowOff>
    </xdr:from>
    <xdr:to>
      <xdr:col>45</xdr:col>
      <xdr:colOff>177800</xdr:colOff>
      <xdr:row>78</xdr:row>
      <xdr:rowOff>127310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489138"/>
          <a:ext cx="889000" cy="1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36672</xdr:rowOff>
    </xdr:from>
    <xdr:to>
      <xdr:col>41</xdr:col>
      <xdr:colOff>50800</xdr:colOff>
      <xdr:row>78</xdr:row>
      <xdr:rowOff>116038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09772"/>
          <a:ext cx="889000" cy="7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154412</xdr:rowOff>
    </xdr:from>
    <xdr:to>
      <xdr:col>36</xdr:col>
      <xdr:colOff>165100</xdr:colOff>
      <xdr:row>78</xdr:row>
      <xdr:rowOff>84562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101089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3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153132</xdr:rowOff>
    </xdr:from>
    <xdr:to>
      <xdr:col>55</xdr:col>
      <xdr:colOff>50800</xdr:colOff>
      <xdr:row>78</xdr:row>
      <xdr:rowOff>83282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112509</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1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31927</xdr:rowOff>
    </xdr:from>
    <xdr:to>
      <xdr:col>50</xdr:col>
      <xdr:colOff>165100</xdr:colOff>
      <xdr:row>78</xdr:row>
      <xdr:rowOff>133527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0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124654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76510</xdr:rowOff>
    </xdr:from>
    <xdr:to>
      <xdr:col>46</xdr:col>
      <xdr:colOff>38100</xdr:colOff>
      <xdr:row>79</xdr:row>
      <xdr:rowOff>6660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169237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65238</xdr:rowOff>
    </xdr:from>
    <xdr:to>
      <xdr:col>41</xdr:col>
      <xdr:colOff>101600</xdr:colOff>
      <xdr:row>78</xdr:row>
      <xdr:rowOff>166838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3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157965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3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157322</xdr:rowOff>
    </xdr:from>
    <xdr:to>
      <xdr:col>36</xdr:col>
      <xdr:colOff>165100</xdr:colOff>
      <xdr:row>78</xdr:row>
      <xdr:rowOff>87472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5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78599</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5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9948</xdr:rowOff>
    </xdr:from>
    <xdr:to>
      <xdr:col>55</xdr:col>
      <xdr:colOff>0</xdr:colOff>
      <xdr:row>98</xdr:row>
      <xdr:rowOff>53533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12048"/>
          <a:ext cx="838200" cy="4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9948</xdr:rowOff>
    </xdr:from>
    <xdr:to>
      <xdr:col>50</xdr:col>
      <xdr:colOff>114300</xdr:colOff>
      <xdr:row>98</xdr:row>
      <xdr:rowOff>58265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2048"/>
          <a:ext cx="889000" cy="4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58265</xdr:rowOff>
    </xdr:from>
    <xdr:to>
      <xdr:col>45</xdr:col>
      <xdr:colOff>177800</xdr:colOff>
      <xdr:row>98</xdr:row>
      <xdr:rowOff>78587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60365"/>
          <a:ext cx="889000"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140224</xdr:rowOff>
    </xdr:from>
    <xdr:to>
      <xdr:col>41</xdr:col>
      <xdr:colOff>50800</xdr:colOff>
      <xdr:row>98</xdr:row>
      <xdr:rowOff>78587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770874"/>
          <a:ext cx="889000" cy="10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2733</xdr:rowOff>
    </xdr:from>
    <xdr:to>
      <xdr:col>55</xdr:col>
      <xdr:colOff>50800</xdr:colOff>
      <xdr:row>98</xdr:row>
      <xdr:rowOff>104333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80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25610</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6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130598</xdr:rowOff>
    </xdr:from>
    <xdr:to>
      <xdr:col>50</xdr:col>
      <xdr:colOff>165100</xdr:colOff>
      <xdr:row>98</xdr:row>
      <xdr:rowOff>60748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77275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3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7465</xdr:rowOff>
    </xdr:from>
    <xdr:to>
      <xdr:col>46</xdr:col>
      <xdr:colOff>38100</xdr:colOff>
      <xdr:row>98</xdr:row>
      <xdr:rowOff>109065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0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125592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8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27787</xdr:rowOff>
    </xdr:from>
    <xdr:to>
      <xdr:col>41</xdr:col>
      <xdr:colOff>101600</xdr:colOff>
      <xdr:row>98</xdr:row>
      <xdr:rowOff>129387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2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120514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89424</xdr:rowOff>
    </xdr:from>
    <xdr:to>
      <xdr:col>36</xdr:col>
      <xdr:colOff>165100</xdr:colOff>
      <xdr:row>98</xdr:row>
      <xdr:rowOff>19574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7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36101</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672795" y="16495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40918</xdr:rowOff>
    </xdr:from>
    <xdr:to>
      <xdr:col>85</xdr:col>
      <xdr:colOff>127000</xdr:colOff>
      <xdr:row>38</xdr:row>
      <xdr:rowOff>71924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556018"/>
          <a:ext cx="838200" cy="3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32989</xdr:rowOff>
    </xdr:from>
    <xdr:to>
      <xdr:col>81</xdr:col>
      <xdr:colOff>50800</xdr:colOff>
      <xdr:row>38</xdr:row>
      <xdr:rowOff>71924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376639"/>
          <a:ext cx="889000" cy="2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16302</xdr:rowOff>
    </xdr:from>
    <xdr:to>
      <xdr:col>76</xdr:col>
      <xdr:colOff>114300</xdr:colOff>
      <xdr:row>37</xdr:row>
      <xdr:rowOff>32989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5845602"/>
          <a:ext cx="889000" cy="53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53309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56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16302</xdr:rowOff>
    </xdr:from>
    <xdr:to>
      <xdr:col>71</xdr:col>
      <xdr:colOff>177800</xdr:colOff>
      <xdr:row>36</xdr:row>
      <xdr:rowOff>127712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5845602"/>
          <a:ext cx="889000" cy="4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81427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13378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161568</xdr:rowOff>
    </xdr:from>
    <xdr:to>
      <xdr:col>85</xdr:col>
      <xdr:colOff>177800</xdr:colOff>
      <xdr:row>38</xdr:row>
      <xdr:rowOff>91718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0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126854</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7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21124</xdr:rowOff>
    </xdr:from>
    <xdr:to>
      <xdr:col>81</xdr:col>
      <xdr:colOff>101600</xdr:colOff>
      <xdr:row>38</xdr:row>
      <xdr:rowOff>122724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3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113851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628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153639</xdr:rowOff>
    </xdr:from>
    <xdr:to>
      <xdr:col>76</xdr:col>
      <xdr:colOff>165100</xdr:colOff>
      <xdr:row>37</xdr:row>
      <xdr:rowOff>83789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3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100316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10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136952</xdr:rowOff>
    </xdr:from>
    <xdr:to>
      <xdr:col>72</xdr:col>
      <xdr:colOff>38100</xdr:colOff>
      <xdr:row>34</xdr:row>
      <xdr:rowOff>67102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579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83629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557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76912</xdr:rowOff>
    </xdr:from>
    <xdr:to>
      <xdr:col>67</xdr:col>
      <xdr:colOff>101600</xdr:colOff>
      <xdr:row>37</xdr:row>
      <xdr:rowOff>7062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2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23589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0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107433</xdr:rowOff>
    </xdr:from>
    <xdr:to>
      <xdr:col>85</xdr:col>
      <xdr:colOff>127000</xdr:colOff>
      <xdr:row>74</xdr:row>
      <xdr:rowOff>113994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2794733"/>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148360</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8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113994</xdr:rowOff>
    </xdr:from>
    <xdr:to>
      <xdr:col>81</xdr:col>
      <xdr:colOff>50800</xdr:colOff>
      <xdr:row>74</xdr:row>
      <xdr:rowOff>116303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801294"/>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95433</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9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116303</xdr:rowOff>
    </xdr:from>
    <xdr:to>
      <xdr:col>76</xdr:col>
      <xdr:colOff>114300</xdr:colOff>
      <xdr:row>74</xdr:row>
      <xdr:rowOff>126047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803603"/>
          <a:ext cx="8890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91124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94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126047</xdr:rowOff>
    </xdr:from>
    <xdr:to>
      <xdr:col>71</xdr:col>
      <xdr:colOff>177800</xdr:colOff>
      <xdr:row>74</xdr:row>
      <xdr:rowOff>155868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2814300" y="12813347"/>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114076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97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25178</xdr:rowOff>
    </xdr:from>
    <xdr:to>
      <xdr:col>67</xdr:col>
      <xdr:colOff>101600</xdr:colOff>
      <xdr:row>74</xdr:row>
      <xdr:rowOff>126778</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143305</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14795" y="1248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56633</xdr:rowOff>
    </xdr:from>
    <xdr:to>
      <xdr:col>85</xdr:col>
      <xdr:colOff>177800</xdr:colOff>
      <xdr:row>74</xdr:row>
      <xdr:rowOff>158233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7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79510</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59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63194</xdr:rowOff>
    </xdr:from>
    <xdr:to>
      <xdr:col>81</xdr:col>
      <xdr:colOff>101600</xdr:colOff>
      <xdr:row>74</xdr:row>
      <xdr:rowOff>164794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75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9871</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181795" y="1252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65503</xdr:rowOff>
    </xdr:from>
    <xdr:to>
      <xdr:col>76</xdr:col>
      <xdr:colOff>165100</xdr:colOff>
      <xdr:row>74</xdr:row>
      <xdr:rowOff>167103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75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12180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292795" y="1252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75247</xdr:rowOff>
    </xdr:from>
    <xdr:to>
      <xdr:col>72</xdr:col>
      <xdr:colOff>38100</xdr:colOff>
      <xdr:row>75</xdr:row>
      <xdr:rowOff>5397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7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21924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03795" y="1253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105068</xdr:rowOff>
    </xdr:from>
    <xdr:to>
      <xdr:col>67</xdr:col>
      <xdr:colOff>101600</xdr:colOff>
      <xdr:row>75</xdr:row>
      <xdr:rowOff>35218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7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26345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88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108868</xdr:rowOff>
    </xdr:from>
    <xdr:to>
      <xdr:col>85</xdr:col>
      <xdr:colOff>127000</xdr:colOff>
      <xdr:row>99</xdr:row>
      <xdr:rowOff>1446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910968"/>
          <a:ext cx="838200" cy="6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140608</xdr:rowOff>
    </xdr:from>
    <xdr:to>
      <xdr:col>81</xdr:col>
      <xdr:colOff>50800</xdr:colOff>
      <xdr:row>99</xdr:row>
      <xdr:rowOff>1446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942708"/>
          <a:ext cx="889000" cy="3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140608</xdr:rowOff>
    </xdr:from>
    <xdr:to>
      <xdr:col>76</xdr:col>
      <xdr:colOff>114300</xdr:colOff>
      <xdr:row>99</xdr:row>
      <xdr:rowOff>22400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942708"/>
          <a:ext cx="889000" cy="5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12044</xdr:rowOff>
    </xdr:from>
    <xdr:to>
      <xdr:col>71</xdr:col>
      <xdr:colOff>177800</xdr:colOff>
      <xdr:row>99</xdr:row>
      <xdr:rowOff>22400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985594"/>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57712</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58068</xdr:rowOff>
    </xdr:from>
    <xdr:to>
      <xdr:col>85</xdr:col>
      <xdr:colOff>177800</xdr:colOff>
      <xdr:row>98</xdr:row>
      <xdr:rowOff>159668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80945</xdr:rowOff>
    </xdr:from>
    <xdr:ext cx="599010"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1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122096</xdr:rowOff>
    </xdr:from>
    <xdr:to>
      <xdr:col>81</xdr:col>
      <xdr:colOff>101600</xdr:colOff>
      <xdr:row>99</xdr:row>
      <xdr:rowOff>52246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9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68773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699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89808</xdr:rowOff>
    </xdr:from>
    <xdr:to>
      <xdr:col>76</xdr:col>
      <xdr:colOff>165100</xdr:colOff>
      <xdr:row>99</xdr:row>
      <xdr:rowOff>19958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89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36485</xdr:rowOff>
    </xdr:from>
    <xdr:ext cx="59901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292795" y="1666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143050</xdr:rowOff>
    </xdr:from>
    <xdr:to>
      <xdr:col>72</xdr:col>
      <xdr:colOff>38100</xdr:colOff>
      <xdr:row>99</xdr:row>
      <xdr:rowOff>73200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9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64327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703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132694</xdr:rowOff>
    </xdr:from>
    <xdr:to>
      <xdr:col>67</xdr:col>
      <xdr:colOff>101600</xdr:colOff>
      <xdr:row>99</xdr:row>
      <xdr:rowOff>62844</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9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79371</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71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14068</xdr:rowOff>
    </xdr:from>
    <xdr:to>
      <xdr:col>116</xdr:col>
      <xdr:colOff>63500</xdr:colOff>
      <xdr:row>39</xdr:row>
      <xdr:rowOff>18852</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00618"/>
          <a:ext cx="8382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18852</xdr:rowOff>
    </xdr:from>
    <xdr:to>
      <xdr:col>111</xdr:col>
      <xdr:colOff>177800</xdr:colOff>
      <xdr:row>39</xdr:row>
      <xdr:rowOff>28927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705402"/>
          <a:ext cx="889000" cy="1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62689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74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145300</xdr:rowOff>
    </xdr:from>
    <xdr:to>
      <xdr:col>107</xdr:col>
      <xdr:colOff>50800</xdr:colOff>
      <xdr:row>39</xdr:row>
      <xdr:rowOff>28927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60400"/>
          <a:ext cx="889000" cy="5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75083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76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145300</xdr:rowOff>
    </xdr:from>
    <xdr:to>
      <xdr:col>102</xdr:col>
      <xdr:colOff>114300</xdr:colOff>
      <xdr:row>38</xdr:row>
      <xdr:rowOff>145464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60400"/>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77173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76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157235</xdr:rowOff>
    </xdr:from>
    <xdr:to>
      <xdr:col>98</xdr:col>
      <xdr:colOff>38100</xdr:colOff>
      <xdr:row>39</xdr:row>
      <xdr:rowOff>87385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78512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765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134718</xdr:rowOff>
    </xdr:from>
    <xdr:to>
      <xdr:col>116</xdr:col>
      <xdr:colOff>114300</xdr:colOff>
      <xdr:row>39</xdr:row>
      <xdr:rowOff>64868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106793</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62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139502</xdr:rowOff>
    </xdr:from>
    <xdr:to>
      <xdr:col>112</xdr:col>
      <xdr:colOff>38100</xdr:colOff>
      <xdr:row>39</xdr:row>
      <xdr:rowOff>69652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5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86179</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42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149577</xdr:rowOff>
    </xdr:from>
    <xdr:to>
      <xdr:col>107</xdr:col>
      <xdr:colOff>101600</xdr:colOff>
      <xdr:row>39</xdr:row>
      <xdr:rowOff>79727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6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96254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43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94500</xdr:rowOff>
    </xdr:from>
    <xdr:to>
      <xdr:col>102</xdr:col>
      <xdr:colOff>165100</xdr:colOff>
      <xdr:row>39</xdr:row>
      <xdr:rowOff>24650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41178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38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94664</xdr:rowOff>
    </xdr:from>
    <xdr:to>
      <xdr:col>98</xdr:col>
      <xdr:colOff>38100</xdr:colOff>
      <xdr:row>39</xdr:row>
      <xdr:rowOff>24814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41341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384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41916</xdr:rowOff>
    </xdr:from>
    <xdr:to>
      <xdr:col>116</xdr:col>
      <xdr:colOff>63500</xdr:colOff>
      <xdr:row>59</xdr:row>
      <xdr:rowOff>43440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57466"/>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41993</xdr:rowOff>
    </xdr:from>
    <xdr:to>
      <xdr:col>111</xdr:col>
      <xdr:colOff>177800</xdr:colOff>
      <xdr:row>59</xdr:row>
      <xdr:rowOff>43440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57543"/>
          <a:ext cx="8890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41993</xdr:rowOff>
    </xdr:from>
    <xdr:to>
      <xdr:col>107</xdr:col>
      <xdr:colOff>50800</xdr:colOff>
      <xdr:row>59</xdr:row>
      <xdr:rowOff>42297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5754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42088</xdr:rowOff>
    </xdr:from>
    <xdr:to>
      <xdr:col>102</xdr:col>
      <xdr:colOff>114300</xdr:colOff>
      <xdr:row>59</xdr:row>
      <xdr:rowOff>42297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157638"/>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3268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7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162566</xdr:rowOff>
    </xdr:from>
    <xdr:to>
      <xdr:col>116</xdr:col>
      <xdr:colOff>114300</xdr:colOff>
      <xdr:row>59</xdr:row>
      <xdr:rowOff>92716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29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164090</xdr:rowOff>
    </xdr:from>
    <xdr:to>
      <xdr:col>112</xdr:col>
      <xdr:colOff>38100</xdr:colOff>
      <xdr:row>59</xdr:row>
      <xdr:rowOff>94240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85367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200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162643</xdr:rowOff>
    </xdr:from>
    <xdr:to>
      <xdr:col>107</xdr:col>
      <xdr:colOff>101600</xdr:colOff>
      <xdr:row>59</xdr:row>
      <xdr:rowOff>92793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83920</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99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162947</xdr:rowOff>
    </xdr:from>
    <xdr:to>
      <xdr:col>102</xdr:col>
      <xdr:colOff>165100</xdr:colOff>
      <xdr:row>59</xdr:row>
      <xdr:rowOff>93097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0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84224</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99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162738</xdr:rowOff>
    </xdr:from>
    <xdr:to>
      <xdr:col>98</xdr:col>
      <xdr:colOff>38100</xdr:colOff>
      <xdr:row>59</xdr:row>
      <xdr:rowOff>92888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0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84015</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99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119142</xdr:rowOff>
    </xdr:from>
    <xdr:to>
      <xdr:col>116</xdr:col>
      <xdr:colOff>63500</xdr:colOff>
      <xdr:row>74</xdr:row>
      <xdr:rowOff>152550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806442"/>
          <a:ext cx="838200" cy="3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28731</xdr:rowOff>
    </xdr:from>
    <xdr:to>
      <xdr:col>111</xdr:col>
      <xdr:colOff>177800</xdr:colOff>
      <xdr:row>74</xdr:row>
      <xdr:rowOff>152550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544581"/>
          <a:ext cx="889000" cy="2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28731</xdr:rowOff>
    </xdr:from>
    <xdr:to>
      <xdr:col>107</xdr:col>
      <xdr:colOff>50800</xdr:colOff>
      <xdr:row>73</xdr:row>
      <xdr:rowOff>128319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44581"/>
          <a:ext cx="889000" cy="9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26020</xdr:rowOff>
    </xdr:from>
    <xdr:to>
      <xdr:col>102</xdr:col>
      <xdr:colOff>114300</xdr:colOff>
      <xdr:row>73</xdr:row>
      <xdr:rowOff>128319</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656300" y="12541870"/>
          <a:ext cx="889000" cy="10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56991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68342</xdr:rowOff>
    </xdr:from>
    <xdr:to>
      <xdr:col>116</xdr:col>
      <xdr:colOff>114300</xdr:colOff>
      <xdr:row>74</xdr:row>
      <xdr:rowOff>169942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5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91219</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60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101750</xdr:rowOff>
    </xdr:from>
    <xdr:to>
      <xdr:col>112</xdr:col>
      <xdr:colOff>38100</xdr:colOff>
      <xdr:row>75</xdr:row>
      <xdr:rowOff>31900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7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23027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88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149381</xdr:rowOff>
    </xdr:from>
    <xdr:to>
      <xdr:col>107</xdr:col>
      <xdr:colOff>101600</xdr:colOff>
      <xdr:row>73</xdr:row>
      <xdr:rowOff>79531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9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96058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26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77519</xdr:rowOff>
    </xdr:from>
    <xdr:to>
      <xdr:col>102</xdr:col>
      <xdr:colOff>165100</xdr:colOff>
      <xdr:row>74</xdr:row>
      <xdr:rowOff>7669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9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24196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36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146670</xdr:rowOff>
    </xdr:from>
    <xdr:to>
      <xdr:col>98</xdr:col>
      <xdr:colOff>38100</xdr:colOff>
      <xdr:row>73</xdr:row>
      <xdr:rowOff>76820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49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93347</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6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全体的には人口は減少しているが、歳出が増加しており、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が高くなる傾向にある。人件費においては、類似団体と比較すれば低い数値となっているが、熊本県や全国平均と比較し高くなっている。物件費及び補助費等に関しては、ふるさと納税の増加による関連経費が増加したことにより、数値が上昇している。扶助費は、定額減税に係る調整給付金等の影響により、数値が高止まりしており、類似団体と比較しても高い数値となっている。普通建設事業費については、町体育館や町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小学校屋内運動場の空調整備の影響で増大し、類似団体平均を上回った。災害復旧事業費は、令和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年度は豪雨被害により、前年度より増加したものの、県平均よりは下回った。公債費は、小学校統廃合事業に加え、体育館の空調等、大型の投資的事業の償還で、</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億円超で推移していく見込みである。令和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年度は、公債費自体は減少したものの、人口減少により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増加した。投資及び出資金は、病院事業会計への出資金により全国平均、県平均を大きく上回っている。貸付金は奨学金事業で、制度利用者が少ないことから類似団体平均を下回っている。繰出金は、特別養護老人ホーム事業会計への操出金の増加により、類似団体平均を上回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熊本県和水町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9,007
8,907
98.78
10,441,737
10,181,979
220,918
4,515,567
7,681,239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43053</xdr:rowOff>
    </xdr:from>
    <xdr:to>
      <xdr:col>24</xdr:col>
      <xdr:colOff>63500</xdr:colOff>
      <xdr:row>37</xdr:row>
      <xdr:rowOff>71247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86703"/>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43053</xdr:rowOff>
    </xdr:from>
    <xdr:to>
      <xdr:col>19</xdr:col>
      <xdr:colOff>177800</xdr:colOff>
      <xdr:row>38</xdr:row>
      <xdr:rowOff>2286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86703"/>
          <a:ext cx="8890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153035</xdr:rowOff>
    </xdr:from>
    <xdr:to>
      <xdr:col>15</xdr:col>
      <xdr:colOff>50800</xdr:colOff>
      <xdr:row>38</xdr:row>
      <xdr:rowOff>2286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496685"/>
          <a:ext cx="8890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138684</xdr:rowOff>
    </xdr:from>
    <xdr:to>
      <xdr:col>10</xdr:col>
      <xdr:colOff>114300</xdr:colOff>
      <xdr:row>37</xdr:row>
      <xdr:rowOff>153035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82334"/>
          <a:ext cx="889000" cy="1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105427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20447</xdr:rowOff>
    </xdr:from>
    <xdr:to>
      <xdr:col>24</xdr:col>
      <xdr:colOff>114300</xdr:colOff>
      <xdr:row>37</xdr:row>
      <xdr:rowOff>122047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170324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42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163703</xdr:rowOff>
    </xdr:from>
    <xdr:to>
      <xdr:col>20</xdr:col>
      <xdr:colOff>38100</xdr:colOff>
      <xdr:row>37</xdr:row>
      <xdr:rowOff>93853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3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84980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2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122936</xdr:rowOff>
    </xdr:from>
    <xdr:to>
      <xdr:col>15</xdr:col>
      <xdr:colOff>101600</xdr:colOff>
      <xdr:row>38</xdr:row>
      <xdr:rowOff>53086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44213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59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102235</xdr:rowOff>
    </xdr:from>
    <xdr:to>
      <xdr:col>10</xdr:col>
      <xdr:colOff>165100</xdr:colOff>
      <xdr:row>38</xdr:row>
      <xdr:rowOff>32385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4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23512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87884</xdr:rowOff>
    </xdr:from>
    <xdr:to>
      <xdr:col>6</xdr:col>
      <xdr:colOff>38100</xdr:colOff>
      <xdr:row>38</xdr:row>
      <xdr:rowOff>18035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315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9161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2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138672</xdr:rowOff>
    </xdr:from>
    <xdr:to>
      <xdr:col>24</xdr:col>
      <xdr:colOff>63500</xdr:colOff>
      <xdr:row>58</xdr:row>
      <xdr:rowOff>32375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1322"/>
          <a:ext cx="838200" cy="6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21282</xdr:rowOff>
    </xdr:from>
    <xdr:to>
      <xdr:col>19</xdr:col>
      <xdr:colOff>177800</xdr:colOff>
      <xdr:row>58</xdr:row>
      <xdr:rowOff>32375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965382"/>
          <a:ext cx="889000" cy="1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21282</xdr:rowOff>
    </xdr:from>
    <xdr:to>
      <xdr:col>15</xdr:col>
      <xdr:colOff>50800</xdr:colOff>
      <xdr:row>58</xdr:row>
      <xdr:rowOff>48006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965382"/>
          <a:ext cx="889000" cy="2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11436</xdr:rowOff>
    </xdr:from>
    <xdr:to>
      <xdr:col>10</xdr:col>
      <xdr:colOff>114300</xdr:colOff>
      <xdr:row>58</xdr:row>
      <xdr:rowOff>48006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55536"/>
          <a:ext cx="889000" cy="3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105632</xdr:rowOff>
    </xdr:from>
    <xdr:to>
      <xdr:col>6</xdr:col>
      <xdr:colOff>38100</xdr:colOff>
      <xdr:row>58</xdr:row>
      <xdr:rowOff>35782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52309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87872</xdr:rowOff>
    </xdr:from>
    <xdr:to>
      <xdr:col>24</xdr:col>
      <xdr:colOff>114300</xdr:colOff>
      <xdr:row>58</xdr:row>
      <xdr:rowOff>18022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110749</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153025</xdr:rowOff>
    </xdr:from>
    <xdr:to>
      <xdr:col>20</xdr:col>
      <xdr:colOff>38100</xdr:colOff>
      <xdr:row>58</xdr:row>
      <xdr:rowOff>83175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2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99702</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700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141932</xdr:rowOff>
    </xdr:from>
    <xdr:to>
      <xdr:col>15</xdr:col>
      <xdr:colOff>101600</xdr:colOff>
      <xdr:row>58</xdr:row>
      <xdr:rowOff>72082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1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88609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689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168656</xdr:rowOff>
    </xdr:from>
    <xdr:to>
      <xdr:col>10</xdr:col>
      <xdr:colOff>165100</xdr:colOff>
      <xdr:row>58</xdr:row>
      <xdr:rowOff>98806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115333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16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132086</xdr:rowOff>
    </xdr:from>
    <xdr:to>
      <xdr:col>6</xdr:col>
      <xdr:colOff>38100</xdr:colOff>
      <xdr:row>58</xdr:row>
      <xdr:rowOff>62236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53363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997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157958</xdr:rowOff>
    </xdr:from>
    <xdr:to>
      <xdr:col>24</xdr:col>
      <xdr:colOff>63500</xdr:colOff>
      <xdr:row>76</xdr:row>
      <xdr:rowOff>112275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16708"/>
          <a:ext cx="838200" cy="12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112275</xdr:rowOff>
    </xdr:from>
    <xdr:to>
      <xdr:col>19</xdr:col>
      <xdr:colOff>177800</xdr:colOff>
      <xdr:row>76</xdr:row>
      <xdr:rowOff>124506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42475"/>
          <a:ext cx="889000" cy="1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92814</xdr:rowOff>
    </xdr:from>
    <xdr:to>
      <xdr:col>15</xdr:col>
      <xdr:colOff>50800</xdr:colOff>
      <xdr:row>76</xdr:row>
      <xdr:rowOff>124506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23014"/>
          <a:ext cx="889000" cy="3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92814</xdr:rowOff>
    </xdr:from>
    <xdr:to>
      <xdr:col>10</xdr:col>
      <xdr:colOff>114300</xdr:colOff>
      <xdr:row>77</xdr:row>
      <xdr:rowOff>123058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23014"/>
          <a:ext cx="889000" cy="20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107158</xdr:rowOff>
    </xdr:from>
    <xdr:to>
      <xdr:col>24</xdr:col>
      <xdr:colOff>114300</xdr:colOff>
      <xdr:row>76</xdr:row>
      <xdr:rowOff>37308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130035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61475</xdr:rowOff>
    </xdr:from>
    <xdr:to>
      <xdr:col>20</xdr:col>
      <xdr:colOff>38100</xdr:colOff>
      <xdr:row>76</xdr:row>
      <xdr:rowOff>163075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8152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6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73706</xdr:rowOff>
    </xdr:from>
    <xdr:to>
      <xdr:col>15</xdr:col>
      <xdr:colOff>101600</xdr:colOff>
      <xdr:row>77</xdr:row>
      <xdr:rowOff>3856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20383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42014</xdr:rowOff>
    </xdr:from>
    <xdr:to>
      <xdr:col>10</xdr:col>
      <xdr:colOff>165100</xdr:colOff>
      <xdr:row>76</xdr:row>
      <xdr:rowOff>143614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7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160141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4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72258</xdr:rowOff>
    </xdr:from>
    <xdr:to>
      <xdr:col>6</xdr:col>
      <xdr:colOff>38100</xdr:colOff>
      <xdr:row>78</xdr:row>
      <xdr:rowOff>2408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164985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66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86477</xdr:rowOff>
    </xdr:from>
    <xdr:to>
      <xdr:col>24</xdr:col>
      <xdr:colOff>63500</xdr:colOff>
      <xdr:row>96</xdr:row>
      <xdr:rowOff>90734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45677"/>
          <a:ext cx="838200" cy="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81238</xdr:rowOff>
    </xdr:from>
    <xdr:to>
      <xdr:col>19</xdr:col>
      <xdr:colOff>177800</xdr:colOff>
      <xdr:row>96</xdr:row>
      <xdr:rowOff>90734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540438"/>
          <a:ext cx="889000" cy="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81238</xdr:rowOff>
    </xdr:from>
    <xdr:to>
      <xdr:col>15</xdr:col>
      <xdr:colOff>50800</xdr:colOff>
      <xdr:row>96</xdr:row>
      <xdr:rowOff>92659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540438"/>
          <a:ext cx="889000" cy="1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40194</xdr:rowOff>
    </xdr:from>
    <xdr:to>
      <xdr:col>10</xdr:col>
      <xdr:colOff>114300</xdr:colOff>
      <xdr:row>96</xdr:row>
      <xdr:rowOff>92659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499394"/>
          <a:ext cx="889000" cy="5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11354</xdr:rowOff>
    </xdr:from>
    <xdr:to>
      <xdr:col>6</xdr:col>
      <xdr:colOff>38100</xdr:colOff>
      <xdr:row>96</xdr:row>
      <xdr:rowOff>112954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104081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35677</xdr:rowOff>
    </xdr:from>
    <xdr:to>
      <xdr:col>24</xdr:col>
      <xdr:colOff>114300</xdr:colOff>
      <xdr:row>96</xdr:row>
      <xdr:rowOff>137277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9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58554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4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39934</xdr:rowOff>
    </xdr:from>
    <xdr:to>
      <xdr:col>20</xdr:col>
      <xdr:colOff>38100</xdr:colOff>
      <xdr:row>96</xdr:row>
      <xdr:rowOff>141534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9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158061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7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30438</xdr:rowOff>
    </xdr:from>
    <xdr:to>
      <xdr:col>15</xdr:col>
      <xdr:colOff>101600</xdr:colOff>
      <xdr:row>96</xdr:row>
      <xdr:rowOff>132038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8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148565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6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41859</xdr:rowOff>
    </xdr:from>
    <xdr:to>
      <xdr:col>10</xdr:col>
      <xdr:colOff>165100</xdr:colOff>
      <xdr:row>96</xdr:row>
      <xdr:rowOff>143459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159986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160844</xdr:rowOff>
    </xdr:from>
    <xdr:to>
      <xdr:col>6</xdr:col>
      <xdr:colOff>38100</xdr:colOff>
      <xdr:row>96</xdr:row>
      <xdr:rowOff>90994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44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107521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22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xdr:rowOff>
    </xdr:from>
    <xdr:to>
      <xdr:col>36</xdr:col>
      <xdr:colOff>165100</xdr:colOff>
      <xdr:row>38</xdr:row>
      <xdr:rowOff>110871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127398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6503</xdr:rowOff>
    </xdr:from>
    <xdr:to>
      <xdr:col>55</xdr:col>
      <xdr:colOff>0</xdr:colOff>
      <xdr:row>58</xdr:row>
      <xdr:rowOff>15897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950603"/>
          <a:ext cx="838200" cy="9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153934</xdr:rowOff>
    </xdr:from>
    <xdr:to>
      <xdr:col>50</xdr:col>
      <xdr:colOff>114300</xdr:colOff>
      <xdr:row>58</xdr:row>
      <xdr:rowOff>15897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926584"/>
          <a:ext cx="889000" cy="3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153934</xdr:rowOff>
    </xdr:from>
    <xdr:to>
      <xdr:col>45</xdr:col>
      <xdr:colOff>177800</xdr:colOff>
      <xdr:row>58</xdr:row>
      <xdr:rowOff>6586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926584"/>
          <a:ext cx="889000" cy="2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156136</xdr:rowOff>
    </xdr:from>
    <xdr:to>
      <xdr:col>41</xdr:col>
      <xdr:colOff>50800</xdr:colOff>
      <xdr:row>58</xdr:row>
      <xdr:rowOff>6586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928786"/>
          <a:ext cx="889000" cy="2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84961</xdr:rowOff>
    </xdr:from>
    <xdr:to>
      <xdr:col>36</xdr:col>
      <xdr:colOff>165100</xdr:colOff>
      <xdr:row>55</xdr:row>
      <xdr:rowOff>15111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31638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118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127153</xdr:rowOff>
    </xdr:from>
    <xdr:to>
      <xdr:col>55</xdr:col>
      <xdr:colOff>50800</xdr:colOff>
      <xdr:row>58</xdr:row>
      <xdr:rowOff>57303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9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105580</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7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136547</xdr:rowOff>
    </xdr:from>
    <xdr:to>
      <xdr:col>50</xdr:col>
      <xdr:colOff>165100</xdr:colOff>
      <xdr:row>58</xdr:row>
      <xdr:rowOff>66697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90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57824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103134</xdr:rowOff>
    </xdr:from>
    <xdr:to>
      <xdr:col>46</xdr:col>
      <xdr:colOff>38100</xdr:colOff>
      <xdr:row>58</xdr:row>
      <xdr:rowOff>33284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24411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968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127236</xdr:rowOff>
    </xdr:from>
    <xdr:to>
      <xdr:col>41</xdr:col>
      <xdr:colOff>101600</xdr:colOff>
      <xdr:row>58</xdr:row>
      <xdr:rowOff>57386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48513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105336</xdr:rowOff>
    </xdr:from>
    <xdr:to>
      <xdr:col>36</xdr:col>
      <xdr:colOff>165100</xdr:colOff>
      <xdr:row>58</xdr:row>
      <xdr:rowOff>35486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7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26613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97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165382</xdr:rowOff>
    </xdr:from>
    <xdr:to>
      <xdr:col>55</xdr:col>
      <xdr:colOff>0</xdr:colOff>
      <xdr:row>79</xdr:row>
      <xdr:rowOff>14855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38482"/>
          <a:ext cx="838200" cy="2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165382</xdr:rowOff>
    </xdr:from>
    <xdr:to>
      <xdr:col>50</xdr:col>
      <xdr:colOff>114300</xdr:colOff>
      <xdr:row>79</xdr:row>
      <xdr:rowOff>34652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38482"/>
          <a:ext cx="889000" cy="40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32271</xdr:rowOff>
    </xdr:from>
    <xdr:to>
      <xdr:col>45</xdr:col>
      <xdr:colOff>177800</xdr:colOff>
      <xdr:row>79</xdr:row>
      <xdr:rowOff>34652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76821"/>
          <a:ext cx="889000" cy="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32271</xdr:rowOff>
    </xdr:from>
    <xdr:to>
      <xdr:col>41</xdr:col>
      <xdr:colOff>50800</xdr:colOff>
      <xdr:row>79</xdr:row>
      <xdr:rowOff>46000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76821"/>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66351</xdr:rowOff>
    </xdr:from>
    <xdr:to>
      <xdr:col>36</xdr:col>
      <xdr:colOff>165100</xdr:colOff>
      <xdr:row>78</xdr:row>
      <xdr:rowOff>167951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1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135505</xdr:rowOff>
    </xdr:from>
    <xdr:to>
      <xdr:col>55</xdr:col>
      <xdr:colOff>50800</xdr:colOff>
      <xdr:row>79</xdr:row>
      <xdr:rowOff>65655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0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87823</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114582</xdr:rowOff>
    </xdr:from>
    <xdr:to>
      <xdr:col>50</xdr:col>
      <xdr:colOff>165100</xdr:colOff>
      <xdr:row>79</xdr:row>
      <xdr:rowOff>44732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8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35859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8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155302</xdr:rowOff>
    </xdr:from>
    <xdr:to>
      <xdr:col>46</xdr:col>
      <xdr:colOff>38100</xdr:colOff>
      <xdr:row>79</xdr:row>
      <xdr:rowOff>85452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2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76579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2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152921</xdr:rowOff>
    </xdr:from>
    <xdr:to>
      <xdr:col>41</xdr:col>
      <xdr:colOff>101600</xdr:colOff>
      <xdr:row>79</xdr:row>
      <xdr:rowOff>83071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2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74198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61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166650</xdr:rowOff>
    </xdr:from>
    <xdr:to>
      <xdr:col>36</xdr:col>
      <xdr:colOff>165100</xdr:colOff>
      <xdr:row>79</xdr:row>
      <xdr:rowOff>96800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87927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3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58015</xdr:rowOff>
    </xdr:from>
    <xdr:to>
      <xdr:col>55</xdr:col>
      <xdr:colOff>0</xdr:colOff>
      <xdr:row>97</xdr:row>
      <xdr:rowOff>80525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88665"/>
          <a:ext cx="838200" cy="22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167763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626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80525</xdr:rowOff>
    </xdr:from>
    <xdr:to>
      <xdr:col>50</xdr:col>
      <xdr:colOff>114300</xdr:colOff>
      <xdr:row>97</xdr:row>
      <xdr:rowOff>127479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711175"/>
          <a:ext cx="889000" cy="4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120388</xdr:rowOff>
    </xdr:from>
    <xdr:to>
      <xdr:col>45</xdr:col>
      <xdr:colOff>177800</xdr:colOff>
      <xdr:row>97</xdr:row>
      <xdr:rowOff>127479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751038"/>
          <a:ext cx="889000" cy="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35289</xdr:rowOff>
    </xdr:from>
    <xdr:to>
      <xdr:col>41</xdr:col>
      <xdr:colOff>50800</xdr:colOff>
      <xdr:row>97</xdr:row>
      <xdr:rowOff>120388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65939"/>
          <a:ext cx="889000" cy="8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32102</xdr:rowOff>
    </xdr:from>
    <xdr:to>
      <xdr:col>36</xdr:col>
      <xdr:colOff>165100</xdr:colOff>
      <xdr:row>97</xdr:row>
      <xdr:rowOff>133702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124829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75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7215</xdr:rowOff>
    </xdr:from>
    <xdr:to>
      <xdr:col>55</xdr:col>
      <xdr:colOff>50800</xdr:colOff>
      <xdr:row>97</xdr:row>
      <xdr:rowOff>108815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30092</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29725</xdr:rowOff>
    </xdr:from>
    <xdr:to>
      <xdr:col>50</xdr:col>
      <xdr:colOff>165100</xdr:colOff>
      <xdr:row>97</xdr:row>
      <xdr:rowOff>131325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6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147852</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35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76679</xdr:rowOff>
    </xdr:from>
    <xdr:to>
      <xdr:col>46</xdr:col>
      <xdr:colOff>38100</xdr:colOff>
      <xdr:row>98</xdr:row>
      <xdr:rowOff>6829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70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169406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80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69588</xdr:rowOff>
    </xdr:from>
    <xdr:to>
      <xdr:col>41</xdr:col>
      <xdr:colOff>101600</xdr:colOff>
      <xdr:row>97</xdr:row>
      <xdr:rowOff>171188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162315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155939</xdr:rowOff>
    </xdr:from>
    <xdr:to>
      <xdr:col>36</xdr:col>
      <xdr:colOff>165100</xdr:colOff>
      <xdr:row>97</xdr:row>
      <xdr:rowOff>86089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1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102616</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72795" y="1639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153160</xdr:rowOff>
    </xdr:from>
    <xdr:to>
      <xdr:col>85</xdr:col>
      <xdr:colOff>127000</xdr:colOff>
      <xdr:row>37</xdr:row>
      <xdr:rowOff>161220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96810"/>
          <a:ext cx="838200" cy="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161220</xdr:rowOff>
    </xdr:from>
    <xdr:to>
      <xdr:col>81</xdr:col>
      <xdr:colOff>50800</xdr:colOff>
      <xdr:row>37</xdr:row>
      <xdr:rowOff>169802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04870"/>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169802</xdr:rowOff>
    </xdr:from>
    <xdr:to>
      <xdr:col>76</xdr:col>
      <xdr:colOff>114300</xdr:colOff>
      <xdr:row>38</xdr:row>
      <xdr:rowOff>17198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13452"/>
          <a:ext cx="889000" cy="1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86966</xdr:rowOff>
    </xdr:from>
    <xdr:to>
      <xdr:col>71</xdr:col>
      <xdr:colOff>177800</xdr:colOff>
      <xdr:row>38</xdr:row>
      <xdr:rowOff>17198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30616"/>
          <a:ext cx="889000" cy="10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139672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4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102360</xdr:rowOff>
    </xdr:from>
    <xdr:to>
      <xdr:col>85</xdr:col>
      <xdr:colOff>177800</xdr:colOff>
      <xdr:row>38</xdr:row>
      <xdr:rowOff>32510</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110420</xdr:rowOff>
    </xdr:from>
    <xdr:to>
      <xdr:col>81</xdr:col>
      <xdr:colOff>101600</xdr:colOff>
      <xdr:row>38</xdr:row>
      <xdr:rowOff>40570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31697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4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119002</xdr:rowOff>
    </xdr:from>
    <xdr:to>
      <xdr:col>76</xdr:col>
      <xdr:colOff>165100</xdr:colOff>
      <xdr:row>38</xdr:row>
      <xdr:rowOff>49152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6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40279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5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137848</xdr:rowOff>
    </xdr:from>
    <xdr:to>
      <xdr:col>72</xdr:col>
      <xdr:colOff>38100</xdr:colOff>
      <xdr:row>38</xdr:row>
      <xdr:rowOff>67997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814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59125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36166</xdr:rowOff>
    </xdr:from>
    <xdr:to>
      <xdr:col>67</xdr:col>
      <xdr:colOff>101600</xdr:colOff>
      <xdr:row>37</xdr:row>
      <xdr:rowOff>137766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79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128894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56346</xdr:rowOff>
    </xdr:from>
    <xdr:to>
      <xdr:col>85</xdr:col>
      <xdr:colOff>127000</xdr:colOff>
      <xdr:row>57</xdr:row>
      <xdr:rowOff>102239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28996"/>
          <a:ext cx="838200" cy="4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102239</xdr:rowOff>
    </xdr:from>
    <xdr:to>
      <xdr:col>81</xdr:col>
      <xdr:colOff>50800</xdr:colOff>
      <xdr:row>58</xdr:row>
      <xdr:rowOff>88778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74889"/>
          <a:ext cx="889000" cy="15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78997</xdr:rowOff>
    </xdr:from>
    <xdr:to>
      <xdr:col>76</xdr:col>
      <xdr:colOff>114300</xdr:colOff>
      <xdr:row>58</xdr:row>
      <xdr:rowOff>88778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3703300" y="10023097"/>
          <a:ext cx="889000" cy="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42442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49961</xdr:rowOff>
    </xdr:from>
    <xdr:to>
      <xdr:col>71</xdr:col>
      <xdr:colOff>177800</xdr:colOff>
      <xdr:row>58</xdr:row>
      <xdr:rowOff>78997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22611"/>
          <a:ext cx="889000" cy="20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153140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92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5546</xdr:rowOff>
    </xdr:from>
    <xdr:to>
      <xdr:col>85</xdr:col>
      <xdr:colOff>177800</xdr:colOff>
      <xdr:row>57</xdr:row>
      <xdr:rowOff>107146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28423</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29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51439</xdr:rowOff>
    </xdr:from>
    <xdr:to>
      <xdr:col>81</xdr:col>
      <xdr:colOff>101600</xdr:colOff>
      <xdr:row>57</xdr:row>
      <xdr:rowOff>153039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169566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59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37978</xdr:rowOff>
    </xdr:from>
    <xdr:to>
      <xdr:col>76</xdr:col>
      <xdr:colOff>165100</xdr:colOff>
      <xdr:row>58</xdr:row>
      <xdr:rowOff>139578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9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130705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7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28197</xdr:rowOff>
    </xdr:from>
    <xdr:to>
      <xdr:col>72</xdr:col>
      <xdr:colOff>38100</xdr:colOff>
      <xdr:row>58</xdr:row>
      <xdr:rowOff>129797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97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120924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6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170611</xdr:rowOff>
    </xdr:from>
    <xdr:to>
      <xdr:col>67</xdr:col>
      <xdr:colOff>101600</xdr:colOff>
      <xdr:row>57</xdr:row>
      <xdr:rowOff>100761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77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117288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4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40917</xdr:rowOff>
    </xdr:from>
    <xdr:to>
      <xdr:col>85</xdr:col>
      <xdr:colOff>127000</xdr:colOff>
      <xdr:row>78</xdr:row>
      <xdr:rowOff>71924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14017"/>
          <a:ext cx="838200" cy="3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32990</xdr:rowOff>
    </xdr:from>
    <xdr:to>
      <xdr:col>81</xdr:col>
      <xdr:colOff>50800</xdr:colOff>
      <xdr:row>78</xdr:row>
      <xdr:rowOff>71924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234640"/>
          <a:ext cx="889000" cy="2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16302</xdr:rowOff>
    </xdr:from>
    <xdr:to>
      <xdr:col>76</xdr:col>
      <xdr:colOff>114300</xdr:colOff>
      <xdr:row>77</xdr:row>
      <xdr:rowOff>32990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2703602"/>
          <a:ext cx="889000" cy="531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53281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42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16302</xdr:rowOff>
    </xdr:from>
    <xdr:to>
      <xdr:col>71</xdr:col>
      <xdr:colOff>177800</xdr:colOff>
      <xdr:row>76</xdr:row>
      <xdr:rowOff>127712</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2703602"/>
          <a:ext cx="889000" cy="45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81427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92073</xdr:rowOff>
    </xdr:from>
    <xdr:to>
      <xdr:col>67</xdr:col>
      <xdr:colOff>101600</xdr:colOff>
      <xdr:row>78</xdr:row>
      <xdr:rowOff>22223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161567</xdr:rowOff>
    </xdr:from>
    <xdr:to>
      <xdr:col>85</xdr:col>
      <xdr:colOff>177800</xdr:colOff>
      <xdr:row>78</xdr:row>
      <xdr:rowOff>91717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36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126845</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2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21124</xdr:rowOff>
    </xdr:from>
    <xdr:to>
      <xdr:col>81</xdr:col>
      <xdr:colOff>101600</xdr:colOff>
      <xdr:row>78</xdr:row>
      <xdr:rowOff>122724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3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113851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8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153640</xdr:rowOff>
    </xdr:from>
    <xdr:to>
      <xdr:col>76</xdr:col>
      <xdr:colOff>165100</xdr:colOff>
      <xdr:row>77</xdr:row>
      <xdr:rowOff>83790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18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100316</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295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136952</xdr:rowOff>
    </xdr:from>
    <xdr:to>
      <xdr:col>72</xdr:col>
      <xdr:colOff>38100</xdr:colOff>
      <xdr:row>74</xdr:row>
      <xdr:rowOff>67102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265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83629</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242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76912</xdr:rowOff>
    </xdr:from>
    <xdr:to>
      <xdr:col>67</xdr:col>
      <xdr:colOff>101600</xdr:colOff>
      <xdr:row>77</xdr:row>
      <xdr:rowOff>7062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1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23589</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28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107434</xdr:rowOff>
    </xdr:from>
    <xdr:to>
      <xdr:col>85</xdr:col>
      <xdr:colOff>127000</xdr:colOff>
      <xdr:row>94</xdr:row>
      <xdr:rowOff>113995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223734"/>
          <a:ext cx="838200" cy="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148359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264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113995</xdr:rowOff>
    </xdr:from>
    <xdr:to>
      <xdr:col>81</xdr:col>
      <xdr:colOff>50800</xdr:colOff>
      <xdr:row>94</xdr:row>
      <xdr:rowOff>116303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230295"/>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95421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38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116303</xdr:rowOff>
    </xdr:from>
    <xdr:to>
      <xdr:col>76</xdr:col>
      <xdr:colOff>114300</xdr:colOff>
      <xdr:row>94</xdr:row>
      <xdr:rowOff>126047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232603"/>
          <a:ext cx="8890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91124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37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126047</xdr:rowOff>
    </xdr:from>
    <xdr:to>
      <xdr:col>71</xdr:col>
      <xdr:colOff>177800</xdr:colOff>
      <xdr:row>94</xdr:row>
      <xdr:rowOff>155868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242347"/>
          <a:ext cx="889000" cy="2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114076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40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25109</xdr:rowOff>
    </xdr:from>
    <xdr:to>
      <xdr:col>67</xdr:col>
      <xdr:colOff>101600</xdr:colOff>
      <xdr:row>94</xdr:row>
      <xdr:rowOff>126709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143236</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14795" y="1591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56634</xdr:rowOff>
    </xdr:from>
    <xdr:to>
      <xdr:col>85</xdr:col>
      <xdr:colOff>177800</xdr:colOff>
      <xdr:row>94</xdr:row>
      <xdr:rowOff>158234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17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79511</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024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63195</xdr:rowOff>
    </xdr:from>
    <xdr:to>
      <xdr:col>81</xdr:col>
      <xdr:colOff>101600</xdr:colOff>
      <xdr:row>94</xdr:row>
      <xdr:rowOff>164795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1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9872</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595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65503</xdr:rowOff>
    </xdr:from>
    <xdr:to>
      <xdr:col>76</xdr:col>
      <xdr:colOff>165100</xdr:colOff>
      <xdr:row>94</xdr:row>
      <xdr:rowOff>167103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18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12180</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5957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75247</xdr:rowOff>
    </xdr:from>
    <xdr:to>
      <xdr:col>72</xdr:col>
      <xdr:colOff>38100</xdr:colOff>
      <xdr:row>95</xdr:row>
      <xdr:rowOff>5397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1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21924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596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105068</xdr:rowOff>
    </xdr:from>
    <xdr:to>
      <xdr:col>67</xdr:col>
      <xdr:colOff>101600</xdr:colOff>
      <xdr:row>95</xdr:row>
      <xdr:rowOff>35218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2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26345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1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18661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議会費は、ﾀﾌﾞﾚｯﾄ端末の導入が令和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年度に完了したことにより、微減し、類似団体平均を下回っている。総務費は、ふるさと納税の増加に伴う関連経費や、ふるさと応援寄付金基金及び子育て支援基金の積立により増加した。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民生費は定額減税に係る調整給付金や非課税世帯支援給付金により増加した。衛生費は、一部事務組合絵の負担金等により微増した。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農林水産費は、有害鳥獣捕獲対策協議会負担金等により増加した。商工費は、商品券取扱店舗交付金や三加和温泉の受水槽タンク更新工事の終了により減少した。</a:t>
          </a:r>
        </a:p>
        <a:p>
          <a:r>
            <a:rPr kumimoji="1" lang="ja-JP" altLang="en-US" sz="1300">
              <a:latin typeface="ＭＳ Ｐゴシック" panose="020B0600070205080204" pitchFamily="50" charset="-128"/>
              <a:ea typeface="ＭＳ Ｐゴシック" panose="020B0600070205080204" pitchFamily="50" charset="-128"/>
            </a:rPr>
            <a:t>土木費は、町道整備事業や通学路緊急対策事業により増加した。消防費は、耐震性貯水槽整備事業や一部事務組合（消防費）負担金の増により増加した。</a:t>
          </a:r>
        </a:p>
        <a:p>
          <a:r>
            <a:rPr kumimoji="1" lang="ja-JP" altLang="en-US" sz="1300">
              <a:latin typeface="ＭＳ Ｐゴシック" panose="020B0600070205080204" pitchFamily="50" charset="-128"/>
              <a:ea typeface="ＭＳ Ｐゴシック" panose="020B0600070205080204" pitchFamily="50" charset="-128"/>
            </a:rPr>
            <a:t>教育費は、町体育館空調設置工事、町内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小学校の屋内運動場空調整備事業により増加し、類似団体平均を上回った。災害復旧事業費は、令和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年度は豪雨被害により、前年度より増加したものの、県平均よりは下回った。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公債費は、公債費自体は微減となったが、人口が減少したことから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財政調整基金については、前年度と比較して</a:t>
          </a:r>
          <a:r>
            <a:rPr kumimoji="1" lang="en-US" altLang="ja-JP" sz="1400">
              <a:latin typeface="ＭＳ ゴシック" pitchFamily="49" charset="-128"/>
              <a:ea typeface="ＭＳ ゴシック" pitchFamily="49" charset="-128"/>
            </a:rPr>
            <a:t>55,229</a:t>
          </a:r>
          <a:r>
            <a:rPr kumimoji="1" lang="ja-JP" altLang="en-US" sz="1400">
              <a:latin typeface="ＭＳ ゴシック" pitchFamily="49" charset="-128"/>
              <a:ea typeface="ＭＳ ゴシック" pitchFamily="49" charset="-128"/>
            </a:rPr>
            <a:t>千円減少した。</a:t>
          </a:r>
        </a:p>
        <a:p>
          <a:r>
            <a:rPr kumimoji="1" lang="ja-JP" altLang="en-US" sz="1400">
              <a:latin typeface="ＭＳ ゴシック" pitchFamily="49" charset="-128"/>
              <a:ea typeface="ＭＳ ゴシック" pitchFamily="49" charset="-128"/>
            </a:rPr>
            <a:t>実質収支は、形式収支が</a:t>
          </a:r>
          <a:r>
            <a:rPr kumimoji="1" lang="en-US" altLang="ja-JP" sz="1400">
              <a:latin typeface="ＭＳ ゴシック" pitchFamily="49" charset="-128"/>
              <a:ea typeface="ＭＳ ゴシック" pitchFamily="49" charset="-128"/>
            </a:rPr>
            <a:t>220,598</a:t>
          </a:r>
          <a:r>
            <a:rPr kumimoji="1" lang="ja-JP" altLang="en-US" sz="1400">
              <a:latin typeface="ＭＳ ゴシック" pitchFamily="49" charset="-128"/>
              <a:ea typeface="ＭＳ ゴシック" pitchFamily="49" charset="-128"/>
            </a:rPr>
            <a:t>千円減少し、翌年度繰越財源は</a:t>
          </a:r>
          <a:r>
            <a:rPr kumimoji="1" lang="en-US" altLang="ja-JP" sz="1400">
              <a:latin typeface="ＭＳ ゴシック" pitchFamily="49" charset="-128"/>
              <a:ea typeface="ＭＳ ゴシック" pitchFamily="49" charset="-128"/>
            </a:rPr>
            <a:t>4,618</a:t>
          </a:r>
          <a:r>
            <a:rPr kumimoji="1" lang="ja-JP" altLang="en-US" sz="1400">
              <a:latin typeface="ＭＳ ゴシック" pitchFamily="49" charset="-128"/>
              <a:ea typeface="ＭＳ ゴシック" pitchFamily="49" charset="-128"/>
            </a:rPr>
            <a:t>千円減となったことで実質収支は</a:t>
          </a:r>
          <a:r>
            <a:rPr kumimoji="1" lang="en-US" altLang="ja-JP" sz="1400">
              <a:latin typeface="ＭＳ ゴシック" pitchFamily="49" charset="-128"/>
              <a:ea typeface="ＭＳ ゴシック" pitchFamily="49" charset="-128"/>
            </a:rPr>
            <a:t>215,980</a:t>
          </a:r>
          <a:r>
            <a:rPr kumimoji="1" lang="ja-JP" altLang="en-US" sz="1400">
              <a:latin typeface="ＭＳ ゴシック" pitchFamily="49" charset="-128"/>
              <a:ea typeface="ＭＳ ゴシック" pitchFamily="49" charset="-128"/>
            </a:rPr>
            <a:t>千円減となり、</a:t>
          </a:r>
          <a:r>
            <a:rPr kumimoji="1" lang="en-US" altLang="ja-JP" sz="1400">
              <a:latin typeface="ＭＳ ゴシック" pitchFamily="49" charset="-128"/>
              <a:ea typeface="ＭＳ ゴシック" pitchFamily="49" charset="-128"/>
            </a:rPr>
            <a:t>4.93</a:t>
          </a:r>
          <a:r>
            <a:rPr kumimoji="1" lang="ja-JP" altLang="en-US" sz="1400">
              <a:latin typeface="ＭＳ ゴシック" pitchFamily="49" charset="-128"/>
              <a:ea typeface="ＭＳ ゴシック" pitchFamily="49" charset="-128"/>
            </a:rPr>
            <a:t>ポイント減となった。</a:t>
          </a:r>
        </a:p>
        <a:p>
          <a:r>
            <a:rPr kumimoji="1" lang="ja-JP" altLang="en-US" sz="1400">
              <a:latin typeface="ＭＳ ゴシック" pitchFamily="49" charset="-128"/>
              <a:ea typeface="ＭＳ ゴシック" pitchFamily="49" charset="-128"/>
            </a:rPr>
            <a:t>自主財源に乏しい中で、特別会計への繰出など、事業の整理を行うべき時期が近付いている。ふるさと納税で歳入を強化するなど、健全な財政運営に努めていく。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熊本県和水町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連結実質赤字比率については、全会計で黒字であり赤字比率は発生していない状況にある。ただし基準外繰出として簡易水道事業会計に</a:t>
          </a:r>
          <a:r>
            <a:rPr kumimoji="1" lang="en-US" altLang="ja-JP" sz="1400">
              <a:latin typeface="ＭＳ ゴシック" pitchFamily="49" charset="-128"/>
              <a:ea typeface="ＭＳ ゴシック" pitchFamily="49" charset="-128"/>
            </a:rPr>
            <a:t>45,615</a:t>
          </a:r>
          <a:r>
            <a:rPr kumimoji="1" lang="ja-JP" altLang="en-US" sz="1400">
              <a:latin typeface="ＭＳ ゴシック" pitchFamily="49" charset="-128"/>
              <a:ea typeface="ＭＳ ゴシック" pitchFamily="49" charset="-128"/>
            </a:rPr>
            <a:t>千円、下水道事業会計に</a:t>
          </a:r>
          <a:r>
            <a:rPr kumimoji="1" lang="en-US" altLang="ja-JP" sz="1400">
              <a:latin typeface="ＭＳ ゴシック" pitchFamily="49" charset="-128"/>
              <a:ea typeface="ＭＳ ゴシック" pitchFamily="49" charset="-128"/>
            </a:rPr>
            <a:t>80,218</a:t>
          </a:r>
          <a:r>
            <a:rPr kumimoji="1" lang="ja-JP" altLang="en-US" sz="1400">
              <a:latin typeface="ＭＳ ゴシック" pitchFamily="49" charset="-128"/>
              <a:ea typeface="ＭＳ ゴシック" pitchFamily="49" charset="-128"/>
            </a:rPr>
            <a:t>千円（特環：</a:t>
          </a:r>
          <a:r>
            <a:rPr kumimoji="1" lang="en-US" altLang="ja-JP" sz="1400">
              <a:latin typeface="ＭＳ ゴシック" pitchFamily="49" charset="-128"/>
              <a:ea typeface="ＭＳ ゴシック" pitchFamily="49" charset="-128"/>
            </a:rPr>
            <a:t>37,916</a:t>
          </a:r>
          <a:r>
            <a:rPr kumimoji="1" lang="ja-JP" altLang="en-US" sz="1400">
              <a:latin typeface="ＭＳ ゴシック" pitchFamily="49" charset="-128"/>
              <a:ea typeface="ＭＳ ゴシック" pitchFamily="49" charset="-128"/>
            </a:rPr>
            <a:t>千円、特排：</a:t>
          </a:r>
          <a:r>
            <a:rPr kumimoji="1" lang="en-US" altLang="ja-JP" sz="1400">
              <a:latin typeface="ＭＳ ゴシック" pitchFamily="49" charset="-128"/>
              <a:ea typeface="ＭＳ ゴシック" pitchFamily="49" charset="-128"/>
            </a:rPr>
            <a:t>42,302</a:t>
          </a:r>
          <a:r>
            <a:rPr kumimoji="1" lang="ja-JP" altLang="en-US" sz="1400">
              <a:latin typeface="ＭＳ ゴシック" pitchFamily="49" charset="-128"/>
              <a:ea typeface="ＭＳ ゴシック" pitchFamily="49" charset="-128"/>
            </a:rPr>
            <a:t>）、特別養護老人ホーム事業会計に</a:t>
          </a:r>
          <a:r>
            <a:rPr kumimoji="1" lang="en-US" altLang="ja-JP" sz="1400">
              <a:latin typeface="ＭＳ ゴシック" pitchFamily="49" charset="-128"/>
              <a:ea typeface="ＭＳ ゴシック" pitchFamily="49" charset="-128"/>
            </a:rPr>
            <a:t>80,935</a:t>
          </a:r>
          <a:r>
            <a:rPr kumimoji="1" lang="ja-JP" altLang="en-US" sz="1400">
              <a:latin typeface="ＭＳ ゴシック" pitchFamily="49" charset="-128"/>
              <a:ea typeface="ＭＳ ゴシック" pitchFamily="49" charset="-128"/>
            </a:rPr>
            <a:t>千円を赤字補填した結果である。今後は公営企業の各施設の老朽化に伴い維持補修費又は更新整備費が伸びる見込みである。</a:t>
          </a:r>
        </a:p>
        <a:p>
          <a:r>
            <a:rPr kumimoji="1" lang="ja-JP" altLang="en-US" sz="1400">
              <a:latin typeface="ＭＳ ゴシック" pitchFamily="49" charset="-128"/>
              <a:ea typeface="ＭＳ ゴシック" pitchFamily="49" charset="-128"/>
            </a:rPr>
            <a:t>　独立採算性が取れるような料金の適正な改定や管理の効率化等を図らなければならないが、公営企業は既に近隣地域と比較して高料金化しており、町の面積が広く過疎化が進んでいることの弱みが浮き彫り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10441737</v>
      </c>
      <c r="BO4" s="358"/>
      <c r="BP4" s="358"/>
      <c r="BQ4" s="358"/>
      <c r="BR4" s="358"/>
      <c r="BS4" s="358"/>
      <c r="BT4" s="358"/>
      <c r="BU4" s="359"/>
      <c r="BV4" s="357">
        <v>9090071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4.9000000000000004</v>
      </c>
      <c r="CU4" s="364"/>
      <c r="CV4" s="364"/>
      <c r="CW4" s="364"/>
      <c r="CX4" s="364"/>
      <c r="CY4" s="364"/>
      <c r="CZ4" s="364"/>
      <c r="DA4" s="365"/>
      <c r="DB4" s="363">
        <v>9.8000000000000007</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10181979</v>
      </c>
      <c r="BO5" s="395"/>
      <c r="BP5" s="395"/>
      <c r="BQ5" s="395"/>
      <c r="BR5" s="395"/>
      <c r="BS5" s="395"/>
      <c r="BT5" s="395"/>
      <c r="BU5" s="396"/>
      <c r="BV5" s="394">
        <v>8609715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95.8</v>
      </c>
      <c r="CU5" s="392"/>
      <c r="CV5" s="392"/>
      <c r="CW5" s="392"/>
      <c r="CX5" s="392"/>
      <c r="CY5" s="392"/>
      <c r="CZ5" s="392"/>
      <c r="DA5" s="393"/>
      <c r="DB5" s="391">
        <v>94.5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259758</v>
      </c>
      <c r="BO6" s="395"/>
      <c r="BP6" s="395"/>
      <c r="BQ6" s="395"/>
      <c r="BR6" s="395"/>
      <c r="BS6" s="395"/>
      <c r="BT6" s="395"/>
      <c r="BU6" s="396"/>
      <c r="BV6" s="394">
        <v>480356</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v>
      </c>
      <c r="CU6" s="432"/>
      <c r="CV6" s="432"/>
      <c r="CW6" s="432"/>
      <c r="CX6" s="432"/>
      <c r="CY6" s="432"/>
      <c r="CZ6" s="432"/>
      <c r="DA6" s="433"/>
      <c r="DB6" s="431">
        <v>94.9</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38840</v>
      </c>
      <c r="BO7" s="395"/>
      <c r="BP7" s="395"/>
      <c r="BQ7" s="395"/>
      <c r="BR7" s="395"/>
      <c r="BS7" s="395"/>
      <c r="BT7" s="395"/>
      <c r="BU7" s="396"/>
      <c r="BV7" s="394">
        <v>43458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4515567</v>
      </c>
      <c r="CU7" s="395"/>
      <c r="CV7" s="395"/>
      <c r="CW7" s="395"/>
      <c r="CX7" s="395"/>
      <c r="CY7" s="395"/>
      <c r="CZ7" s="395"/>
      <c r="DA7" s="396"/>
      <c r="DB7" s="394">
        <v>4450750</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220918</v>
      </c>
      <c r="BO8" s="395"/>
      <c r="BP8" s="395"/>
      <c r="BQ8" s="395"/>
      <c r="BR8" s="395"/>
      <c r="BS8" s="395"/>
      <c r="BT8" s="395"/>
      <c r="BU8" s="396"/>
      <c r="BV8" s="394">
        <v>436898</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0.26</v>
      </c>
      <c r="CU8" s="435"/>
      <c r="CV8" s="435"/>
      <c r="CW8" s="435"/>
      <c r="CX8" s="435"/>
      <c r="CY8" s="435"/>
      <c r="CZ8" s="435"/>
      <c r="DA8" s="436"/>
      <c r="DB8" s="434">
        <v>0.25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9342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-215980</v>
      </c>
      <c r="BO9" s="395"/>
      <c r="BP9" s="395"/>
      <c r="BQ9" s="395"/>
      <c r="BR9" s="395"/>
      <c r="BS9" s="395"/>
      <c r="BT9" s="395"/>
      <c r="BU9" s="396"/>
      <c r="BV9" s="394">
        <v>-122541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16.2</v>
      </c>
      <c r="CU9" s="392"/>
      <c r="CV9" s="392"/>
      <c r="CW9" s="392"/>
      <c r="CX9" s="392"/>
      <c r="CY9" s="392"/>
      <c r="CZ9" s="392"/>
      <c r="DA9" s="393"/>
      <c r="DB9" s="391">
        <v>16.8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10191</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220022</v>
      </c>
      <c r="BO10" s="395"/>
      <c r="BP10" s="395"/>
      <c r="BQ10" s="395"/>
      <c r="BR10" s="395"/>
      <c r="BS10" s="395"/>
      <c r="BT10" s="395"/>
      <c r="BU10" s="396"/>
      <c r="BV10" s="394">
        <v>1317</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9007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275251</v>
      </c>
      <c r="BO12" s="395"/>
      <c r="BP12" s="395"/>
      <c r="BQ12" s="395"/>
      <c r="BR12" s="395"/>
      <c r="BS12" s="395"/>
      <c r="BT12" s="395"/>
      <c r="BU12" s="396"/>
      <c r="BV12" s="394">
        <v>117895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8907</v>
      </c>
      <c r="S13" s="479"/>
      <c r="T13" s="479"/>
      <c r="U13" s="479"/>
      <c r="V13" s="480"/>
      <c r="W13" s="410" t="s">
        <v>131</v>
      </c>
      <c r="X13" s="411"/>
      <c r="Y13" s="411"/>
      <c r="Z13" s="411"/>
      <c r="AA13" s="411"/>
      <c r="AB13" s="401"/>
      <c r="AC13" s="445">
        <v>875</v>
      </c>
      <c r="AD13" s="446"/>
      <c r="AE13" s="446"/>
      <c r="AF13" s="446"/>
      <c r="AG13" s="488"/>
      <c r="AH13" s="445">
        <v>965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-271209</v>
      </c>
      <c r="BO13" s="395"/>
      <c r="BP13" s="395"/>
      <c r="BQ13" s="395"/>
      <c r="BR13" s="395"/>
      <c r="BS13" s="395"/>
      <c r="BT13" s="395"/>
      <c r="BU13" s="396"/>
      <c r="BV13" s="394">
        <v>-239119</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10.1</v>
      </c>
      <c r="CU13" s="392"/>
      <c r="CV13" s="392"/>
      <c r="CW13" s="392"/>
      <c r="CX13" s="392"/>
      <c r="CY13" s="392"/>
      <c r="CZ13" s="392"/>
      <c r="DA13" s="393"/>
      <c r="DB13" s="391">
        <v>10.3</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9104</v>
      </c>
      <c r="S14" s="479"/>
      <c r="T14" s="479"/>
      <c r="U14" s="479"/>
      <c r="V14" s="480"/>
      <c r="W14" s="384"/>
      <c r="X14" s="385"/>
      <c r="Y14" s="385"/>
      <c r="Z14" s="385"/>
      <c r="AA14" s="385"/>
      <c r="AB14" s="374"/>
      <c r="AC14" s="481">
        <v>19</v>
      </c>
      <c r="AD14" s="482"/>
      <c r="AE14" s="482"/>
      <c r="AF14" s="482"/>
      <c r="AG14" s="483"/>
      <c r="AH14" s="481">
        <v>19.899999999999999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9024</v>
      </c>
      <c r="S15" s="479"/>
      <c r="T15" s="479"/>
      <c r="U15" s="479"/>
      <c r="V15" s="480"/>
      <c r="W15" s="410" t="s">
        <v>137</v>
      </c>
      <c r="X15" s="411"/>
      <c r="Y15" s="411"/>
      <c r="Z15" s="411"/>
      <c r="AA15" s="411"/>
      <c r="AB15" s="401"/>
      <c r="AC15" s="445">
        <v>1210</v>
      </c>
      <c r="AD15" s="446"/>
      <c r="AE15" s="446"/>
      <c r="AF15" s="446"/>
      <c r="AG15" s="488"/>
      <c r="AH15" s="445">
        <v>1317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1063560</v>
      </c>
      <c r="BO15" s="358"/>
      <c r="BP15" s="358"/>
      <c r="BQ15" s="358"/>
      <c r="BR15" s="358"/>
      <c r="BS15" s="358"/>
      <c r="BT15" s="358"/>
      <c r="BU15" s="359"/>
      <c r="BV15" s="357">
        <v>1088463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26.3</v>
      </c>
      <c r="AD16" s="482"/>
      <c r="AE16" s="482"/>
      <c r="AF16" s="482"/>
      <c r="AG16" s="483"/>
      <c r="AH16" s="481">
        <v>27.2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4248474</v>
      </c>
      <c r="BO16" s="395"/>
      <c r="BP16" s="395"/>
      <c r="BQ16" s="395"/>
      <c r="BR16" s="395"/>
      <c r="BS16" s="395"/>
      <c r="BT16" s="395"/>
      <c r="BU16" s="396"/>
      <c r="BV16" s="394">
        <v>4165005</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2509</v>
      </c>
      <c r="AD17" s="446"/>
      <c r="AE17" s="446"/>
      <c r="AF17" s="446"/>
      <c r="AG17" s="488"/>
      <c r="AH17" s="445">
        <v>2567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1323957</v>
      </c>
      <c r="BO17" s="395"/>
      <c r="BP17" s="395"/>
      <c r="BQ17" s="395"/>
      <c r="BR17" s="395"/>
      <c r="BS17" s="395"/>
      <c r="BT17" s="395"/>
      <c r="BU17" s="396"/>
      <c r="BV17" s="394">
        <v>1354641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98.78</v>
      </c>
      <c r="M18" s="518"/>
      <c r="N18" s="518"/>
      <c r="O18" s="518"/>
      <c r="P18" s="518"/>
      <c r="Q18" s="518"/>
      <c r="R18" s="519"/>
      <c r="S18" s="519"/>
      <c r="T18" s="519"/>
      <c r="U18" s="519"/>
      <c r="V18" s="520"/>
      <c r="W18" s="412"/>
      <c r="X18" s="413"/>
      <c r="Y18" s="413"/>
      <c r="Z18" s="413"/>
      <c r="AA18" s="413"/>
      <c r="AB18" s="404"/>
      <c r="AC18" s="521">
        <v>54.6</v>
      </c>
      <c r="AD18" s="522"/>
      <c r="AE18" s="522"/>
      <c r="AF18" s="522"/>
      <c r="AG18" s="523"/>
      <c r="AH18" s="521">
        <v>52.9</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4357004</v>
      </c>
      <c r="BO18" s="395"/>
      <c r="BP18" s="395"/>
      <c r="BQ18" s="395"/>
      <c r="BR18" s="395"/>
      <c r="BS18" s="395"/>
      <c r="BT18" s="395"/>
      <c r="BU18" s="396"/>
      <c r="BV18" s="394">
        <v>4189144</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95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5883499</v>
      </c>
      <c r="BO19" s="395"/>
      <c r="BP19" s="395"/>
      <c r="BQ19" s="395"/>
      <c r="BR19" s="395"/>
      <c r="BS19" s="395"/>
      <c r="BT19" s="395"/>
      <c r="BU19" s="396"/>
      <c r="BV19" s="394">
        <v>5672620</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3416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7681239</v>
      </c>
      <c r="BO22" s="358"/>
      <c r="BP22" s="358"/>
      <c r="BQ22" s="358"/>
      <c r="BR22" s="358"/>
      <c r="BS22" s="358"/>
      <c r="BT22" s="358"/>
      <c r="BU22" s="359"/>
      <c r="BV22" s="357">
        <v>7514047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4993856</v>
      </c>
      <c r="BO23" s="395"/>
      <c r="BP23" s="395"/>
      <c r="BQ23" s="395"/>
      <c r="BR23" s="395"/>
      <c r="BS23" s="395"/>
      <c r="BT23" s="395"/>
      <c r="BU23" s="396"/>
      <c r="BV23" s="394">
        <v>4885194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7910</v>
      </c>
      <c r="R24" s="446"/>
      <c r="S24" s="446"/>
      <c r="T24" s="446"/>
      <c r="U24" s="446"/>
      <c r="V24" s="488"/>
      <c r="W24" s="540"/>
      <c r="X24" s="541"/>
      <c r="Y24" s="542"/>
      <c r="Z24" s="444" t="s">
        <v>162</v>
      </c>
      <c r="AA24" s="424"/>
      <c r="AB24" s="424"/>
      <c r="AC24" s="424"/>
      <c r="AD24" s="424"/>
      <c r="AE24" s="424"/>
      <c r="AF24" s="424"/>
      <c r="AG24" s="425"/>
      <c r="AH24" s="445">
        <v>127</v>
      </c>
      <c r="AI24" s="446"/>
      <c r="AJ24" s="446"/>
      <c r="AK24" s="446"/>
      <c r="AL24" s="488"/>
      <c r="AM24" s="445">
        <v>365125</v>
      </c>
      <c r="AN24" s="446"/>
      <c r="AO24" s="446"/>
      <c r="AP24" s="446"/>
      <c r="AQ24" s="446"/>
      <c r="AR24" s="488"/>
      <c r="AS24" s="445">
        <v>2875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5995824</v>
      </c>
      <c r="BO24" s="395"/>
      <c r="BP24" s="395"/>
      <c r="BQ24" s="395"/>
      <c r="BR24" s="395"/>
      <c r="BS24" s="395"/>
      <c r="BT24" s="395"/>
      <c r="BU24" s="396"/>
      <c r="BV24" s="394">
        <v>5576849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5810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1460643</v>
      </c>
      <c r="BO25" s="358"/>
      <c r="BP25" s="358"/>
      <c r="BQ25" s="358"/>
      <c r="BR25" s="358"/>
      <c r="BS25" s="358"/>
      <c r="BT25" s="358"/>
      <c r="BU25" s="359"/>
      <c r="BV25" s="357">
        <v>1137038</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5360</v>
      </c>
      <c r="R26" s="446"/>
      <c r="S26" s="446"/>
      <c r="T26" s="446"/>
      <c r="U26" s="446"/>
      <c r="V26" s="488"/>
      <c r="W26" s="540"/>
      <c r="X26" s="541"/>
      <c r="Y26" s="542"/>
      <c r="Z26" s="444" t="s">
        <v>168</v>
      </c>
      <c r="AA26" s="546"/>
      <c r="AB26" s="546"/>
      <c r="AC26" s="546"/>
      <c r="AD26" s="546"/>
      <c r="AE26" s="546"/>
      <c r="AF26" s="546"/>
      <c r="AG26" s="547"/>
      <c r="AH26" s="445">
        <v>9</v>
      </c>
      <c r="AI26" s="446"/>
      <c r="AJ26" s="446"/>
      <c r="AK26" s="446"/>
      <c r="AL26" s="488"/>
      <c r="AM26" s="445">
        <v>22761</v>
      </c>
      <c r="AN26" s="446"/>
      <c r="AO26" s="446"/>
      <c r="AP26" s="446"/>
      <c r="AQ26" s="446"/>
      <c r="AR26" s="488"/>
      <c r="AS26" s="445">
        <v>2529</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3260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113731</v>
      </c>
      <c r="BO27" s="514"/>
      <c r="BP27" s="514"/>
      <c r="BQ27" s="514"/>
      <c r="BR27" s="514"/>
      <c r="BS27" s="514"/>
      <c r="BT27" s="514"/>
      <c r="BU27" s="515"/>
      <c r="BV27" s="513">
        <v>113729</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2690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2649647</v>
      </c>
      <c r="BO28" s="358"/>
      <c r="BP28" s="358"/>
      <c r="BQ28" s="358"/>
      <c r="BR28" s="358"/>
      <c r="BS28" s="358"/>
      <c r="BT28" s="358"/>
      <c r="BU28" s="359"/>
      <c r="BV28" s="357">
        <v>2704876</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10</v>
      </c>
      <c r="M29" s="446"/>
      <c r="N29" s="446"/>
      <c r="O29" s="446"/>
      <c r="P29" s="488"/>
      <c r="Q29" s="445">
        <v>2450</v>
      </c>
      <c r="R29" s="446"/>
      <c r="S29" s="446"/>
      <c r="T29" s="446"/>
      <c r="U29" s="446"/>
      <c r="V29" s="488"/>
      <c r="W29" s="543"/>
      <c r="X29" s="544"/>
      <c r="Y29" s="545"/>
      <c r="Z29" s="444" t="s">
        <v>177</v>
      </c>
      <c r="AA29" s="424"/>
      <c r="AB29" s="424"/>
      <c r="AC29" s="424"/>
      <c r="AD29" s="424"/>
      <c r="AE29" s="424"/>
      <c r="AF29" s="424"/>
      <c r="AG29" s="425"/>
      <c r="AH29" s="445">
        <v>127</v>
      </c>
      <c r="AI29" s="446"/>
      <c r="AJ29" s="446"/>
      <c r="AK29" s="446"/>
      <c r="AL29" s="488"/>
      <c r="AM29" s="445">
        <v>365125</v>
      </c>
      <c r="AN29" s="446"/>
      <c r="AO29" s="446"/>
      <c r="AP29" s="446"/>
      <c r="AQ29" s="446"/>
      <c r="AR29" s="488"/>
      <c r="AS29" s="445">
        <v>2875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1959597</v>
      </c>
      <c r="BO29" s="395"/>
      <c r="BP29" s="395"/>
      <c r="BQ29" s="395"/>
      <c r="BR29" s="395"/>
      <c r="BS29" s="395"/>
      <c r="BT29" s="395"/>
      <c r="BU29" s="396"/>
      <c r="BV29" s="394">
        <v>2086489</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5077977</v>
      </c>
      <c r="BO30" s="514"/>
      <c r="BP30" s="514"/>
      <c r="BQ30" s="514"/>
      <c r="BR30" s="514"/>
      <c r="BS30" s="514"/>
      <c r="BT30" s="514"/>
      <c r="BU30" s="515"/>
      <c r="BV30" s="513">
        <v>4211132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株式会社　菊水ロマン館</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有明広域行政事務組合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熊本県後期高齢者医療広域連合
（一般会計）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特別養護老人ホーム事業会計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熊本県後期高齢者医療広域連合
（後期高齢者医療特別会計）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rrI33vNkePAfDcXA27tEPAS6K6MthZ3n1qbUYYmKj0yvXWYGDPFo6sg5TzTuEYQGmpJNDk7+mo6pfODJZIW27Q==" saltValue="XXSDRH9uAhFhXWvdIfNWk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535</v>
      </c>
      <c r="D34" s="1136"/>
      <c r="E34" s="1137"/>
      <c r="F34" s="32">
        <v>19.309999999999999</v>
      </c>
      <c r="G34" s="33">
        <v>30.58</v>
      </c>
      <c r="H34" s="33">
        <v>42.26</v>
      </c>
      <c r="I34" s="33">
        <v>44.15</v>
      </c>
      <c r="J34" s="34">
        <v>40.79</v>
      </c>
      <c r="K34" s="22"/>
      <c r="L34" s="22"/>
      <c r="M34" s="22"/>
      <c r="N34" s="22"/>
      <c r="O34" s="22"/>
      <c r="P34" s="22"/>
    </row>
    <row r="35" spans="1:16" ht="39" customHeight="1" x14ac:dyDescent="0.2">
      <c r="A35" s="22"/>
      <c r="B35" s="35"/>
      <c r="C35" s="1132" t="s">
        <v>536</v>
      </c>
      <c r="D35" s="1132"/>
      <c r="E35" s="1133"/>
      <c r="F35" s="36">
        <v>3.74</v>
      </c>
      <c r="G35" s="37">
        <v>3.42</v>
      </c>
      <c r="H35" s="37">
        <v>5.23</v>
      </c>
      <c r="I35" s="37">
        <v>6.55</v>
      </c>
      <c r="J35" s="38">
        <v>6.21</v>
      </c>
      <c r="K35" s="22"/>
      <c r="L35" s="22"/>
      <c r="M35" s="22"/>
      <c r="N35" s="22"/>
      <c r="O35" s="22"/>
      <c r="P35" s="22"/>
    </row>
    <row r="36" spans="1:16" ht="39" customHeight="1" x14ac:dyDescent="0.2">
      <c r="A36" s="22"/>
      <c r="B36" s="35"/>
      <c r="C36" s="1132" t="s">
        <v>537</v>
      </c>
      <c r="D36" s="1132"/>
      <c r="E36" s="1133"/>
      <c r="F36" s="36">
        <v>13.06</v>
      </c>
      <c r="G36" s="37">
        <v>27.56</v>
      </c>
      <c r="H36" s="37">
        <v>12.6</v>
      </c>
      <c r="I36" s="37">
        <v>9.81</v>
      </c>
      <c r="J36" s="38">
        <v>4.8899999999999997</v>
      </c>
      <c r="K36" s="22"/>
      <c r="L36" s="22"/>
      <c r="M36" s="22"/>
      <c r="N36" s="22"/>
      <c r="O36" s="22"/>
      <c r="P36" s="22"/>
    </row>
    <row r="37" spans="1:16" ht="39" customHeight="1" x14ac:dyDescent="0.2">
      <c r="A37" s="22"/>
      <c r="B37" s="35"/>
      <c r="C37" s="1132" t="s">
        <v>538</v>
      </c>
      <c r="D37" s="1132"/>
      <c r="E37" s="1133"/>
      <c r="F37" s="36">
        <v>0</v>
      </c>
      <c r="G37" s="37">
        <v>0</v>
      </c>
      <c r="H37" s="37">
        <v>0.16</v>
      </c>
      <c r="I37" s="37">
        <v>0.74</v>
      </c>
      <c r="J37" s="38">
        <v>1.21</v>
      </c>
      <c r="K37" s="22"/>
      <c r="L37" s="22"/>
      <c r="M37" s="22"/>
      <c r="N37" s="22"/>
      <c r="O37" s="22"/>
      <c r="P37" s="22"/>
    </row>
    <row r="38" spans="1:16" ht="39" customHeight="1" x14ac:dyDescent="0.2">
      <c r="A38" s="22"/>
      <c r="B38" s="35"/>
      <c r="C38" s="1132" t="s">
        <v>539</v>
      </c>
      <c r="D38" s="1132"/>
      <c r="E38" s="1133"/>
      <c r="F38" s="36">
        <v>0</v>
      </c>
      <c r="G38" s="37">
        <v>0</v>
      </c>
      <c r="H38" s="37">
        <v>0.15</v>
      </c>
      <c r="I38" s="37">
        <v>0.66</v>
      </c>
      <c r="J38" s="38">
        <v>1.18</v>
      </c>
      <c r="K38" s="22"/>
      <c r="L38" s="22"/>
      <c r="M38" s="22"/>
      <c r="N38" s="22"/>
      <c r="O38" s="22"/>
      <c r="P38" s="22"/>
    </row>
    <row r="39" spans="1:16" ht="39" customHeight="1" x14ac:dyDescent="0.2">
      <c r="A39" s="22"/>
      <c r="B39" s="35"/>
      <c r="C39" s="1132" t="s">
        <v>540</v>
      </c>
      <c r="D39" s="1132"/>
      <c r="E39" s="1133"/>
      <c r="F39" s="36">
        <v>0.94</v>
      </c>
      <c r="G39" s="37">
        <v>1.62</v>
      </c>
      <c r="H39" s="37">
        <v>2.04</v>
      </c>
      <c r="I39" s="37">
        <v>1.33</v>
      </c>
      <c r="J39" s="38">
        <v>0.8</v>
      </c>
      <c r="K39" s="22"/>
      <c r="L39" s="22"/>
      <c r="M39" s="22"/>
      <c r="N39" s="22"/>
      <c r="O39" s="22"/>
      <c r="P39" s="22"/>
    </row>
    <row r="40" spans="1:16" ht="39" customHeight="1" x14ac:dyDescent="0.2">
      <c r="A40" s="22"/>
      <c r="B40" s="35"/>
      <c r="C40" s="1132" t="s">
        <v>541</v>
      </c>
      <c r="D40" s="1132"/>
      <c r="E40" s="1133"/>
      <c r="F40" s="36">
        <v>0.05</v>
      </c>
      <c r="G40" s="37">
        <v>0.06</v>
      </c>
      <c r="H40" s="37">
        <v>0.08</v>
      </c>
      <c r="I40" s="37">
        <v>0.09</v>
      </c>
      <c r="J40" s="38">
        <v>0</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5">
      <c r="A43" s="22"/>
      <c r="B43" s="40"/>
      <c r="C43" s="1134" t="s">
        <v>544</v>
      </c>
      <c r="D43" s="1134"/>
      <c r="E43" s="1135"/>
      <c r="F43" s="41">
        <v>0.03</v>
      </c>
      <c r="G43" s="42">
        <v>0.17</v>
      </c>
      <c r="H43" s="42">
        <v>0</v>
      </c>
      <c r="I43" s="42" t="s">
        <v>488</v>
      </c>
      <c r="J43" s="43" t="s">
        <v>488</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ehVu16CwqgOiSYBdfgzS9KMpgQfyrtCldpNWs4wvWJ/5Y/dHl1mn1UaEaiMRcfe0ibE530hER6ShLwUNfnqRw==" saltValue="v9M/C34VP2s59iR9TzXE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938</v>
      </c>
      <c r="L45" s="58">
        <v>969</v>
      </c>
      <c r="M45" s="58">
        <v>968</v>
      </c>
      <c r="N45" s="58">
        <v>951</v>
      </c>
      <c r="O45" s="59">
        <v>952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2">
      <c r="A48" s="46"/>
      <c r="B48" s="1140"/>
      <c r="C48" s="1141"/>
      <c r="D48" s="60"/>
      <c r="E48" s="1146" t="s">
        <v>13</v>
      </c>
      <c r="F48" s="1146"/>
      <c r="G48" s="1146"/>
      <c r="H48" s="1146"/>
      <c r="I48" s="1146"/>
      <c r="J48" s="1147"/>
      <c r="K48" s="61">
        <v>111</v>
      </c>
      <c r="L48" s="62">
        <v>112</v>
      </c>
      <c r="M48" s="62">
        <v>114</v>
      </c>
      <c r="N48" s="62">
        <v>114</v>
      </c>
      <c r="O48" s="63">
        <v>106</v>
      </c>
      <c r="P48" s="46"/>
      <c r="Q48" s="46"/>
      <c r="R48" s="46"/>
      <c r="S48" s="46"/>
      <c r="T48" s="46"/>
      <c r="U48" s="46"/>
    </row>
    <row r="49" spans="1:21" ht="30.75" customHeight="1" x14ac:dyDescent="0.2">
      <c r="A49" s="46"/>
      <c r="B49" s="1140"/>
      <c r="C49" s="1141"/>
      <c r="D49" s="60"/>
      <c r="E49" s="1146" t="s">
        <v>14</v>
      </c>
      <c r="F49" s="1146"/>
      <c r="G49" s="1146"/>
      <c r="H49" s="1146"/>
      <c r="I49" s="1146"/>
      <c r="J49" s="1147"/>
      <c r="K49" s="61">
        <v>60</v>
      </c>
      <c r="L49" s="62">
        <v>31</v>
      </c>
      <c r="M49" s="62">
        <v>46</v>
      </c>
      <c r="N49" s="62">
        <v>51</v>
      </c>
      <c r="O49" s="63">
        <v>46</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488</v>
      </c>
      <c r="M51" s="62" t="s">
        <v>488</v>
      </c>
      <c r="N51" s="62" t="s">
        <v>488</v>
      </c>
      <c r="O51" s="63" t="s">
        <v>488</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738</v>
      </c>
      <c r="L52" s="62">
        <v>723</v>
      </c>
      <c r="M52" s="62">
        <v>742</v>
      </c>
      <c r="N52" s="62">
        <v>733</v>
      </c>
      <c r="O52" s="63">
        <v>741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371</v>
      </c>
      <c r="L53" s="67">
        <v>389</v>
      </c>
      <c r="M53" s="67">
        <v>386</v>
      </c>
      <c r="N53" s="67">
        <v>383</v>
      </c>
      <c r="O53" s="68">
        <v>363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X+vl4Vvq8sC4HEIlHlirYoILboIcLomPRYly6jQO1q5AjTWo5QLvCIUmB6eFHa9rkR9gHxbKbucc8e0goxWwA==" saltValue="sV8NZY3r7aZSuoruiAIG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69" t="s">
        <v>30</v>
      </c>
      <c r="C41" s="1170"/>
      <c r="D41" s="103"/>
      <c r="E41" s="1175" t="s">
        <v>31</v>
      </c>
      <c r="F41" s="1175"/>
      <c r="G41" s="1175"/>
      <c r="H41" s="1176"/>
      <c r="I41" s="330">
        <v>8324</v>
      </c>
      <c r="J41" s="331">
        <v>7880</v>
      </c>
      <c r="K41" s="331">
        <v>7516</v>
      </c>
      <c r="L41" s="331">
        <v>7514</v>
      </c>
      <c r="M41" s="332">
        <v>7681</v>
      </c>
    </row>
    <row r="42" spans="2:13" ht="27.75" customHeight="1" x14ac:dyDescent="0.2">
      <c r="B42" s="1171"/>
      <c r="C42" s="1172"/>
      <c r="D42" s="104"/>
      <c r="E42" s="1177" t="s">
        <v>32</v>
      </c>
      <c r="F42" s="1177"/>
      <c r="G42" s="1177"/>
      <c r="H42" s="1178"/>
      <c r="I42" s="333" t="s">
        <v>488</v>
      </c>
      <c r="J42" s="334" t="s">
        <v>488</v>
      </c>
      <c r="K42" s="334" t="s">
        <v>488</v>
      </c>
      <c r="L42" s="334" t="s">
        <v>488</v>
      </c>
      <c r="M42" s="335" t="s">
        <v>488</v>
      </c>
    </row>
    <row r="43" spans="2:13" ht="27.75" customHeight="1" x14ac:dyDescent="0.2">
      <c r="B43" s="1171"/>
      <c r="C43" s="1172"/>
      <c r="D43" s="104"/>
      <c r="E43" s="1177" t="s">
        <v>33</v>
      </c>
      <c r="F43" s="1177"/>
      <c r="G43" s="1177"/>
      <c r="H43" s="1178"/>
      <c r="I43" s="333">
        <v>966</v>
      </c>
      <c r="J43" s="334">
        <v>858</v>
      </c>
      <c r="K43" s="334">
        <v>788</v>
      </c>
      <c r="L43" s="334">
        <v>767</v>
      </c>
      <c r="M43" s="335">
        <v>999</v>
      </c>
    </row>
    <row r="44" spans="2:13" ht="27.75" customHeight="1" x14ac:dyDescent="0.2">
      <c r="B44" s="1171"/>
      <c r="C44" s="1172"/>
      <c r="D44" s="104"/>
      <c r="E44" s="1177" t="s">
        <v>34</v>
      </c>
      <c r="F44" s="1177"/>
      <c r="G44" s="1177"/>
      <c r="H44" s="1178"/>
      <c r="I44" s="333">
        <v>503</v>
      </c>
      <c r="J44" s="334">
        <v>535</v>
      </c>
      <c r="K44" s="334">
        <v>544</v>
      </c>
      <c r="L44" s="334">
        <v>621</v>
      </c>
      <c r="M44" s="335">
        <v>674</v>
      </c>
    </row>
    <row r="45" spans="2:13" ht="27.75" customHeight="1" x14ac:dyDescent="0.2">
      <c r="B45" s="1171"/>
      <c r="C45" s="1172"/>
      <c r="D45" s="104"/>
      <c r="E45" s="1177" t="s">
        <v>35</v>
      </c>
      <c r="F45" s="1177"/>
      <c r="G45" s="1177"/>
      <c r="H45" s="1178"/>
      <c r="I45" s="333">
        <v>554</v>
      </c>
      <c r="J45" s="334">
        <v>396</v>
      </c>
      <c r="K45" s="334">
        <v>404</v>
      </c>
      <c r="L45" s="334">
        <v>403</v>
      </c>
      <c r="M45" s="335">
        <v>403</v>
      </c>
    </row>
    <row r="46" spans="2:13" ht="27.75" customHeight="1" x14ac:dyDescent="0.2">
      <c r="B46" s="1171"/>
      <c r="C46" s="1172"/>
      <c r="D46" s="105"/>
      <c r="E46" s="1177" t="s">
        <v>36</v>
      </c>
      <c r="F46" s="1177"/>
      <c r="G46" s="1177"/>
      <c r="H46" s="1178"/>
      <c r="I46" s="333" t="s">
        <v>488</v>
      </c>
      <c r="J46" s="334" t="s">
        <v>488</v>
      </c>
      <c r="K46" s="334" t="s">
        <v>488</v>
      </c>
      <c r="L46" s="334" t="s">
        <v>488</v>
      </c>
      <c r="M46" s="335" t="s">
        <v>488</v>
      </c>
    </row>
    <row r="47" spans="2:13" ht="27.75" customHeight="1" x14ac:dyDescent="0.2">
      <c r="B47" s="1171"/>
      <c r="C47" s="1172"/>
      <c r="D47" s="106"/>
      <c r="E47" s="1179" t="s">
        <v>37</v>
      </c>
      <c r="F47" s="1180"/>
      <c r="G47" s="1180"/>
      <c r="H47" s="1181"/>
      <c r="I47" s="333" t="s">
        <v>488</v>
      </c>
      <c r="J47" s="334" t="s">
        <v>488</v>
      </c>
      <c r="K47" s="334" t="s">
        <v>488</v>
      </c>
      <c r="L47" s="334" t="s">
        <v>488</v>
      </c>
      <c r="M47" s="335" t="s">
        <v>488</v>
      </c>
    </row>
    <row r="48" spans="2:13" ht="27.75" customHeight="1" x14ac:dyDescent="0.2">
      <c r="B48" s="1171"/>
      <c r="C48" s="1172"/>
      <c r="D48" s="104"/>
      <c r="E48" s="1177" t="s">
        <v>38</v>
      </c>
      <c r="F48" s="1177"/>
      <c r="G48" s="1177"/>
      <c r="H48" s="1178"/>
      <c r="I48" s="333" t="s">
        <v>488</v>
      </c>
      <c r="J48" s="334" t="s">
        <v>488</v>
      </c>
      <c r="K48" s="334" t="s">
        <v>488</v>
      </c>
      <c r="L48" s="334" t="s">
        <v>488</v>
      </c>
      <c r="M48" s="335" t="s">
        <v>488</v>
      </c>
    </row>
    <row r="49" spans="2:13" ht="27.75" customHeight="1" x14ac:dyDescent="0.2">
      <c r="B49" s="1173"/>
      <c r="C49" s="1174"/>
      <c r="D49" s="104"/>
      <c r="E49" s="1177" t="s">
        <v>39</v>
      </c>
      <c r="F49" s="1177"/>
      <c r="G49" s="1177"/>
      <c r="H49" s="1178"/>
      <c r="I49" s="333" t="s">
        <v>488</v>
      </c>
      <c r="J49" s="334" t="s">
        <v>488</v>
      </c>
      <c r="K49" s="334" t="s">
        <v>488</v>
      </c>
      <c r="L49" s="334" t="s">
        <v>488</v>
      </c>
      <c r="M49" s="335" t="s">
        <v>488</v>
      </c>
    </row>
    <row r="50" spans="2:13" ht="27.75" customHeight="1" x14ac:dyDescent="0.2">
      <c r="B50" s="1182" t="s">
        <v>40</v>
      </c>
      <c r="C50" s="1183"/>
      <c r="D50" s="107"/>
      <c r="E50" s="1177" t="s">
        <v>41</v>
      </c>
      <c r="F50" s="1177"/>
      <c r="G50" s="1177"/>
      <c r="H50" s="1178"/>
      <c r="I50" s="333">
        <v>7103</v>
      </c>
      <c r="J50" s="334">
        <v>7295</v>
      </c>
      <c r="K50" s="334">
        <v>8386</v>
      </c>
      <c r="L50" s="334">
        <v>8544</v>
      </c>
      <c r="M50" s="335">
        <v>9478</v>
      </c>
    </row>
    <row r="51" spans="2:13" ht="27.75" customHeight="1" x14ac:dyDescent="0.2">
      <c r="B51" s="1171"/>
      <c r="C51" s="1172"/>
      <c r="D51" s="104"/>
      <c r="E51" s="1177" t="s">
        <v>42</v>
      </c>
      <c r="F51" s="1177"/>
      <c r="G51" s="1177"/>
      <c r="H51" s="1178"/>
      <c r="I51" s="333" t="s">
        <v>488</v>
      </c>
      <c r="J51" s="334" t="s">
        <v>488</v>
      </c>
      <c r="K51" s="334" t="s">
        <v>488</v>
      </c>
      <c r="L51" s="334" t="s">
        <v>488</v>
      </c>
      <c r="M51" s="335" t="s">
        <v>488</v>
      </c>
    </row>
    <row r="52" spans="2:13" ht="27.75" customHeight="1" x14ac:dyDescent="0.2">
      <c r="B52" s="1173"/>
      <c r="C52" s="1174"/>
      <c r="D52" s="104"/>
      <c r="E52" s="1177" t="s">
        <v>43</v>
      </c>
      <c r="F52" s="1177"/>
      <c r="G52" s="1177"/>
      <c r="H52" s="1178"/>
      <c r="I52" s="333">
        <v>7007</v>
      </c>
      <c r="J52" s="334">
        <v>6971</v>
      </c>
      <c r="K52" s="334">
        <v>6620</v>
      </c>
      <c r="L52" s="334">
        <v>6809</v>
      </c>
      <c r="M52" s="335">
        <v>7034</v>
      </c>
    </row>
    <row r="53" spans="2:13" ht="27.75" customHeight="1" thickBot="1" x14ac:dyDescent="0.25">
      <c r="B53" s="1184" t="s">
        <v>19</v>
      </c>
      <c r="C53" s="1185"/>
      <c r="D53" s="108"/>
      <c r="E53" s="1186" t="s">
        <v>44</v>
      </c>
      <c r="F53" s="1186"/>
      <c r="G53" s="1186"/>
      <c r="H53" s="1187"/>
      <c r="I53" s="336">
        <v>-3762</v>
      </c>
      <c r="J53" s="337">
        <v>-4597</v>
      </c>
      <c r="K53" s="337">
        <v>-5754</v>
      </c>
      <c r="L53" s="337">
        <v>-6048</v>
      </c>
      <c r="M53" s="338">
        <v>-6755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DmOhurBizwlvMqF/E7V+Tl1MU7xRpkJIIGB3/8H2y1Md9mtdfTYeQYsKpaThsIDrFMRCbmyo7+Hv6QoPWOHSA==" saltValue="Vh3OgcbNJiSDEM0gPJ2p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2821</v>
      </c>
      <c r="G55" s="339">
        <v>2705</v>
      </c>
      <c r="H55" s="340">
        <v>2650</v>
      </c>
    </row>
    <row r="56" spans="2:8" ht="52.5" customHeight="1" x14ac:dyDescent="0.2">
      <c r="B56" s="120"/>
      <c r="C56" s="1198" t="s">
        <v>47</v>
      </c>
      <c r="D56" s="1198"/>
      <c r="E56" s="1199"/>
      <c r="F56" s="341">
        <v>1788</v>
      </c>
      <c r="G56" s="341">
        <v>2086</v>
      </c>
      <c r="H56" s="342">
        <v>1960</v>
      </c>
    </row>
    <row r="57" spans="2:8" ht="53.25" customHeight="1" x14ac:dyDescent="0.2">
      <c r="B57" s="120"/>
      <c r="C57" s="1200" t="s">
        <v>48</v>
      </c>
      <c r="D57" s="1200"/>
      <c r="E57" s="1201"/>
      <c r="F57" s="343">
        <v>4039</v>
      </c>
      <c r="G57" s="343">
        <v>4211</v>
      </c>
      <c r="H57" s="344">
        <v>5078</v>
      </c>
    </row>
    <row r="58" spans="2:8" ht="45.75" customHeight="1" x14ac:dyDescent="0.2">
      <c r="B58" s="121"/>
      <c r="C58" s="1188" t="s">
        <v>557</v>
      </c>
      <c r="D58" s="1189"/>
      <c r="E58" s="1190"/>
      <c r="F58" s="345">
        <v>808</v>
      </c>
      <c r="G58" s="345">
        <v>817</v>
      </c>
      <c r="H58" s="346">
        <v>1581</v>
      </c>
    </row>
    <row r="59" spans="2:8" ht="45.75" customHeight="1" x14ac:dyDescent="0.2">
      <c r="B59" s="121"/>
      <c r="C59" s="1188" t="s">
        <v>558</v>
      </c>
      <c r="D59" s="1189"/>
      <c r="E59" s="1190"/>
      <c r="F59" s="345">
        <v>1572</v>
      </c>
      <c r="G59" s="345">
        <v>1520</v>
      </c>
      <c r="H59" s="346">
        <v>1486</v>
      </c>
    </row>
    <row r="60" spans="2:8" ht="45.75" customHeight="1" x14ac:dyDescent="0.2">
      <c r="B60" s="121"/>
      <c r="C60" s="1188" t="s">
        <v>559</v>
      </c>
      <c r="D60" s="1189"/>
      <c r="E60" s="1190"/>
      <c r="F60" s="345">
        <v>1066</v>
      </c>
      <c r="G60" s="345">
        <v>1071</v>
      </c>
      <c r="H60" s="346">
        <v>1064</v>
      </c>
    </row>
    <row r="61" spans="2:8" ht="45.75" customHeight="1" x14ac:dyDescent="0.2">
      <c r="B61" s="121"/>
      <c r="C61" s="1188" t="s">
        <v>560</v>
      </c>
      <c r="D61" s="1189"/>
      <c r="E61" s="1190"/>
      <c r="F61" s="345">
        <v>0</v>
      </c>
      <c r="G61" s="345">
        <v>200</v>
      </c>
      <c r="H61" s="346">
        <v>341</v>
      </c>
    </row>
    <row r="62" spans="2:8" ht="45.75" customHeight="1" thickBot="1" x14ac:dyDescent="0.25">
      <c r="B62" s="122"/>
      <c r="C62" s="1191" t="s">
        <v>561</v>
      </c>
      <c r="D62" s="1192"/>
      <c r="E62" s="1193"/>
      <c r="F62" s="347">
        <v>278</v>
      </c>
      <c r="G62" s="347">
        <v>278</v>
      </c>
      <c r="H62" s="348">
        <v>278</v>
      </c>
    </row>
    <row r="63" spans="2:8" ht="52.5" customHeight="1" thickBot="1" x14ac:dyDescent="0.25">
      <c r="B63" s="123"/>
      <c r="C63" s="1194" t="s">
        <v>49</v>
      </c>
      <c r="D63" s="1194"/>
      <c r="E63" s="1195"/>
      <c r="F63" s="349">
        <v>8649</v>
      </c>
      <c r="G63" s="349">
        <v>9002</v>
      </c>
      <c r="H63" s="350">
        <v>9687</v>
      </c>
    </row>
    <row r="64" spans="2:8" ht="13.2" x14ac:dyDescent="0.2"/>
  </sheetData>
  <sheetProtection algorithmName="SHA-512" hashValue="LL7ilLITOz+cJAsrZPcyoiq6x+889x2Ww6sAVaY+wEuT+mwc9LiZxp95sKYdL1/1nZmM+Q3BGvgyHaXIATFHhQ==" saltValue="AQz5Ow94asF56esh1cxQ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203496</v>
      </c>
      <c r="E3" s="142"/>
      <c r="F3" s="143">
        <v>200194</v>
      </c>
      <c r="G3" s="144"/>
      <c r="H3" s="145"/>
    </row>
    <row r="4" spans="1:8" x14ac:dyDescent="0.2">
      <c r="A4" s="146"/>
      <c r="B4" s="147"/>
      <c r="C4" s="148"/>
      <c r="D4" s="149">
        <v>114715</v>
      </c>
      <c r="E4" s="150"/>
      <c r="F4" s="151">
        <v>106422</v>
      </c>
      <c r="G4" s="152"/>
      <c r="H4" s="153"/>
    </row>
    <row r="5" spans="1:8" x14ac:dyDescent="0.2">
      <c r="A5" s="134" t="s">
        <v>520</v>
      </c>
      <c r="B5" s="139"/>
      <c r="C5" s="140"/>
      <c r="D5" s="141">
        <v>88467</v>
      </c>
      <c r="E5" s="142"/>
      <c r="F5" s="143">
        <v>122054</v>
      </c>
      <c r="G5" s="144"/>
      <c r="H5" s="145"/>
    </row>
    <row r="6" spans="1:8" x14ac:dyDescent="0.2">
      <c r="A6" s="146"/>
      <c r="B6" s="147"/>
      <c r="C6" s="148"/>
      <c r="D6" s="149">
        <v>44990</v>
      </c>
      <c r="E6" s="150"/>
      <c r="F6" s="151">
        <v>68298</v>
      </c>
      <c r="G6" s="152"/>
      <c r="H6" s="153"/>
    </row>
    <row r="7" spans="1:8" x14ac:dyDescent="0.2">
      <c r="A7" s="134" t="s">
        <v>521</v>
      </c>
      <c r="B7" s="139"/>
      <c r="C7" s="140"/>
      <c r="D7" s="141">
        <v>95020</v>
      </c>
      <c r="E7" s="142"/>
      <c r="F7" s="143">
        <v>111644</v>
      </c>
      <c r="G7" s="144"/>
      <c r="H7" s="145"/>
    </row>
    <row r="8" spans="1:8" x14ac:dyDescent="0.2">
      <c r="A8" s="146"/>
      <c r="B8" s="147"/>
      <c r="C8" s="148"/>
      <c r="D8" s="149">
        <v>54101</v>
      </c>
      <c r="E8" s="150"/>
      <c r="F8" s="151">
        <v>66606</v>
      </c>
      <c r="G8" s="152"/>
      <c r="H8" s="153"/>
    </row>
    <row r="9" spans="1:8" x14ac:dyDescent="0.2">
      <c r="A9" s="134" t="s">
        <v>522</v>
      </c>
      <c r="B9" s="139"/>
      <c r="C9" s="140"/>
      <c r="D9" s="141">
        <v>146924</v>
      </c>
      <c r="E9" s="142"/>
      <c r="F9" s="143">
        <v>127917</v>
      </c>
      <c r="G9" s="144"/>
      <c r="H9" s="145"/>
    </row>
    <row r="10" spans="1:8" x14ac:dyDescent="0.2">
      <c r="A10" s="146"/>
      <c r="B10" s="147"/>
      <c r="C10" s="148"/>
      <c r="D10" s="149">
        <v>96475</v>
      </c>
      <c r="E10" s="150"/>
      <c r="F10" s="151">
        <v>69746</v>
      </c>
      <c r="G10" s="152"/>
      <c r="H10" s="153"/>
    </row>
    <row r="11" spans="1:8" x14ac:dyDescent="0.2">
      <c r="A11" s="134" t="s">
        <v>523</v>
      </c>
      <c r="B11" s="139"/>
      <c r="C11" s="140"/>
      <c r="D11" s="141">
        <v>152356</v>
      </c>
      <c r="E11" s="142"/>
      <c r="F11" s="143">
        <v>135931</v>
      </c>
      <c r="G11" s="144"/>
      <c r="H11" s="145"/>
    </row>
    <row r="12" spans="1:8" x14ac:dyDescent="0.2">
      <c r="A12" s="146"/>
      <c r="B12" s="147"/>
      <c r="C12" s="154"/>
      <c r="D12" s="149">
        <v>116705</v>
      </c>
      <c r="E12" s="150"/>
      <c r="F12" s="151">
        <v>75320</v>
      </c>
      <c r="G12" s="152"/>
      <c r="H12" s="153"/>
    </row>
    <row r="13" spans="1:8" x14ac:dyDescent="0.2">
      <c r="A13" s="134"/>
      <c r="B13" s="139"/>
      <c r="C13" s="140"/>
      <c r="D13" s="141">
        <v>137253</v>
      </c>
      <c r="E13" s="142"/>
      <c r="F13" s="143">
        <v>139548</v>
      </c>
      <c r="G13" s="155"/>
      <c r="H13" s="145"/>
    </row>
    <row r="14" spans="1:8" x14ac:dyDescent="0.2">
      <c r="A14" s="146"/>
      <c r="B14" s="147"/>
      <c r="C14" s="148"/>
      <c r="D14" s="149">
        <v>85397</v>
      </c>
      <c r="E14" s="150"/>
      <c r="F14" s="151">
        <v>77278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13.06</v>
      </c>
      <c r="C19" s="156">
        <f>ROUND(VALUE(SUBSTITUTE(実質収支比率等に係る経年分析!G$48,"▲","-")),2)</f>
        <v>27.56</v>
      </c>
      <c r="D19" s="156">
        <f>ROUND(VALUE(SUBSTITUTE(実質収支比率等に係る経年分析!H$48,"▲","-")),2)</f>
        <v>12.6</v>
      </c>
      <c r="E19" s="156">
        <f>ROUND(VALUE(SUBSTITUTE(実質収支比率等に係る経年分析!I$48,"▲","-")),2)</f>
        <v>9.82</v>
      </c>
      <c r="F19" s="156">
        <f>ROUND(VALUE(SUBSTITUTE(実質収支比率等に係る経年分析!J$48,"▲","-")),2)</f>
        <v>4.8899999999999997</v>
      </c>
    </row>
    <row r="20" spans="1:11" x14ac:dyDescent="0.2">
      <c r="A20" s="156" t="s">
        <v>53</v>
      </c>
      <c r="B20" s="156">
        <f>ROUND(VALUE(SUBSTITUTE(実質収支比率等に係る経年分析!F$47,"▲","-")),2)</f>
        <v>68.64</v>
      </c>
      <c r="C20" s="156">
        <f>ROUND(VALUE(SUBSTITUTE(実質収支比率等に係る経年分析!G$47,"▲","-")),2)</f>
        <v>60.61</v>
      </c>
      <c r="D20" s="156">
        <f>ROUND(VALUE(SUBSTITUTE(実質収支比率等に係る経年分析!H$47,"▲","-")),2)</f>
        <v>63.56</v>
      </c>
      <c r="E20" s="156">
        <f>ROUND(VALUE(SUBSTITUTE(実質収支比率等に係る経年分析!I$47,"▲","-")),2)</f>
        <v>60.77</v>
      </c>
      <c r="F20" s="156">
        <f>ROUND(VALUE(SUBSTITUTE(実質収支比率等に係る経年分析!J$47,"▲","-")),2)</f>
        <v>58.68</v>
      </c>
    </row>
    <row r="21" spans="1:11" x14ac:dyDescent="0.2">
      <c r="A21" s="156" t="s">
        <v>54</v>
      </c>
      <c r="B21" s="156">
        <f>IF(ISNUMBER(VALUE(SUBSTITUTE(実質収支比率等に係る経年分析!F$49,"▲","-"))),ROUND(VALUE(SUBSTITUTE(実質収支比率等に係る経年分析!F$49,"▲","-")),2),NA())</f>
        <v>-9.36</v>
      </c>
      <c r="C21" s="156">
        <f>IF(ISNUMBER(VALUE(SUBSTITUTE(実質収支比率等に係る経年分析!G$49,"▲","-"))),ROUND(VALUE(SUBSTITUTE(実質収支比率等に係る経年分析!G$49,"▲","-")),2),NA())</f>
        <v>10.23</v>
      </c>
      <c r="D21" s="156">
        <f>IF(ISNUMBER(VALUE(SUBSTITUTE(実質収支比率等に係る経年分析!H$49,"▲","-"))),ROUND(VALUE(SUBSTITUTE(実質収支比率等に係る経年分析!H$49,"▲","-")),2),NA())</f>
        <v>-14.31</v>
      </c>
      <c r="E21" s="156">
        <f>IF(ISNUMBER(VALUE(SUBSTITUTE(実質収支比率等に係る経年分析!I$49,"▲","-"))),ROUND(VALUE(SUBSTITUTE(実質収支比率等に係る経年分析!I$49,"▲","-")),2),NA())</f>
        <v>-5.37</v>
      </c>
      <c r="F21" s="156">
        <f>IF(ISNUMBER(VALUE(SUBSTITUTE(実質収支比率等に係る経年分析!J$49,"▲","-"))),ROUND(VALUE(SUBSTITUTE(実質収支比率等に係る経年分析!J$49,"▲","-")),2),NA())</f>
        <v>-6.01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特別養護老人ホーム事業会計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後期高齢者医療事業会計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0.08</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1.62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2.04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1.33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v>
      </c>
    </row>
    <row r="32" spans="1:11" x14ac:dyDescent="0.2">
      <c r="A32" s="157" t="str">
        <f>IF(連結実質赤字比率に係る赤字・黒字の構成分析!C$38="",NA(),連結実質赤字比率に係る赤字・黒字の構成分析!C$38)</f>
        <v>簡易水道事業会計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0.15</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1.18</v>
      </c>
    </row>
    <row r="33" spans="1:16" x14ac:dyDescent="0.2">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1.21</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13.06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27.56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12.6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9.81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4.8899999999999997</v>
      </c>
    </row>
    <row r="35" spans="1:16" x14ac:dyDescent="0.2">
      <c r="A35" s="157" t="str">
        <f>IF(連結実質赤字比率に係る赤字・黒字の構成分析!C$35="",NA(),連結実質赤字比率に係る赤字・黒字の構成分析!C$35)</f>
        <v>介護保険事業会計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3.42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6.55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6.21</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19.309999999999999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30.58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42.26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44.15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40.79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738</v>
      </c>
      <c r="E42" s="158"/>
      <c r="F42" s="158"/>
      <c r="G42" s="158">
        <f>'実質公債費比率（分子）の構造'!L$52</f>
        <v>723</v>
      </c>
      <c r="H42" s="158"/>
      <c r="I42" s="158"/>
      <c r="J42" s="158">
        <f>'実質公債費比率（分子）の構造'!M$52</f>
        <v>742</v>
      </c>
      <c r="K42" s="158"/>
      <c r="L42" s="158"/>
      <c r="M42" s="158">
        <f>'実質公債費比率（分子）の構造'!N$52</f>
        <v>733</v>
      </c>
      <c r="N42" s="158"/>
      <c r="O42" s="158"/>
      <c r="P42" s="158">
        <f>'実質公債費比率（分子）の構造'!O$52</f>
        <v>741</v>
      </c>
    </row>
    <row r="43" spans="1:16" x14ac:dyDescent="0.2">
      <c r="A43" s="158" t="s">
        <v>16</v>
      </c>
      <c r="B43" s="158">
        <f>'実質公債費比率（分子）の構造'!K$51</f>
        <v>0</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60</v>
      </c>
      <c r="C45" s="158"/>
      <c r="D45" s="158"/>
      <c r="E45" s="158">
        <f>'実質公債費比率（分子）の構造'!L$49</f>
        <v>31</v>
      </c>
      <c r="F45" s="158"/>
      <c r="G45" s="158"/>
      <c r="H45" s="158">
        <f>'実質公債費比率（分子）の構造'!M$49</f>
        <v>46</v>
      </c>
      <c r="I45" s="158"/>
      <c r="J45" s="158"/>
      <c r="K45" s="158">
        <f>'実質公債費比率（分子）の構造'!N$49</f>
        <v>51</v>
      </c>
      <c r="L45" s="158"/>
      <c r="M45" s="158"/>
      <c r="N45" s="158">
        <f>'実質公債費比率（分子）の構造'!O$49</f>
        <v>46</v>
      </c>
      <c r="O45" s="158"/>
      <c r="P45" s="158"/>
    </row>
    <row r="46" spans="1:16" x14ac:dyDescent="0.2">
      <c r="A46" s="158" t="s">
        <v>64</v>
      </c>
      <c r="B46" s="158">
        <f>'実質公債費比率（分子）の構造'!K$48</f>
        <v>111</v>
      </c>
      <c r="C46" s="158"/>
      <c r="D46" s="158"/>
      <c r="E46" s="158">
        <f>'実質公債費比率（分子）の構造'!L$48</f>
        <v>112</v>
      </c>
      <c r="F46" s="158"/>
      <c r="G46" s="158"/>
      <c r="H46" s="158">
        <f>'実質公債費比率（分子）の構造'!M$48</f>
        <v>114</v>
      </c>
      <c r="I46" s="158"/>
      <c r="J46" s="158"/>
      <c r="K46" s="158">
        <f>'実質公債費比率（分子）の構造'!N$48</f>
        <v>114</v>
      </c>
      <c r="L46" s="158"/>
      <c r="M46" s="158"/>
      <c r="N46" s="158">
        <f>'実質公債費比率（分子）の構造'!O$48</f>
        <v>106</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938</v>
      </c>
      <c r="C49" s="158"/>
      <c r="D49" s="158"/>
      <c r="E49" s="158">
        <f>'実質公債費比率（分子）の構造'!L$45</f>
        <v>969</v>
      </c>
      <c r="F49" s="158"/>
      <c r="G49" s="158"/>
      <c r="H49" s="158">
        <f>'実質公債費比率（分子）の構造'!M$45</f>
        <v>968</v>
      </c>
      <c r="I49" s="158"/>
      <c r="J49" s="158"/>
      <c r="K49" s="158">
        <f>'実質公債費比率（分子）の構造'!N$45</f>
        <v>951</v>
      </c>
      <c r="L49" s="158"/>
      <c r="M49" s="158"/>
      <c r="N49" s="158">
        <f>'実質公債費比率（分子）の構造'!O$45</f>
        <v>952</v>
      </c>
      <c r="O49" s="158"/>
      <c r="P49" s="158"/>
    </row>
    <row r="50" spans="1:16" x14ac:dyDescent="0.2">
      <c r="A50" s="158" t="s">
        <v>67</v>
      </c>
      <c r="B50" s="158" t="e">
        <f>NA()</f>
        <v>#N/A</v>
      </c>
      <c r="C50" s="158">
        <f>IF(ISNUMBER('実質公債費比率（分子）の構造'!K$53),'実質公債費比率（分子）の構造'!K$53,NA())</f>
        <v>371</v>
      </c>
      <c r="D50" s="158" t="e">
        <f>NA()</f>
        <v>#N/A</v>
      </c>
      <c r="E50" s="158" t="e">
        <f>NA()</f>
        <v>#N/A</v>
      </c>
      <c r="F50" s="158">
        <f>IF(ISNUMBER('実質公債費比率（分子）の構造'!L$53),'実質公債費比率（分子）の構造'!L$53,NA())</f>
        <v>389</v>
      </c>
      <c r="G50" s="158" t="e">
        <f>NA()</f>
        <v>#N/A</v>
      </c>
      <c r="H50" s="158" t="e">
        <f>NA()</f>
        <v>#N/A</v>
      </c>
      <c r="I50" s="158">
        <f>IF(ISNUMBER('実質公債費比率（分子）の構造'!M$53),'実質公債費比率（分子）の構造'!M$53,NA())</f>
        <v>386</v>
      </c>
      <c r="J50" s="158" t="e">
        <f>NA()</f>
        <v>#N/A</v>
      </c>
      <c r="K50" s="158" t="e">
        <f>NA()</f>
        <v>#N/A</v>
      </c>
      <c r="L50" s="158">
        <f>IF(ISNUMBER('実質公債費比率（分子）の構造'!N$53),'実質公債費比率（分子）の構造'!N$53,NA())</f>
        <v>383</v>
      </c>
      <c r="M50" s="158" t="e">
        <f>NA()</f>
        <v>#N/A</v>
      </c>
      <c r="N50" s="158" t="e">
        <f>NA()</f>
        <v>#N/A</v>
      </c>
      <c r="O50" s="158">
        <f>IF(ISNUMBER('実質公債費比率（分子）の構造'!O$53),'実質公債費比率（分子）の構造'!O$53,NA())</f>
        <v>363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7007</v>
      </c>
      <c r="E56" s="157"/>
      <c r="F56" s="157"/>
      <c r="G56" s="157">
        <f>'将来負担比率（分子）の構造'!J$52</f>
        <v>6971</v>
      </c>
      <c r="H56" s="157"/>
      <c r="I56" s="157"/>
      <c r="J56" s="157">
        <f>'将来負担比率（分子）の構造'!K$52</f>
        <v>6620</v>
      </c>
      <c r="K56" s="157"/>
      <c r="L56" s="157"/>
      <c r="M56" s="157">
        <f>'将来負担比率（分子）の構造'!L$52</f>
        <v>6809</v>
      </c>
      <c r="N56" s="157"/>
      <c r="O56" s="157"/>
      <c r="P56" s="157">
        <f>'将来負担比率（分子）の構造'!M$52</f>
        <v>7034</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7103</v>
      </c>
      <c r="E58" s="157"/>
      <c r="F58" s="157"/>
      <c r="G58" s="157">
        <f>'将来負担比率（分子）の構造'!J$50</f>
        <v>7295</v>
      </c>
      <c r="H58" s="157"/>
      <c r="I58" s="157"/>
      <c r="J58" s="157">
        <f>'将来負担比率（分子）の構造'!K$50</f>
        <v>8386</v>
      </c>
      <c r="K58" s="157"/>
      <c r="L58" s="157"/>
      <c r="M58" s="157">
        <f>'将来負担比率（分子）の構造'!L$50</f>
        <v>8544</v>
      </c>
      <c r="N58" s="157"/>
      <c r="O58" s="157"/>
      <c r="P58" s="157">
        <f>'将来負担比率（分子）の構造'!M$50</f>
        <v>9478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554</v>
      </c>
      <c r="C62" s="157"/>
      <c r="D62" s="157"/>
      <c r="E62" s="157">
        <f>'将来負担比率（分子）の構造'!J$45</f>
        <v>396</v>
      </c>
      <c r="F62" s="157"/>
      <c r="G62" s="157"/>
      <c r="H62" s="157">
        <f>'将来負担比率（分子）の構造'!K$45</f>
        <v>404</v>
      </c>
      <c r="I62" s="157"/>
      <c r="J62" s="157"/>
      <c r="K62" s="157">
        <f>'将来負担比率（分子）の構造'!L$45</f>
        <v>403</v>
      </c>
      <c r="L62" s="157"/>
      <c r="M62" s="157"/>
      <c r="N62" s="157">
        <f>'将来負担比率（分子）の構造'!M$45</f>
        <v>403</v>
      </c>
      <c r="O62" s="157"/>
      <c r="P62" s="157"/>
    </row>
    <row r="63" spans="1:16" x14ac:dyDescent="0.2">
      <c r="A63" s="157" t="s">
        <v>34</v>
      </c>
      <c r="B63" s="157">
        <f>'将来負担比率（分子）の構造'!I$44</f>
        <v>503</v>
      </c>
      <c r="C63" s="157"/>
      <c r="D63" s="157"/>
      <c r="E63" s="157">
        <f>'将来負担比率（分子）の構造'!J$44</f>
        <v>535</v>
      </c>
      <c r="F63" s="157"/>
      <c r="G63" s="157"/>
      <c r="H63" s="157">
        <f>'将来負担比率（分子）の構造'!K$44</f>
        <v>544</v>
      </c>
      <c r="I63" s="157"/>
      <c r="J63" s="157"/>
      <c r="K63" s="157">
        <f>'将来負担比率（分子）の構造'!L$44</f>
        <v>621</v>
      </c>
      <c r="L63" s="157"/>
      <c r="M63" s="157"/>
      <c r="N63" s="157">
        <f>'将来負担比率（分子）の構造'!M$44</f>
        <v>674</v>
      </c>
      <c r="O63" s="157"/>
      <c r="P63" s="157"/>
    </row>
    <row r="64" spans="1:16" x14ac:dyDescent="0.2">
      <c r="A64" s="157" t="s">
        <v>33</v>
      </c>
      <c r="B64" s="157">
        <f>'将来負担比率（分子）の構造'!I$43</f>
        <v>966</v>
      </c>
      <c r="C64" s="157"/>
      <c r="D64" s="157"/>
      <c r="E64" s="157">
        <f>'将来負担比率（分子）の構造'!J$43</f>
        <v>858</v>
      </c>
      <c r="F64" s="157"/>
      <c r="G64" s="157"/>
      <c r="H64" s="157">
        <f>'将来負担比率（分子）の構造'!K$43</f>
        <v>788</v>
      </c>
      <c r="I64" s="157"/>
      <c r="J64" s="157"/>
      <c r="K64" s="157">
        <f>'将来負担比率（分子）の構造'!L$43</f>
        <v>767</v>
      </c>
      <c r="L64" s="157"/>
      <c r="M64" s="157"/>
      <c r="N64" s="157">
        <f>'将来負担比率（分子）の構造'!M$43</f>
        <v>999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8324</v>
      </c>
      <c r="C66" s="157"/>
      <c r="D66" s="157"/>
      <c r="E66" s="157">
        <f>'将来負担比率（分子）の構造'!J$41</f>
        <v>7880</v>
      </c>
      <c r="F66" s="157"/>
      <c r="G66" s="157"/>
      <c r="H66" s="157">
        <f>'将来負担比率（分子）の構造'!K$41</f>
        <v>7516</v>
      </c>
      <c r="I66" s="157"/>
      <c r="J66" s="157"/>
      <c r="K66" s="157">
        <f>'将来負担比率（分子）の構造'!L$41</f>
        <v>7514</v>
      </c>
      <c r="L66" s="157"/>
      <c r="M66" s="157"/>
      <c r="N66" s="157">
        <f>'将来負担比率（分子）の構造'!M$41</f>
        <v>7681</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2821</v>
      </c>
      <c r="C72" s="161">
        <f>基金残高に係る経年分析!G55</f>
        <v>2705</v>
      </c>
      <c r="D72" s="161">
        <f>基金残高に係る経年分析!H55</f>
        <v>2650</v>
      </c>
    </row>
    <row r="73" spans="1:16" x14ac:dyDescent="0.2">
      <c r="A73" s="160" t="s">
        <v>74</v>
      </c>
      <c r="B73" s="161">
        <f>基金残高に係る経年分析!F56</f>
        <v>1788</v>
      </c>
      <c r="C73" s="161">
        <f>基金残高に係る経年分析!G56</f>
        <v>2086</v>
      </c>
      <c r="D73" s="161">
        <f>基金残高に係る経年分析!H56</f>
        <v>1960</v>
      </c>
    </row>
    <row r="74" spans="1:16" x14ac:dyDescent="0.2">
      <c r="A74" s="160" t="s">
        <v>75</v>
      </c>
      <c r="B74" s="161">
        <f>基金残高に係る経年分析!F57</f>
        <v>4039</v>
      </c>
      <c r="C74" s="161">
        <f>基金残高に係る経年分析!G57</f>
        <v>4211</v>
      </c>
      <c r="D74" s="161">
        <f>基金残高に係る経年分析!H57</f>
        <v>5078</v>
      </c>
    </row>
  </sheetData>
  <sheetProtection algorithmName="SHA-512" hashValue="314AZ2ccyq207RVEh6yompUhwuYiWMW9rt+gkAKN77tDUrJq7cbB/kQQV86TktzHyQPqtYAW3Nt2iTtEeuj+iA==" saltValue="O9xOPMGhd1zRcqRRrxaU0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939944</v>
      </c>
      <c r="S5" s="600"/>
      <c r="T5" s="600"/>
      <c r="U5" s="600"/>
      <c r="V5" s="600"/>
      <c r="W5" s="600"/>
      <c r="X5" s="600"/>
      <c r="Y5" s="601"/>
      <c r="Z5" s="602">
        <v>9</v>
      </c>
      <c r="AA5" s="602"/>
      <c r="AB5" s="602"/>
      <c r="AC5" s="602"/>
      <c r="AD5" s="603">
        <v>939944</v>
      </c>
      <c r="AE5" s="603"/>
      <c r="AF5" s="603"/>
      <c r="AG5" s="603"/>
      <c r="AH5" s="603"/>
      <c r="AI5" s="603"/>
      <c r="AJ5" s="603"/>
      <c r="AK5" s="603"/>
      <c r="AL5" s="604">
        <v>20.7</v>
      </c>
      <c r="AM5" s="605"/>
      <c r="AN5" s="605"/>
      <c r="AO5" s="606"/>
      <c r="AP5" s="596" t="s">
        <v>216</v>
      </c>
      <c r="AQ5" s="597"/>
      <c r="AR5" s="597"/>
      <c r="AS5" s="597"/>
      <c r="AT5" s="597"/>
      <c r="AU5" s="597"/>
      <c r="AV5" s="597"/>
      <c r="AW5" s="597"/>
      <c r="AX5" s="597"/>
      <c r="AY5" s="597"/>
      <c r="AZ5" s="597"/>
      <c r="BA5" s="597"/>
      <c r="BB5" s="597"/>
      <c r="BC5" s="597"/>
      <c r="BD5" s="597"/>
      <c r="BE5" s="597"/>
      <c r="BF5" s="598"/>
      <c r="BG5" s="610">
        <v>937300</v>
      </c>
      <c r="BH5" s="611"/>
      <c r="BI5" s="611"/>
      <c r="BJ5" s="611"/>
      <c r="BK5" s="611"/>
      <c r="BL5" s="611"/>
      <c r="BM5" s="611"/>
      <c r="BN5" s="612"/>
      <c r="BO5" s="613">
        <v>99.7</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86986</v>
      </c>
      <c r="S6" s="611"/>
      <c r="T6" s="611"/>
      <c r="U6" s="611"/>
      <c r="V6" s="611"/>
      <c r="W6" s="611"/>
      <c r="X6" s="611"/>
      <c r="Y6" s="612"/>
      <c r="Z6" s="613">
        <v>0.8</v>
      </c>
      <c r="AA6" s="613"/>
      <c r="AB6" s="613"/>
      <c r="AC6" s="613"/>
      <c r="AD6" s="614">
        <v>86986</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937300</v>
      </c>
      <c r="BH6" s="611"/>
      <c r="BI6" s="611"/>
      <c r="BJ6" s="611"/>
      <c r="BK6" s="611"/>
      <c r="BL6" s="611"/>
      <c r="BM6" s="611"/>
      <c r="BN6" s="612"/>
      <c r="BO6" s="613">
        <v>99.7</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76462</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76462</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269</v>
      </c>
      <c r="S7" s="611"/>
      <c r="T7" s="611"/>
      <c r="U7" s="611"/>
      <c r="V7" s="611"/>
      <c r="W7" s="611"/>
      <c r="X7" s="611"/>
      <c r="Y7" s="612"/>
      <c r="Z7" s="613">
        <v>0</v>
      </c>
      <c r="AA7" s="613"/>
      <c r="AB7" s="613"/>
      <c r="AC7" s="613"/>
      <c r="AD7" s="614">
        <v>269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312731</v>
      </c>
      <c r="BH7" s="611"/>
      <c r="BI7" s="611"/>
      <c r="BJ7" s="611"/>
      <c r="BK7" s="611"/>
      <c r="BL7" s="611"/>
      <c r="BM7" s="611"/>
      <c r="BN7" s="612"/>
      <c r="BO7" s="613">
        <v>33.299999999999997</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3397873</v>
      </c>
      <c r="CS7" s="611"/>
      <c r="CT7" s="611"/>
      <c r="CU7" s="611"/>
      <c r="CV7" s="611"/>
      <c r="CW7" s="611"/>
      <c r="CX7" s="611"/>
      <c r="CY7" s="612"/>
      <c r="CZ7" s="613">
        <v>33.4</v>
      </c>
      <c r="DA7" s="613"/>
      <c r="DB7" s="613"/>
      <c r="DC7" s="613"/>
      <c r="DD7" s="619">
        <v>44670</v>
      </c>
      <c r="DE7" s="611"/>
      <c r="DF7" s="611"/>
      <c r="DG7" s="611"/>
      <c r="DH7" s="611"/>
      <c r="DI7" s="611"/>
      <c r="DJ7" s="611"/>
      <c r="DK7" s="611"/>
      <c r="DL7" s="611"/>
      <c r="DM7" s="611"/>
      <c r="DN7" s="611"/>
      <c r="DO7" s="611"/>
      <c r="DP7" s="612"/>
      <c r="DQ7" s="619">
        <v>1257144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3221</v>
      </c>
      <c r="S8" s="611"/>
      <c r="T8" s="611"/>
      <c r="U8" s="611"/>
      <c r="V8" s="611"/>
      <c r="W8" s="611"/>
      <c r="X8" s="611"/>
      <c r="Y8" s="612"/>
      <c r="Z8" s="613">
        <v>0</v>
      </c>
      <c r="AA8" s="613"/>
      <c r="AB8" s="613"/>
      <c r="AC8" s="613"/>
      <c r="AD8" s="614">
        <v>3221</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13828</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2027512</v>
      </c>
      <c r="CS8" s="611"/>
      <c r="CT8" s="611"/>
      <c r="CU8" s="611"/>
      <c r="CV8" s="611"/>
      <c r="CW8" s="611"/>
      <c r="CX8" s="611"/>
      <c r="CY8" s="612"/>
      <c r="CZ8" s="613">
        <v>19.899999999999999</v>
      </c>
      <c r="DA8" s="613"/>
      <c r="DB8" s="613"/>
      <c r="DC8" s="613"/>
      <c r="DD8" s="619">
        <v>33986</v>
      </c>
      <c r="DE8" s="611"/>
      <c r="DF8" s="611"/>
      <c r="DG8" s="611"/>
      <c r="DH8" s="611"/>
      <c r="DI8" s="611"/>
      <c r="DJ8" s="611"/>
      <c r="DK8" s="611"/>
      <c r="DL8" s="611"/>
      <c r="DM8" s="611"/>
      <c r="DN8" s="611"/>
      <c r="DO8" s="611"/>
      <c r="DP8" s="612"/>
      <c r="DQ8" s="619">
        <v>1171563</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5432</v>
      </c>
      <c r="S9" s="611"/>
      <c r="T9" s="611"/>
      <c r="U9" s="611"/>
      <c r="V9" s="611"/>
      <c r="W9" s="611"/>
      <c r="X9" s="611"/>
      <c r="Y9" s="612"/>
      <c r="Z9" s="613">
        <v>0.1</v>
      </c>
      <c r="AA9" s="613"/>
      <c r="AB9" s="613"/>
      <c r="AC9" s="613"/>
      <c r="AD9" s="614">
        <v>5432</v>
      </c>
      <c r="AE9" s="614"/>
      <c r="AF9" s="614"/>
      <c r="AG9" s="614"/>
      <c r="AH9" s="614"/>
      <c r="AI9" s="614"/>
      <c r="AJ9" s="614"/>
      <c r="AK9" s="614"/>
      <c r="AL9" s="615">
        <v>0.1</v>
      </c>
      <c r="AM9" s="616"/>
      <c r="AN9" s="616"/>
      <c r="AO9" s="617"/>
      <c r="AP9" s="607" t="s">
        <v>230</v>
      </c>
      <c r="AQ9" s="608"/>
      <c r="AR9" s="608"/>
      <c r="AS9" s="608"/>
      <c r="AT9" s="608"/>
      <c r="AU9" s="608"/>
      <c r="AV9" s="608"/>
      <c r="AW9" s="608"/>
      <c r="AX9" s="608"/>
      <c r="AY9" s="608"/>
      <c r="AZ9" s="608"/>
      <c r="BA9" s="608"/>
      <c r="BB9" s="608"/>
      <c r="BC9" s="608"/>
      <c r="BD9" s="608"/>
      <c r="BE9" s="608"/>
      <c r="BF9" s="609"/>
      <c r="BG9" s="610">
        <v>245398</v>
      </c>
      <c r="BH9" s="611"/>
      <c r="BI9" s="611"/>
      <c r="BJ9" s="611"/>
      <c r="BK9" s="611"/>
      <c r="BL9" s="611"/>
      <c r="BM9" s="611"/>
      <c r="BN9" s="612"/>
      <c r="BO9" s="613">
        <v>26.1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780371</v>
      </c>
      <c r="CS9" s="611"/>
      <c r="CT9" s="611"/>
      <c r="CU9" s="611"/>
      <c r="CV9" s="611"/>
      <c r="CW9" s="611"/>
      <c r="CX9" s="611"/>
      <c r="CY9" s="612"/>
      <c r="CZ9" s="613">
        <v>7.7</v>
      </c>
      <c r="DA9" s="613"/>
      <c r="DB9" s="613"/>
      <c r="DC9" s="613"/>
      <c r="DD9" s="619">
        <v>5195</v>
      </c>
      <c r="DE9" s="611"/>
      <c r="DF9" s="611"/>
      <c r="DG9" s="611"/>
      <c r="DH9" s="611"/>
      <c r="DI9" s="611"/>
      <c r="DJ9" s="611"/>
      <c r="DK9" s="611"/>
      <c r="DL9" s="611"/>
      <c r="DM9" s="611"/>
      <c r="DN9" s="611"/>
      <c r="DO9" s="611"/>
      <c r="DP9" s="612"/>
      <c r="DQ9" s="619">
        <v>750873</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25490</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245067</v>
      </c>
      <c r="S11" s="611"/>
      <c r="T11" s="611"/>
      <c r="U11" s="611"/>
      <c r="V11" s="611"/>
      <c r="W11" s="611"/>
      <c r="X11" s="611"/>
      <c r="Y11" s="612"/>
      <c r="Z11" s="615">
        <v>2.2999999999999998</v>
      </c>
      <c r="AA11" s="616"/>
      <c r="AB11" s="616"/>
      <c r="AC11" s="622"/>
      <c r="AD11" s="619">
        <v>245067</v>
      </c>
      <c r="AE11" s="611"/>
      <c r="AF11" s="611"/>
      <c r="AG11" s="611"/>
      <c r="AH11" s="611"/>
      <c r="AI11" s="611"/>
      <c r="AJ11" s="611"/>
      <c r="AK11" s="612"/>
      <c r="AL11" s="615">
        <v>5.4</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28015</v>
      </c>
      <c r="BH11" s="611"/>
      <c r="BI11" s="611"/>
      <c r="BJ11" s="611"/>
      <c r="BK11" s="611"/>
      <c r="BL11" s="611"/>
      <c r="BM11" s="611"/>
      <c r="BN11" s="612"/>
      <c r="BO11" s="613">
        <v>3</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247510</v>
      </c>
      <c r="CS11" s="611"/>
      <c r="CT11" s="611"/>
      <c r="CU11" s="611"/>
      <c r="CV11" s="611"/>
      <c r="CW11" s="611"/>
      <c r="CX11" s="611"/>
      <c r="CY11" s="612"/>
      <c r="CZ11" s="613">
        <v>2.4</v>
      </c>
      <c r="DA11" s="613"/>
      <c r="DB11" s="613"/>
      <c r="DC11" s="613"/>
      <c r="DD11" s="619">
        <v>18319</v>
      </c>
      <c r="DE11" s="611"/>
      <c r="DF11" s="611"/>
      <c r="DG11" s="611"/>
      <c r="DH11" s="611"/>
      <c r="DI11" s="611"/>
      <c r="DJ11" s="611"/>
      <c r="DK11" s="611"/>
      <c r="DL11" s="611"/>
      <c r="DM11" s="611"/>
      <c r="DN11" s="611"/>
      <c r="DO11" s="611"/>
      <c r="DP11" s="612"/>
      <c r="DQ11" s="619">
        <v>163425</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11367</v>
      </c>
      <c r="S12" s="611"/>
      <c r="T12" s="611"/>
      <c r="U12" s="611"/>
      <c r="V12" s="611"/>
      <c r="W12" s="611"/>
      <c r="X12" s="611"/>
      <c r="Y12" s="612"/>
      <c r="Z12" s="613">
        <v>0.1</v>
      </c>
      <c r="AA12" s="613"/>
      <c r="AB12" s="613"/>
      <c r="AC12" s="613"/>
      <c r="AD12" s="614">
        <v>11367</v>
      </c>
      <c r="AE12" s="614"/>
      <c r="AF12" s="614"/>
      <c r="AG12" s="614"/>
      <c r="AH12" s="614"/>
      <c r="AI12" s="614"/>
      <c r="AJ12" s="614"/>
      <c r="AK12" s="614"/>
      <c r="AL12" s="615">
        <v>0.3</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511555</v>
      </c>
      <c r="BH12" s="611"/>
      <c r="BI12" s="611"/>
      <c r="BJ12" s="611"/>
      <c r="BK12" s="611"/>
      <c r="BL12" s="611"/>
      <c r="BM12" s="611"/>
      <c r="BN12" s="612"/>
      <c r="BO12" s="613">
        <v>54.4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231740</v>
      </c>
      <c r="CS12" s="611"/>
      <c r="CT12" s="611"/>
      <c r="CU12" s="611"/>
      <c r="CV12" s="611"/>
      <c r="CW12" s="611"/>
      <c r="CX12" s="611"/>
      <c r="CY12" s="612"/>
      <c r="CZ12" s="613">
        <v>2.2999999999999998</v>
      </c>
      <c r="DA12" s="613"/>
      <c r="DB12" s="613"/>
      <c r="DC12" s="613"/>
      <c r="DD12" s="619">
        <v>38709</v>
      </c>
      <c r="DE12" s="611"/>
      <c r="DF12" s="611"/>
      <c r="DG12" s="611"/>
      <c r="DH12" s="611"/>
      <c r="DI12" s="611"/>
      <c r="DJ12" s="611"/>
      <c r="DK12" s="611"/>
      <c r="DL12" s="611"/>
      <c r="DM12" s="611"/>
      <c r="DN12" s="611"/>
      <c r="DO12" s="611"/>
      <c r="DP12" s="612"/>
      <c r="DQ12" s="619">
        <v>140415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511555</v>
      </c>
      <c r="BH13" s="611"/>
      <c r="BI13" s="611"/>
      <c r="BJ13" s="611"/>
      <c r="BK13" s="611"/>
      <c r="BL13" s="611"/>
      <c r="BM13" s="611"/>
      <c r="BN13" s="612"/>
      <c r="BO13" s="613">
        <v>54.4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997369</v>
      </c>
      <c r="CS13" s="611"/>
      <c r="CT13" s="611"/>
      <c r="CU13" s="611"/>
      <c r="CV13" s="611"/>
      <c r="CW13" s="611"/>
      <c r="CX13" s="611"/>
      <c r="CY13" s="612"/>
      <c r="CZ13" s="613">
        <v>9.8000000000000007</v>
      </c>
      <c r="DA13" s="613"/>
      <c r="DB13" s="613"/>
      <c r="DC13" s="613"/>
      <c r="DD13" s="619">
        <v>771368</v>
      </c>
      <c r="DE13" s="611"/>
      <c r="DF13" s="611"/>
      <c r="DG13" s="611"/>
      <c r="DH13" s="611"/>
      <c r="DI13" s="611"/>
      <c r="DJ13" s="611"/>
      <c r="DK13" s="611"/>
      <c r="DL13" s="611"/>
      <c r="DM13" s="611"/>
      <c r="DN13" s="611"/>
      <c r="DO13" s="611"/>
      <c r="DP13" s="612"/>
      <c r="DQ13" s="619">
        <v>215984</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53641</v>
      </c>
      <c r="BH14" s="611"/>
      <c r="BI14" s="611"/>
      <c r="BJ14" s="611"/>
      <c r="BK14" s="611"/>
      <c r="BL14" s="611"/>
      <c r="BM14" s="611"/>
      <c r="BN14" s="612"/>
      <c r="BO14" s="613">
        <v>5.7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311245</v>
      </c>
      <c r="CS14" s="611"/>
      <c r="CT14" s="611"/>
      <c r="CU14" s="611"/>
      <c r="CV14" s="611"/>
      <c r="CW14" s="611"/>
      <c r="CX14" s="611"/>
      <c r="CY14" s="612"/>
      <c r="CZ14" s="613">
        <v>3.1</v>
      </c>
      <c r="DA14" s="613"/>
      <c r="DB14" s="613"/>
      <c r="DC14" s="613"/>
      <c r="DD14" s="619">
        <v>32434</v>
      </c>
      <c r="DE14" s="611"/>
      <c r="DF14" s="611"/>
      <c r="DG14" s="611"/>
      <c r="DH14" s="611"/>
      <c r="DI14" s="611"/>
      <c r="DJ14" s="611"/>
      <c r="DK14" s="611"/>
      <c r="DL14" s="611"/>
      <c r="DM14" s="611"/>
      <c r="DN14" s="611"/>
      <c r="DO14" s="611"/>
      <c r="DP14" s="612"/>
      <c r="DQ14" s="619">
        <v>276802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8245</v>
      </c>
      <c r="S15" s="611"/>
      <c r="T15" s="611"/>
      <c r="U15" s="611"/>
      <c r="V15" s="611"/>
      <c r="W15" s="611"/>
      <c r="X15" s="611"/>
      <c r="Y15" s="612"/>
      <c r="Z15" s="613">
        <v>0.1</v>
      </c>
      <c r="AA15" s="613"/>
      <c r="AB15" s="613"/>
      <c r="AC15" s="613"/>
      <c r="AD15" s="614">
        <v>8245</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59373</v>
      </c>
      <c r="BH15" s="611"/>
      <c r="BI15" s="611"/>
      <c r="BJ15" s="611"/>
      <c r="BK15" s="611"/>
      <c r="BL15" s="611"/>
      <c r="BM15" s="611"/>
      <c r="BN15" s="612"/>
      <c r="BO15" s="613">
        <v>6.3</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1063040</v>
      </c>
      <c r="CS15" s="611"/>
      <c r="CT15" s="611"/>
      <c r="CU15" s="611"/>
      <c r="CV15" s="611"/>
      <c r="CW15" s="611"/>
      <c r="CX15" s="611"/>
      <c r="CY15" s="612"/>
      <c r="CZ15" s="613">
        <v>10.4</v>
      </c>
      <c r="DA15" s="613"/>
      <c r="DB15" s="613"/>
      <c r="DC15" s="613"/>
      <c r="DD15" s="619">
        <v>427590</v>
      </c>
      <c r="DE15" s="611"/>
      <c r="DF15" s="611"/>
      <c r="DG15" s="611"/>
      <c r="DH15" s="611"/>
      <c r="DI15" s="611"/>
      <c r="DJ15" s="611"/>
      <c r="DK15" s="611"/>
      <c r="DL15" s="611"/>
      <c r="DM15" s="611"/>
      <c r="DN15" s="611"/>
      <c r="DO15" s="611"/>
      <c r="DP15" s="612"/>
      <c r="DQ15" s="619">
        <v>602666</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18626</v>
      </c>
      <c r="S16" s="611"/>
      <c r="T16" s="611"/>
      <c r="U16" s="611"/>
      <c r="V16" s="611"/>
      <c r="W16" s="611"/>
      <c r="X16" s="611"/>
      <c r="Y16" s="612"/>
      <c r="Z16" s="613">
        <v>0.2</v>
      </c>
      <c r="AA16" s="613"/>
      <c r="AB16" s="613"/>
      <c r="AC16" s="613"/>
      <c r="AD16" s="614">
        <v>18626</v>
      </c>
      <c r="AE16" s="614"/>
      <c r="AF16" s="614"/>
      <c r="AG16" s="614"/>
      <c r="AH16" s="614"/>
      <c r="AI16" s="614"/>
      <c r="AJ16" s="614"/>
      <c r="AK16" s="614"/>
      <c r="AL16" s="615">
        <v>0.4</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97303</v>
      </c>
      <c r="CS16" s="611"/>
      <c r="CT16" s="611"/>
      <c r="CU16" s="611"/>
      <c r="CV16" s="611"/>
      <c r="CW16" s="611"/>
      <c r="CX16" s="611"/>
      <c r="CY16" s="612"/>
      <c r="CZ16" s="613">
        <v>1</v>
      </c>
      <c r="DA16" s="613"/>
      <c r="DB16" s="613"/>
      <c r="DC16" s="613"/>
      <c r="DD16" s="619" t="s">
        <v>122</v>
      </c>
      <c r="DE16" s="611"/>
      <c r="DF16" s="611"/>
      <c r="DG16" s="611"/>
      <c r="DH16" s="611"/>
      <c r="DI16" s="611"/>
      <c r="DJ16" s="611"/>
      <c r="DK16" s="611"/>
      <c r="DL16" s="611"/>
      <c r="DM16" s="611"/>
      <c r="DN16" s="611"/>
      <c r="DO16" s="611"/>
      <c r="DP16" s="612"/>
      <c r="DQ16" s="619">
        <v>16853</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38142</v>
      </c>
      <c r="S17" s="611"/>
      <c r="T17" s="611"/>
      <c r="U17" s="611"/>
      <c r="V17" s="611"/>
      <c r="W17" s="611"/>
      <c r="X17" s="611"/>
      <c r="Y17" s="612"/>
      <c r="Z17" s="613">
        <v>0.4</v>
      </c>
      <c r="AA17" s="613"/>
      <c r="AB17" s="613"/>
      <c r="AC17" s="613"/>
      <c r="AD17" s="614">
        <v>38142</v>
      </c>
      <c r="AE17" s="614"/>
      <c r="AF17" s="614"/>
      <c r="AG17" s="614"/>
      <c r="AH17" s="614"/>
      <c r="AI17" s="614"/>
      <c r="AJ17" s="614"/>
      <c r="AK17" s="614"/>
      <c r="AL17" s="615">
        <v>0.8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951554</v>
      </c>
      <c r="CS17" s="611"/>
      <c r="CT17" s="611"/>
      <c r="CU17" s="611"/>
      <c r="CV17" s="611"/>
      <c r="CW17" s="611"/>
      <c r="CX17" s="611"/>
      <c r="CY17" s="612"/>
      <c r="CZ17" s="613">
        <v>9.3000000000000007</v>
      </c>
      <c r="DA17" s="613"/>
      <c r="DB17" s="613"/>
      <c r="DC17" s="613"/>
      <c r="DD17" s="619" t="s">
        <v>122</v>
      </c>
      <c r="DE17" s="611"/>
      <c r="DF17" s="611"/>
      <c r="DG17" s="611"/>
      <c r="DH17" s="611"/>
      <c r="DI17" s="611"/>
      <c r="DJ17" s="611"/>
      <c r="DK17" s="611"/>
      <c r="DL17" s="611"/>
      <c r="DM17" s="611"/>
      <c r="DN17" s="611"/>
      <c r="DO17" s="611"/>
      <c r="DP17" s="612"/>
      <c r="DQ17" s="619">
        <v>951554</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5783</v>
      </c>
      <c r="S18" s="611"/>
      <c r="T18" s="611"/>
      <c r="U18" s="611"/>
      <c r="V18" s="611"/>
      <c r="W18" s="611"/>
      <c r="X18" s="611"/>
      <c r="Y18" s="612"/>
      <c r="Z18" s="613">
        <v>0.1</v>
      </c>
      <c r="AA18" s="613"/>
      <c r="AB18" s="613"/>
      <c r="AC18" s="613"/>
      <c r="AD18" s="614">
        <v>5783</v>
      </c>
      <c r="AE18" s="614"/>
      <c r="AF18" s="614"/>
      <c r="AG18" s="614"/>
      <c r="AH18" s="614"/>
      <c r="AI18" s="614"/>
      <c r="AJ18" s="614"/>
      <c r="AK18" s="614"/>
      <c r="AL18" s="615">
        <v>0.1</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32200</v>
      </c>
      <c r="S19" s="611"/>
      <c r="T19" s="611"/>
      <c r="U19" s="611"/>
      <c r="V19" s="611"/>
      <c r="W19" s="611"/>
      <c r="X19" s="611"/>
      <c r="Y19" s="612"/>
      <c r="Z19" s="613">
        <v>0.3</v>
      </c>
      <c r="AA19" s="613"/>
      <c r="AB19" s="613"/>
      <c r="AC19" s="613"/>
      <c r="AD19" s="614">
        <v>32200</v>
      </c>
      <c r="AE19" s="614"/>
      <c r="AF19" s="614"/>
      <c r="AG19" s="614"/>
      <c r="AH19" s="614"/>
      <c r="AI19" s="614"/>
      <c r="AJ19" s="614"/>
      <c r="AK19" s="614"/>
      <c r="AL19" s="615">
        <v>0.7</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2644</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159</v>
      </c>
      <c r="S20" s="611"/>
      <c r="T20" s="611"/>
      <c r="U20" s="611"/>
      <c r="V20" s="611"/>
      <c r="W20" s="611"/>
      <c r="X20" s="611"/>
      <c r="Y20" s="612"/>
      <c r="Z20" s="613">
        <v>0</v>
      </c>
      <c r="AA20" s="613"/>
      <c r="AB20" s="613"/>
      <c r="AC20" s="613"/>
      <c r="AD20" s="614">
        <v>159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2644</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10181979</v>
      </c>
      <c r="CS20" s="611"/>
      <c r="CT20" s="611"/>
      <c r="CU20" s="611"/>
      <c r="CV20" s="611"/>
      <c r="CW20" s="611"/>
      <c r="CX20" s="611"/>
      <c r="CY20" s="612"/>
      <c r="CZ20" s="613">
        <v>100</v>
      </c>
      <c r="DA20" s="613"/>
      <c r="DB20" s="613"/>
      <c r="DC20" s="613"/>
      <c r="DD20" s="619">
        <v>1372271</v>
      </c>
      <c r="DE20" s="611"/>
      <c r="DF20" s="611"/>
      <c r="DG20" s="611"/>
      <c r="DH20" s="611"/>
      <c r="DI20" s="611"/>
      <c r="DJ20" s="611"/>
      <c r="DK20" s="611"/>
      <c r="DL20" s="611"/>
      <c r="DM20" s="611"/>
      <c r="DN20" s="611"/>
      <c r="DO20" s="611"/>
      <c r="DP20" s="612"/>
      <c r="DQ20" s="619">
        <v>5623741</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3456711</v>
      </c>
      <c r="S21" s="611"/>
      <c r="T21" s="611"/>
      <c r="U21" s="611"/>
      <c r="V21" s="611"/>
      <c r="W21" s="611"/>
      <c r="X21" s="611"/>
      <c r="Y21" s="612"/>
      <c r="Z21" s="613">
        <v>33.1</v>
      </c>
      <c r="AA21" s="613"/>
      <c r="AB21" s="613"/>
      <c r="AC21" s="613"/>
      <c r="AD21" s="614">
        <v>3182310</v>
      </c>
      <c r="AE21" s="614"/>
      <c r="AF21" s="614"/>
      <c r="AG21" s="614"/>
      <c r="AH21" s="614"/>
      <c r="AI21" s="614"/>
      <c r="AJ21" s="614"/>
      <c r="AK21" s="614"/>
      <c r="AL21" s="615">
        <v>70.099999999999994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2644</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3182310</v>
      </c>
      <c r="S22" s="611"/>
      <c r="T22" s="611"/>
      <c r="U22" s="611"/>
      <c r="V22" s="611"/>
      <c r="W22" s="611"/>
      <c r="X22" s="611"/>
      <c r="Y22" s="612"/>
      <c r="Z22" s="613">
        <v>30.5</v>
      </c>
      <c r="AA22" s="613"/>
      <c r="AB22" s="613"/>
      <c r="AC22" s="613"/>
      <c r="AD22" s="614">
        <v>3182310</v>
      </c>
      <c r="AE22" s="614"/>
      <c r="AF22" s="614"/>
      <c r="AG22" s="614"/>
      <c r="AH22" s="614"/>
      <c r="AI22" s="614"/>
      <c r="AJ22" s="614"/>
      <c r="AK22" s="614"/>
      <c r="AL22" s="615">
        <v>70.099999999999994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274401</v>
      </c>
      <c r="S23" s="611"/>
      <c r="T23" s="611"/>
      <c r="U23" s="611"/>
      <c r="V23" s="611"/>
      <c r="W23" s="611"/>
      <c r="X23" s="611"/>
      <c r="Y23" s="612"/>
      <c r="Z23" s="613">
        <v>2.6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2983167</v>
      </c>
      <c r="CS24" s="600"/>
      <c r="CT24" s="600"/>
      <c r="CU24" s="600"/>
      <c r="CV24" s="600"/>
      <c r="CW24" s="600"/>
      <c r="CX24" s="600"/>
      <c r="CY24" s="601"/>
      <c r="CZ24" s="604">
        <v>29.3</v>
      </c>
      <c r="DA24" s="605"/>
      <c r="DB24" s="605"/>
      <c r="DC24" s="621"/>
      <c r="DD24" s="642">
        <v>2386971</v>
      </c>
      <c r="DE24" s="600"/>
      <c r="DF24" s="600"/>
      <c r="DG24" s="600"/>
      <c r="DH24" s="600"/>
      <c r="DI24" s="600"/>
      <c r="DJ24" s="600"/>
      <c r="DK24" s="601"/>
      <c r="DL24" s="642">
        <v>2242727</v>
      </c>
      <c r="DM24" s="600"/>
      <c r="DN24" s="600"/>
      <c r="DO24" s="600"/>
      <c r="DP24" s="600"/>
      <c r="DQ24" s="600"/>
      <c r="DR24" s="600"/>
      <c r="DS24" s="600"/>
      <c r="DT24" s="600"/>
      <c r="DU24" s="600"/>
      <c r="DV24" s="601"/>
      <c r="DW24" s="604">
        <v>49.3</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4814010</v>
      </c>
      <c r="S25" s="611"/>
      <c r="T25" s="611"/>
      <c r="U25" s="611"/>
      <c r="V25" s="611"/>
      <c r="W25" s="611"/>
      <c r="X25" s="611"/>
      <c r="Y25" s="612"/>
      <c r="Z25" s="613">
        <v>46.1</v>
      </c>
      <c r="AA25" s="613"/>
      <c r="AB25" s="613"/>
      <c r="AC25" s="613"/>
      <c r="AD25" s="614">
        <v>4539609</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1172212</v>
      </c>
      <c r="CS25" s="631"/>
      <c r="CT25" s="631"/>
      <c r="CU25" s="631"/>
      <c r="CV25" s="631"/>
      <c r="CW25" s="631"/>
      <c r="CX25" s="631"/>
      <c r="CY25" s="632"/>
      <c r="CZ25" s="615">
        <v>11.5</v>
      </c>
      <c r="DA25" s="643"/>
      <c r="DB25" s="643"/>
      <c r="DC25" s="645"/>
      <c r="DD25" s="619">
        <v>1107092</v>
      </c>
      <c r="DE25" s="631"/>
      <c r="DF25" s="631"/>
      <c r="DG25" s="631"/>
      <c r="DH25" s="631"/>
      <c r="DI25" s="631"/>
      <c r="DJ25" s="631"/>
      <c r="DK25" s="632"/>
      <c r="DL25" s="619">
        <v>1097630</v>
      </c>
      <c r="DM25" s="631"/>
      <c r="DN25" s="631"/>
      <c r="DO25" s="631"/>
      <c r="DP25" s="631"/>
      <c r="DQ25" s="631"/>
      <c r="DR25" s="631"/>
      <c r="DS25" s="631"/>
      <c r="DT25" s="631"/>
      <c r="DU25" s="631"/>
      <c r="DV25" s="632"/>
      <c r="DW25" s="615">
        <v>24.1</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840</v>
      </c>
      <c r="S26" s="611"/>
      <c r="T26" s="611"/>
      <c r="U26" s="611"/>
      <c r="V26" s="611"/>
      <c r="W26" s="611"/>
      <c r="X26" s="611"/>
      <c r="Y26" s="612"/>
      <c r="Z26" s="613">
        <v>0</v>
      </c>
      <c r="AA26" s="613"/>
      <c r="AB26" s="613"/>
      <c r="AC26" s="613"/>
      <c r="AD26" s="614">
        <v>840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646842</v>
      </c>
      <c r="CS26" s="611"/>
      <c r="CT26" s="611"/>
      <c r="CU26" s="611"/>
      <c r="CV26" s="611"/>
      <c r="CW26" s="611"/>
      <c r="CX26" s="611"/>
      <c r="CY26" s="612"/>
      <c r="CZ26" s="615">
        <v>6.4</v>
      </c>
      <c r="DA26" s="643"/>
      <c r="DB26" s="643"/>
      <c r="DC26" s="645"/>
      <c r="DD26" s="619">
        <v>618290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16695</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939944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859401</v>
      </c>
      <c r="CS27" s="631"/>
      <c r="CT27" s="631"/>
      <c r="CU27" s="631"/>
      <c r="CV27" s="631"/>
      <c r="CW27" s="631"/>
      <c r="CX27" s="631"/>
      <c r="CY27" s="632"/>
      <c r="CZ27" s="615">
        <v>8.4</v>
      </c>
      <c r="DA27" s="643"/>
      <c r="DB27" s="643"/>
      <c r="DC27" s="645"/>
      <c r="DD27" s="619">
        <v>328325</v>
      </c>
      <c r="DE27" s="631"/>
      <c r="DF27" s="631"/>
      <c r="DG27" s="631"/>
      <c r="DH27" s="631"/>
      <c r="DI27" s="631"/>
      <c r="DJ27" s="631"/>
      <c r="DK27" s="632"/>
      <c r="DL27" s="619">
        <v>193543</v>
      </c>
      <c r="DM27" s="631"/>
      <c r="DN27" s="631"/>
      <c r="DO27" s="631"/>
      <c r="DP27" s="631"/>
      <c r="DQ27" s="631"/>
      <c r="DR27" s="631"/>
      <c r="DS27" s="631"/>
      <c r="DT27" s="631"/>
      <c r="DU27" s="631"/>
      <c r="DV27" s="632"/>
      <c r="DW27" s="615">
        <v>4.3</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33750</v>
      </c>
      <c r="S28" s="611"/>
      <c r="T28" s="611"/>
      <c r="U28" s="611"/>
      <c r="V28" s="611"/>
      <c r="W28" s="611"/>
      <c r="X28" s="611"/>
      <c r="Y28" s="612"/>
      <c r="Z28" s="613">
        <v>0.3</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951554</v>
      </c>
      <c r="CS28" s="611"/>
      <c r="CT28" s="611"/>
      <c r="CU28" s="611"/>
      <c r="CV28" s="611"/>
      <c r="CW28" s="611"/>
      <c r="CX28" s="611"/>
      <c r="CY28" s="612"/>
      <c r="CZ28" s="615">
        <v>9.3000000000000007</v>
      </c>
      <c r="DA28" s="643"/>
      <c r="DB28" s="643"/>
      <c r="DC28" s="645"/>
      <c r="DD28" s="619">
        <v>951554</v>
      </c>
      <c r="DE28" s="611"/>
      <c r="DF28" s="611"/>
      <c r="DG28" s="611"/>
      <c r="DH28" s="611"/>
      <c r="DI28" s="611"/>
      <c r="DJ28" s="611"/>
      <c r="DK28" s="612"/>
      <c r="DL28" s="619">
        <v>951554</v>
      </c>
      <c r="DM28" s="611"/>
      <c r="DN28" s="611"/>
      <c r="DO28" s="611"/>
      <c r="DP28" s="611"/>
      <c r="DQ28" s="611"/>
      <c r="DR28" s="611"/>
      <c r="DS28" s="611"/>
      <c r="DT28" s="611"/>
      <c r="DU28" s="611"/>
      <c r="DV28" s="612"/>
      <c r="DW28" s="615">
        <v>20.9</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14688</v>
      </c>
      <c r="S29" s="611"/>
      <c r="T29" s="611"/>
      <c r="U29" s="611"/>
      <c r="V29" s="611"/>
      <c r="W29" s="611"/>
      <c r="X29" s="611"/>
      <c r="Y29" s="612"/>
      <c r="Z29" s="613">
        <v>0.1</v>
      </c>
      <c r="AA29" s="613"/>
      <c r="AB29" s="613"/>
      <c r="AC29" s="613"/>
      <c r="AD29" s="614">
        <v>45</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951554</v>
      </c>
      <c r="CS29" s="631"/>
      <c r="CT29" s="631"/>
      <c r="CU29" s="631"/>
      <c r="CV29" s="631"/>
      <c r="CW29" s="631"/>
      <c r="CX29" s="631"/>
      <c r="CY29" s="632"/>
      <c r="CZ29" s="615">
        <v>9.3000000000000007</v>
      </c>
      <c r="DA29" s="643"/>
      <c r="DB29" s="643"/>
      <c r="DC29" s="645"/>
      <c r="DD29" s="619">
        <v>951554</v>
      </c>
      <c r="DE29" s="631"/>
      <c r="DF29" s="631"/>
      <c r="DG29" s="631"/>
      <c r="DH29" s="631"/>
      <c r="DI29" s="631"/>
      <c r="DJ29" s="631"/>
      <c r="DK29" s="632"/>
      <c r="DL29" s="619">
        <v>951554</v>
      </c>
      <c r="DM29" s="631"/>
      <c r="DN29" s="631"/>
      <c r="DO29" s="631"/>
      <c r="DP29" s="631"/>
      <c r="DQ29" s="631"/>
      <c r="DR29" s="631"/>
      <c r="DS29" s="631"/>
      <c r="DT29" s="631"/>
      <c r="DU29" s="631"/>
      <c r="DV29" s="632"/>
      <c r="DW29" s="615">
        <v>20.9</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880434</v>
      </c>
      <c r="S30" s="611"/>
      <c r="T30" s="611"/>
      <c r="U30" s="611"/>
      <c r="V30" s="611"/>
      <c r="W30" s="611"/>
      <c r="X30" s="611"/>
      <c r="Y30" s="612"/>
      <c r="Z30" s="613">
        <v>8.4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922408</v>
      </c>
      <c r="CS30" s="611"/>
      <c r="CT30" s="611"/>
      <c r="CU30" s="611"/>
      <c r="CV30" s="611"/>
      <c r="CW30" s="611"/>
      <c r="CX30" s="611"/>
      <c r="CY30" s="612"/>
      <c r="CZ30" s="615">
        <v>9.1</v>
      </c>
      <c r="DA30" s="643"/>
      <c r="DB30" s="643"/>
      <c r="DC30" s="645"/>
      <c r="DD30" s="619">
        <v>922408</v>
      </c>
      <c r="DE30" s="611"/>
      <c r="DF30" s="611"/>
      <c r="DG30" s="611"/>
      <c r="DH30" s="611"/>
      <c r="DI30" s="611"/>
      <c r="DJ30" s="611"/>
      <c r="DK30" s="612"/>
      <c r="DL30" s="619">
        <v>922408</v>
      </c>
      <c r="DM30" s="611"/>
      <c r="DN30" s="611"/>
      <c r="DO30" s="611"/>
      <c r="DP30" s="611"/>
      <c r="DQ30" s="611"/>
      <c r="DR30" s="611"/>
      <c r="DS30" s="611"/>
      <c r="DT30" s="611"/>
      <c r="DU30" s="611"/>
      <c r="DV30" s="612"/>
      <c r="DW30" s="615">
        <v>20.3</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v>
      </c>
      <c r="BH31" s="654"/>
      <c r="BI31" s="654"/>
      <c r="BJ31" s="654"/>
      <c r="BK31" s="654"/>
      <c r="BL31" s="654"/>
      <c r="BM31" s="605">
        <v>94.4</v>
      </c>
      <c r="BN31" s="654"/>
      <c r="BO31" s="654"/>
      <c r="BP31" s="654"/>
      <c r="BQ31" s="655"/>
      <c r="BR31" s="657">
        <v>98.3</v>
      </c>
      <c r="BS31" s="654"/>
      <c r="BT31" s="654"/>
      <c r="BU31" s="654"/>
      <c r="BV31" s="654"/>
      <c r="BW31" s="654"/>
      <c r="BX31" s="605">
        <v>95.4</v>
      </c>
      <c r="BY31" s="654"/>
      <c r="BZ31" s="654"/>
      <c r="CA31" s="654"/>
      <c r="CB31" s="655"/>
      <c r="CD31" s="650"/>
      <c r="CE31" s="651"/>
      <c r="CF31" s="607" t="s">
        <v>300</v>
      </c>
      <c r="CG31" s="608"/>
      <c r="CH31" s="608"/>
      <c r="CI31" s="608"/>
      <c r="CJ31" s="608"/>
      <c r="CK31" s="608"/>
      <c r="CL31" s="608"/>
      <c r="CM31" s="608"/>
      <c r="CN31" s="608"/>
      <c r="CO31" s="608"/>
      <c r="CP31" s="608"/>
      <c r="CQ31" s="609"/>
      <c r="CR31" s="610">
        <v>29146</v>
      </c>
      <c r="CS31" s="631"/>
      <c r="CT31" s="631"/>
      <c r="CU31" s="631"/>
      <c r="CV31" s="631"/>
      <c r="CW31" s="631"/>
      <c r="CX31" s="631"/>
      <c r="CY31" s="632"/>
      <c r="CZ31" s="615">
        <v>0.3</v>
      </c>
      <c r="DA31" s="643"/>
      <c r="DB31" s="643"/>
      <c r="DC31" s="645"/>
      <c r="DD31" s="619">
        <v>29146</v>
      </c>
      <c r="DE31" s="631"/>
      <c r="DF31" s="631"/>
      <c r="DG31" s="631"/>
      <c r="DH31" s="631"/>
      <c r="DI31" s="631"/>
      <c r="DJ31" s="631"/>
      <c r="DK31" s="632"/>
      <c r="DL31" s="619">
        <v>29146</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445435</v>
      </c>
      <c r="S32" s="611"/>
      <c r="T32" s="611"/>
      <c r="U32" s="611"/>
      <c r="V32" s="611"/>
      <c r="W32" s="611"/>
      <c r="X32" s="611"/>
      <c r="Y32" s="612"/>
      <c r="Z32" s="613">
        <v>4.3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99.1</v>
      </c>
      <c r="BH32" s="631"/>
      <c r="BI32" s="631"/>
      <c r="BJ32" s="631"/>
      <c r="BK32" s="631"/>
      <c r="BL32" s="631"/>
      <c r="BM32" s="616">
        <v>88.6</v>
      </c>
      <c r="BN32" s="631"/>
      <c r="BO32" s="631"/>
      <c r="BP32" s="631"/>
      <c r="BQ32" s="656"/>
      <c r="BR32" s="667">
        <v>96.6</v>
      </c>
      <c r="BS32" s="631"/>
      <c r="BT32" s="631"/>
      <c r="BU32" s="631"/>
      <c r="BV32" s="631"/>
      <c r="BW32" s="631"/>
      <c r="BX32" s="616">
        <v>91.6</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33043</v>
      </c>
      <c r="S33" s="611"/>
      <c r="T33" s="611"/>
      <c r="U33" s="611"/>
      <c r="V33" s="611"/>
      <c r="W33" s="611"/>
      <c r="X33" s="611"/>
      <c r="Y33" s="612"/>
      <c r="Z33" s="613">
        <v>0.3</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98.7</v>
      </c>
      <c r="BH33" s="669"/>
      <c r="BI33" s="669"/>
      <c r="BJ33" s="669"/>
      <c r="BK33" s="669"/>
      <c r="BL33" s="669"/>
      <c r="BM33" s="670">
        <v>97.2</v>
      </c>
      <c r="BN33" s="669"/>
      <c r="BO33" s="669"/>
      <c r="BP33" s="669"/>
      <c r="BQ33" s="671"/>
      <c r="BR33" s="668">
        <v>99.2</v>
      </c>
      <c r="BS33" s="669"/>
      <c r="BT33" s="669"/>
      <c r="BU33" s="669"/>
      <c r="BV33" s="669"/>
      <c r="BW33" s="669"/>
      <c r="BX33" s="670">
        <v>97.4</v>
      </c>
      <c r="BY33" s="669"/>
      <c r="BZ33" s="669"/>
      <c r="CA33" s="669"/>
      <c r="CB33" s="671"/>
      <c r="CD33" s="607" t="s">
        <v>307</v>
      </c>
      <c r="CE33" s="608"/>
      <c r="CF33" s="608"/>
      <c r="CG33" s="608"/>
      <c r="CH33" s="608"/>
      <c r="CI33" s="608"/>
      <c r="CJ33" s="608"/>
      <c r="CK33" s="608"/>
      <c r="CL33" s="608"/>
      <c r="CM33" s="608"/>
      <c r="CN33" s="608"/>
      <c r="CO33" s="608"/>
      <c r="CP33" s="608"/>
      <c r="CQ33" s="609"/>
      <c r="CR33" s="610">
        <v>5729238</v>
      </c>
      <c r="CS33" s="631"/>
      <c r="CT33" s="631"/>
      <c r="CU33" s="631"/>
      <c r="CV33" s="631"/>
      <c r="CW33" s="631"/>
      <c r="CX33" s="631"/>
      <c r="CY33" s="632"/>
      <c r="CZ33" s="615">
        <v>56.3</v>
      </c>
      <c r="DA33" s="643"/>
      <c r="DB33" s="643"/>
      <c r="DC33" s="645"/>
      <c r="DD33" s="619">
        <v>3076907</v>
      </c>
      <c r="DE33" s="631"/>
      <c r="DF33" s="631"/>
      <c r="DG33" s="631"/>
      <c r="DH33" s="631"/>
      <c r="DI33" s="631"/>
      <c r="DJ33" s="631"/>
      <c r="DK33" s="632"/>
      <c r="DL33" s="619">
        <v>2114277</v>
      </c>
      <c r="DM33" s="631"/>
      <c r="DN33" s="631"/>
      <c r="DO33" s="631"/>
      <c r="DP33" s="631"/>
      <c r="DQ33" s="631"/>
      <c r="DR33" s="631"/>
      <c r="DS33" s="631"/>
      <c r="DT33" s="631"/>
      <c r="DU33" s="631"/>
      <c r="DV33" s="632"/>
      <c r="DW33" s="615">
        <v>46.5</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1923729</v>
      </c>
      <c r="S34" s="611"/>
      <c r="T34" s="611"/>
      <c r="U34" s="611"/>
      <c r="V34" s="611"/>
      <c r="W34" s="611"/>
      <c r="X34" s="611"/>
      <c r="Y34" s="612"/>
      <c r="Z34" s="613">
        <v>18.399999999999999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1593698</v>
      </c>
      <c r="CS34" s="611"/>
      <c r="CT34" s="611"/>
      <c r="CU34" s="611"/>
      <c r="CV34" s="611"/>
      <c r="CW34" s="611"/>
      <c r="CX34" s="611"/>
      <c r="CY34" s="612"/>
      <c r="CZ34" s="615">
        <v>15.7</v>
      </c>
      <c r="DA34" s="643"/>
      <c r="DB34" s="643"/>
      <c r="DC34" s="645"/>
      <c r="DD34" s="619">
        <v>736569</v>
      </c>
      <c r="DE34" s="611"/>
      <c r="DF34" s="611"/>
      <c r="DG34" s="611"/>
      <c r="DH34" s="611"/>
      <c r="DI34" s="611"/>
      <c r="DJ34" s="611"/>
      <c r="DK34" s="612"/>
      <c r="DL34" s="619">
        <v>644228</v>
      </c>
      <c r="DM34" s="611"/>
      <c r="DN34" s="611"/>
      <c r="DO34" s="611"/>
      <c r="DP34" s="611"/>
      <c r="DQ34" s="611"/>
      <c r="DR34" s="611"/>
      <c r="DS34" s="611"/>
      <c r="DT34" s="611"/>
      <c r="DU34" s="611"/>
      <c r="DV34" s="612"/>
      <c r="DW34" s="615">
        <v>14.2</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667456</v>
      </c>
      <c r="S35" s="611"/>
      <c r="T35" s="611"/>
      <c r="U35" s="611"/>
      <c r="V35" s="611"/>
      <c r="W35" s="611"/>
      <c r="X35" s="611"/>
      <c r="Y35" s="612"/>
      <c r="Z35" s="613">
        <v>6.4</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150027</v>
      </c>
      <c r="CS35" s="631"/>
      <c r="CT35" s="631"/>
      <c r="CU35" s="631"/>
      <c r="CV35" s="631"/>
      <c r="CW35" s="631"/>
      <c r="CX35" s="631"/>
      <c r="CY35" s="632"/>
      <c r="CZ35" s="615">
        <v>1.5</v>
      </c>
      <c r="DA35" s="643"/>
      <c r="DB35" s="643"/>
      <c r="DC35" s="645"/>
      <c r="DD35" s="619">
        <v>128050</v>
      </c>
      <c r="DE35" s="631"/>
      <c r="DF35" s="631"/>
      <c r="DG35" s="631"/>
      <c r="DH35" s="631"/>
      <c r="DI35" s="631"/>
      <c r="DJ35" s="631"/>
      <c r="DK35" s="632"/>
      <c r="DL35" s="619">
        <v>74676</v>
      </c>
      <c r="DM35" s="631"/>
      <c r="DN35" s="631"/>
      <c r="DO35" s="631"/>
      <c r="DP35" s="631"/>
      <c r="DQ35" s="631"/>
      <c r="DR35" s="631"/>
      <c r="DS35" s="631"/>
      <c r="DT35" s="631"/>
      <c r="DU35" s="631"/>
      <c r="DV35" s="632"/>
      <c r="DW35" s="615">
        <v>1.6</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480356</v>
      </c>
      <c r="S36" s="611"/>
      <c r="T36" s="611"/>
      <c r="U36" s="611"/>
      <c r="V36" s="611"/>
      <c r="W36" s="611"/>
      <c r="X36" s="611"/>
      <c r="Y36" s="612"/>
      <c r="Z36" s="613">
        <v>4.5999999999999996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1060203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36158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1959737</v>
      </c>
      <c r="CS36" s="611"/>
      <c r="CT36" s="611"/>
      <c r="CU36" s="611"/>
      <c r="CV36" s="611"/>
      <c r="CW36" s="611"/>
      <c r="CX36" s="611"/>
      <c r="CY36" s="612"/>
      <c r="CZ36" s="615">
        <v>19.2</v>
      </c>
      <c r="DA36" s="643"/>
      <c r="DB36" s="643"/>
      <c r="DC36" s="645"/>
      <c r="DD36" s="619">
        <v>1181881</v>
      </c>
      <c r="DE36" s="611"/>
      <c r="DF36" s="611"/>
      <c r="DG36" s="611"/>
      <c r="DH36" s="611"/>
      <c r="DI36" s="611"/>
      <c r="DJ36" s="611"/>
      <c r="DK36" s="612"/>
      <c r="DL36" s="619">
        <v>933022</v>
      </c>
      <c r="DM36" s="611"/>
      <c r="DN36" s="611"/>
      <c r="DO36" s="611"/>
      <c r="DP36" s="611"/>
      <c r="DQ36" s="611"/>
      <c r="DR36" s="611"/>
      <c r="DS36" s="611"/>
      <c r="DT36" s="611"/>
      <c r="DU36" s="611"/>
      <c r="DV36" s="612"/>
      <c r="DW36" s="615">
        <v>20.5</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41701</v>
      </c>
      <c r="S37" s="611"/>
      <c r="T37" s="611"/>
      <c r="U37" s="611"/>
      <c r="V37" s="611"/>
      <c r="W37" s="611"/>
      <c r="X37" s="611"/>
      <c r="Y37" s="612"/>
      <c r="Z37" s="613">
        <v>0.4</v>
      </c>
      <c r="AA37" s="613"/>
      <c r="AB37" s="613"/>
      <c r="AC37" s="613"/>
      <c r="AD37" s="614">
        <v>20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244461</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36158</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468255</v>
      </c>
      <c r="CS37" s="631"/>
      <c r="CT37" s="631"/>
      <c r="CU37" s="631"/>
      <c r="CV37" s="631"/>
      <c r="CW37" s="631"/>
      <c r="CX37" s="631"/>
      <c r="CY37" s="632"/>
      <c r="CZ37" s="615">
        <v>4.5999999999999996</v>
      </c>
      <c r="DA37" s="643"/>
      <c r="DB37" s="643"/>
      <c r="DC37" s="645"/>
      <c r="DD37" s="619">
        <v>465287</v>
      </c>
      <c r="DE37" s="631"/>
      <c r="DF37" s="631"/>
      <c r="DG37" s="631"/>
      <c r="DH37" s="631"/>
      <c r="DI37" s="631"/>
      <c r="DJ37" s="631"/>
      <c r="DK37" s="632"/>
      <c r="DL37" s="619">
        <v>424571</v>
      </c>
      <c r="DM37" s="631"/>
      <c r="DN37" s="631"/>
      <c r="DO37" s="631"/>
      <c r="DP37" s="631"/>
      <c r="DQ37" s="631"/>
      <c r="DR37" s="631"/>
      <c r="DS37" s="631"/>
      <c r="DT37" s="631"/>
      <c r="DU37" s="631"/>
      <c r="DV37" s="632"/>
      <c r="DW37" s="615">
        <v>9.3000000000000007</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1089600</v>
      </c>
      <c r="S38" s="611"/>
      <c r="T38" s="611"/>
      <c r="U38" s="611"/>
      <c r="V38" s="611"/>
      <c r="W38" s="611"/>
      <c r="X38" s="611"/>
      <c r="Y38" s="612"/>
      <c r="Z38" s="613">
        <v>10.4</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113292</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1367</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641832</v>
      </c>
      <c r="CS38" s="611"/>
      <c r="CT38" s="611"/>
      <c r="CU38" s="611"/>
      <c r="CV38" s="611"/>
      <c r="CW38" s="611"/>
      <c r="CX38" s="611"/>
      <c r="CY38" s="612"/>
      <c r="CZ38" s="615">
        <v>6.3</v>
      </c>
      <c r="DA38" s="643"/>
      <c r="DB38" s="643"/>
      <c r="DC38" s="645"/>
      <c r="DD38" s="619">
        <v>532077</v>
      </c>
      <c r="DE38" s="611"/>
      <c r="DF38" s="611"/>
      <c r="DG38" s="611"/>
      <c r="DH38" s="611"/>
      <c r="DI38" s="611"/>
      <c r="DJ38" s="611"/>
      <c r="DK38" s="612"/>
      <c r="DL38" s="619">
        <v>427238</v>
      </c>
      <c r="DM38" s="611"/>
      <c r="DN38" s="611"/>
      <c r="DO38" s="611"/>
      <c r="DP38" s="611"/>
      <c r="DQ38" s="611"/>
      <c r="DR38" s="611"/>
      <c r="DS38" s="611"/>
      <c r="DT38" s="611"/>
      <c r="DU38" s="611"/>
      <c r="DV38" s="612"/>
      <c r="DW38" s="615">
        <v>9.4</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80935</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2132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1335958</v>
      </c>
      <c r="CS39" s="631"/>
      <c r="CT39" s="631"/>
      <c r="CU39" s="631"/>
      <c r="CV39" s="631"/>
      <c r="CW39" s="631"/>
      <c r="CX39" s="631"/>
      <c r="CY39" s="632"/>
      <c r="CZ39" s="615">
        <v>13.1</v>
      </c>
      <c r="DA39" s="643"/>
      <c r="DB39" s="643"/>
      <c r="DC39" s="645"/>
      <c r="DD39" s="619">
        <v>451544</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9300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60618</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47986</v>
      </c>
      <c r="CS40" s="611"/>
      <c r="CT40" s="611"/>
      <c r="CU40" s="611"/>
      <c r="CV40" s="611"/>
      <c r="CW40" s="611"/>
      <c r="CX40" s="611"/>
      <c r="CY40" s="612"/>
      <c r="CZ40" s="615">
        <v>0.5</v>
      </c>
      <c r="DA40" s="643"/>
      <c r="DB40" s="643"/>
      <c r="DC40" s="645"/>
      <c r="DD40" s="619">
        <v>46786</v>
      </c>
      <c r="DE40" s="611"/>
      <c r="DF40" s="611"/>
      <c r="DG40" s="611"/>
      <c r="DH40" s="611"/>
      <c r="DI40" s="611"/>
      <c r="DJ40" s="611"/>
      <c r="DK40" s="612"/>
      <c r="DL40" s="619">
        <v>35113</v>
      </c>
      <c r="DM40" s="611"/>
      <c r="DN40" s="611"/>
      <c r="DO40" s="611"/>
      <c r="DP40" s="611"/>
      <c r="DQ40" s="611"/>
      <c r="DR40" s="611"/>
      <c r="DS40" s="611"/>
      <c r="DT40" s="611"/>
      <c r="DU40" s="611"/>
      <c r="DV40" s="612"/>
      <c r="DW40" s="615">
        <v>0.8</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10441737</v>
      </c>
      <c r="S41" s="683"/>
      <c r="T41" s="683"/>
      <c r="U41" s="683"/>
      <c r="V41" s="683"/>
      <c r="W41" s="683"/>
      <c r="X41" s="683"/>
      <c r="Y41" s="687"/>
      <c r="Z41" s="688">
        <v>100</v>
      </c>
      <c r="AA41" s="688"/>
      <c r="AB41" s="688"/>
      <c r="AC41" s="688"/>
      <c r="AD41" s="689">
        <v>4540514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111159</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449738</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437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1469574</v>
      </c>
      <c r="CS42" s="631"/>
      <c r="CT42" s="631"/>
      <c r="CU42" s="631"/>
      <c r="CV42" s="631"/>
      <c r="CW42" s="631"/>
      <c r="CX42" s="631"/>
      <c r="CY42" s="632"/>
      <c r="CZ42" s="615">
        <v>14.4</v>
      </c>
      <c r="DA42" s="643"/>
      <c r="DB42" s="643"/>
      <c r="DC42" s="645"/>
      <c r="DD42" s="619">
        <v>159863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35320</v>
      </c>
      <c r="CS43" s="631"/>
      <c r="CT43" s="631"/>
      <c r="CU43" s="631"/>
      <c r="CV43" s="631"/>
      <c r="CW43" s="631"/>
      <c r="CX43" s="631"/>
      <c r="CY43" s="632"/>
      <c r="CZ43" s="615">
        <v>0.3</v>
      </c>
      <c r="DA43" s="643"/>
      <c r="DB43" s="643"/>
      <c r="DC43" s="645"/>
      <c r="DD43" s="619">
        <v>35320</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1372271</v>
      </c>
      <c r="CS44" s="611"/>
      <c r="CT44" s="611"/>
      <c r="CU44" s="611"/>
      <c r="CV44" s="611"/>
      <c r="CW44" s="611"/>
      <c r="CX44" s="611"/>
      <c r="CY44" s="612"/>
      <c r="CZ44" s="615">
        <v>13.5</v>
      </c>
      <c r="DA44" s="616"/>
      <c r="DB44" s="616"/>
      <c r="DC44" s="622"/>
      <c r="DD44" s="619">
        <v>143010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294458</v>
      </c>
      <c r="CS45" s="631"/>
      <c r="CT45" s="631"/>
      <c r="CU45" s="631"/>
      <c r="CV45" s="631"/>
      <c r="CW45" s="631"/>
      <c r="CX45" s="631"/>
      <c r="CY45" s="632"/>
      <c r="CZ45" s="615">
        <v>2.9</v>
      </c>
      <c r="DA45" s="643"/>
      <c r="DB45" s="643"/>
      <c r="DC45" s="645"/>
      <c r="DD45" s="619">
        <v>12045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1051163</v>
      </c>
      <c r="CS46" s="611"/>
      <c r="CT46" s="611"/>
      <c r="CU46" s="611"/>
      <c r="CV46" s="611"/>
      <c r="CW46" s="611"/>
      <c r="CX46" s="611"/>
      <c r="CY46" s="612"/>
      <c r="CZ46" s="615">
        <v>10.3</v>
      </c>
      <c r="DA46" s="616"/>
      <c r="DB46" s="616"/>
      <c r="DC46" s="622"/>
      <c r="DD46" s="619">
        <v>130815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97303</v>
      </c>
      <c r="CS47" s="631"/>
      <c r="CT47" s="631"/>
      <c r="CU47" s="631"/>
      <c r="CV47" s="631"/>
      <c r="CW47" s="631"/>
      <c r="CX47" s="631"/>
      <c r="CY47" s="632"/>
      <c r="CZ47" s="615">
        <v>1</v>
      </c>
      <c r="DA47" s="643"/>
      <c r="DB47" s="643"/>
      <c r="DC47" s="645"/>
      <c r="DD47" s="619">
        <v>16853</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10181979</v>
      </c>
      <c r="CS49" s="669"/>
      <c r="CT49" s="669"/>
      <c r="CU49" s="669"/>
      <c r="CV49" s="669"/>
      <c r="CW49" s="669"/>
      <c r="CX49" s="669"/>
      <c r="CY49" s="698"/>
      <c r="CZ49" s="690">
        <v>100</v>
      </c>
      <c r="DA49" s="699"/>
      <c r="DB49" s="699"/>
      <c r="DC49" s="700"/>
      <c r="DD49" s="701">
        <v>5623741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G3Ltu7+TW8yM4uhDp+3c3P2GXY8NJsFesibcPUH5wTXweqwZnaL2yv6sriRxdIAXTukkCFIezn4VPBmkyEcNg==" saltValue="/ErwTu/OFUQoJ/5onQN9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10442</v>
      </c>
      <c r="R7" s="740"/>
      <c r="S7" s="740"/>
      <c r="T7" s="740"/>
      <c r="U7" s="740"/>
      <c r="V7" s="740">
        <v>10182</v>
      </c>
      <c r="W7" s="740"/>
      <c r="X7" s="740"/>
      <c r="Y7" s="740"/>
      <c r="Z7" s="740"/>
      <c r="AA7" s="740">
        <v>260</v>
      </c>
      <c r="AB7" s="740"/>
      <c r="AC7" s="740"/>
      <c r="AD7" s="740"/>
      <c r="AE7" s="741"/>
      <c r="AF7" s="742">
        <v>221</v>
      </c>
      <c r="AG7" s="743"/>
      <c r="AH7" s="743"/>
      <c r="AI7" s="743"/>
      <c r="AJ7" s="744"/>
      <c r="AK7" s="745">
        <v>667</v>
      </c>
      <c r="AL7" s="746"/>
      <c r="AM7" s="746"/>
      <c r="AN7" s="746"/>
      <c r="AO7" s="746"/>
      <c r="AP7" s="746">
        <v>7681</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556</v>
      </c>
      <c r="BT7" s="734"/>
      <c r="BU7" s="734"/>
      <c r="BV7" s="734"/>
      <c r="BW7" s="734"/>
      <c r="BX7" s="734"/>
      <c r="BY7" s="734"/>
      <c r="BZ7" s="734"/>
      <c r="CA7" s="734"/>
      <c r="CB7" s="734"/>
      <c r="CC7" s="734"/>
      <c r="CD7" s="734"/>
      <c r="CE7" s="734"/>
      <c r="CF7" s="734"/>
      <c r="CG7" s="749"/>
      <c r="CH7" s="730">
        <v>4</v>
      </c>
      <c r="CI7" s="731"/>
      <c r="CJ7" s="731"/>
      <c r="CK7" s="731"/>
      <c r="CL7" s="732"/>
      <c r="CM7" s="730">
        <v>32</v>
      </c>
      <c r="CN7" s="731"/>
      <c r="CO7" s="731"/>
      <c r="CP7" s="731"/>
      <c r="CQ7" s="732"/>
      <c r="CR7" s="730">
        <v>50</v>
      </c>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221</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1374</v>
      </c>
      <c r="R28" s="810"/>
      <c r="S28" s="810"/>
      <c r="T28" s="810"/>
      <c r="U28" s="810"/>
      <c r="V28" s="810">
        <v>1338</v>
      </c>
      <c r="W28" s="810"/>
      <c r="X28" s="810"/>
      <c r="Y28" s="810"/>
      <c r="Z28" s="810"/>
      <c r="AA28" s="810">
        <v>36</v>
      </c>
      <c r="AB28" s="810"/>
      <c r="AC28" s="810"/>
      <c r="AD28" s="810"/>
      <c r="AE28" s="811"/>
      <c r="AF28" s="812">
        <v>36</v>
      </c>
      <c r="AG28" s="810"/>
      <c r="AH28" s="810"/>
      <c r="AI28" s="810"/>
      <c r="AJ28" s="813"/>
      <c r="AK28" s="814">
        <v>111</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1691</v>
      </c>
      <c r="R29" s="771"/>
      <c r="S29" s="771"/>
      <c r="T29" s="771"/>
      <c r="U29" s="771"/>
      <c r="V29" s="771">
        <v>1410</v>
      </c>
      <c r="W29" s="771"/>
      <c r="X29" s="771"/>
      <c r="Y29" s="771"/>
      <c r="Z29" s="771"/>
      <c r="AA29" s="771">
        <v>281</v>
      </c>
      <c r="AB29" s="771"/>
      <c r="AC29" s="771"/>
      <c r="AD29" s="771"/>
      <c r="AE29" s="772"/>
      <c r="AF29" s="773">
        <v>281</v>
      </c>
      <c r="AG29" s="774"/>
      <c r="AH29" s="774"/>
      <c r="AI29" s="774"/>
      <c r="AJ29" s="775"/>
      <c r="AK29" s="821">
        <v>222</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208</v>
      </c>
      <c r="R30" s="771"/>
      <c r="S30" s="771"/>
      <c r="T30" s="771"/>
      <c r="U30" s="771"/>
      <c r="V30" s="771">
        <v>208</v>
      </c>
      <c r="W30" s="771"/>
      <c r="X30" s="771"/>
      <c r="Y30" s="771"/>
      <c r="Z30" s="771"/>
      <c r="AA30" s="771">
        <v>0</v>
      </c>
      <c r="AB30" s="771"/>
      <c r="AC30" s="771"/>
      <c r="AD30" s="771"/>
      <c r="AE30" s="772"/>
      <c r="AF30" s="773">
        <v>0</v>
      </c>
      <c r="AG30" s="774"/>
      <c r="AH30" s="774"/>
      <c r="AI30" s="774"/>
      <c r="AJ30" s="775"/>
      <c r="AK30" s="821">
        <v>63</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391</v>
      </c>
      <c r="C31" s="768"/>
      <c r="D31" s="768"/>
      <c r="E31" s="768"/>
      <c r="F31" s="768"/>
      <c r="G31" s="768"/>
      <c r="H31" s="768"/>
      <c r="I31" s="768"/>
      <c r="J31" s="768"/>
      <c r="K31" s="768"/>
      <c r="L31" s="768"/>
      <c r="M31" s="768"/>
      <c r="N31" s="768"/>
      <c r="O31" s="768"/>
      <c r="P31" s="769"/>
      <c r="Q31" s="770">
        <v>667</v>
      </c>
      <c r="R31" s="771"/>
      <c r="S31" s="771"/>
      <c r="T31" s="771"/>
      <c r="U31" s="771"/>
      <c r="V31" s="771">
        <v>667</v>
      </c>
      <c r="W31" s="771"/>
      <c r="X31" s="771"/>
      <c r="Y31" s="771"/>
      <c r="Z31" s="771"/>
      <c r="AA31" s="771">
        <v>0</v>
      </c>
      <c r="AB31" s="771"/>
      <c r="AC31" s="771"/>
      <c r="AD31" s="771"/>
      <c r="AE31" s="772"/>
      <c r="AF31" s="773" t="s">
        <v>122</v>
      </c>
      <c r="AG31" s="774"/>
      <c r="AH31" s="774"/>
      <c r="AI31" s="774"/>
      <c r="AJ31" s="775"/>
      <c r="AK31" s="821">
        <v>81</v>
      </c>
      <c r="AL31" s="817"/>
      <c r="AM31" s="817"/>
      <c r="AN31" s="817"/>
      <c r="AO31" s="817"/>
      <c r="AP31" s="817">
        <v>238</v>
      </c>
      <c r="AQ31" s="817"/>
      <c r="AR31" s="817"/>
      <c r="AS31" s="817"/>
      <c r="AT31" s="817"/>
      <c r="AU31" s="817">
        <v>238</v>
      </c>
      <c r="AV31" s="817"/>
      <c r="AW31" s="817"/>
      <c r="AX31" s="817"/>
      <c r="AY31" s="817"/>
      <c r="AZ31" s="818" t="s">
        <v>550</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392</v>
      </c>
      <c r="C32" s="768"/>
      <c r="D32" s="768"/>
      <c r="E32" s="768"/>
      <c r="F32" s="768"/>
      <c r="G32" s="768"/>
      <c r="H32" s="768"/>
      <c r="I32" s="768"/>
      <c r="J32" s="768"/>
      <c r="K32" s="768"/>
      <c r="L32" s="768"/>
      <c r="M32" s="768"/>
      <c r="N32" s="768"/>
      <c r="O32" s="768"/>
      <c r="P32" s="769"/>
      <c r="Q32" s="770">
        <v>937</v>
      </c>
      <c r="R32" s="771"/>
      <c r="S32" s="771"/>
      <c r="T32" s="771"/>
      <c r="U32" s="771"/>
      <c r="V32" s="771">
        <v>1099</v>
      </c>
      <c r="W32" s="771"/>
      <c r="X32" s="771"/>
      <c r="Y32" s="771"/>
      <c r="Z32" s="771"/>
      <c r="AA32" s="771">
        <v>-163</v>
      </c>
      <c r="AB32" s="771"/>
      <c r="AC32" s="771"/>
      <c r="AD32" s="771"/>
      <c r="AE32" s="772"/>
      <c r="AF32" s="773">
        <v>1842</v>
      </c>
      <c r="AG32" s="774"/>
      <c r="AH32" s="774"/>
      <c r="AI32" s="774"/>
      <c r="AJ32" s="775"/>
      <c r="AK32" s="821">
        <v>244</v>
      </c>
      <c r="AL32" s="817"/>
      <c r="AM32" s="817"/>
      <c r="AN32" s="817"/>
      <c r="AO32" s="817"/>
      <c r="AP32" s="817">
        <v>367</v>
      </c>
      <c r="AQ32" s="817"/>
      <c r="AR32" s="817"/>
      <c r="AS32" s="817"/>
      <c r="AT32" s="817"/>
      <c r="AU32" s="817">
        <v>247</v>
      </c>
      <c r="AV32" s="817"/>
      <c r="AW32" s="817"/>
      <c r="AX32" s="817"/>
      <c r="AY32" s="817"/>
      <c r="AZ32" s="818" t="s">
        <v>550</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394</v>
      </c>
      <c r="C33" s="768"/>
      <c r="D33" s="768"/>
      <c r="E33" s="768"/>
      <c r="F33" s="768"/>
      <c r="G33" s="768"/>
      <c r="H33" s="768"/>
      <c r="I33" s="768"/>
      <c r="J33" s="768"/>
      <c r="K33" s="768"/>
      <c r="L33" s="768"/>
      <c r="M33" s="768"/>
      <c r="N33" s="768"/>
      <c r="O33" s="768"/>
      <c r="P33" s="769"/>
      <c r="Q33" s="770">
        <v>81</v>
      </c>
      <c r="R33" s="771"/>
      <c r="S33" s="771"/>
      <c r="T33" s="771"/>
      <c r="U33" s="771"/>
      <c r="V33" s="771">
        <v>74</v>
      </c>
      <c r="W33" s="771"/>
      <c r="X33" s="771"/>
      <c r="Y33" s="771"/>
      <c r="Z33" s="771"/>
      <c r="AA33" s="771">
        <v>7</v>
      </c>
      <c r="AB33" s="771"/>
      <c r="AC33" s="771"/>
      <c r="AD33" s="771"/>
      <c r="AE33" s="772"/>
      <c r="AF33" s="773">
        <v>54</v>
      </c>
      <c r="AG33" s="774"/>
      <c r="AH33" s="774"/>
      <c r="AI33" s="774"/>
      <c r="AJ33" s="775"/>
      <c r="AK33" s="821">
        <v>61</v>
      </c>
      <c r="AL33" s="817"/>
      <c r="AM33" s="817"/>
      <c r="AN33" s="817"/>
      <c r="AO33" s="817"/>
      <c r="AP33" s="817">
        <v>144</v>
      </c>
      <c r="AQ33" s="817"/>
      <c r="AR33" s="817"/>
      <c r="AS33" s="817"/>
      <c r="AT33" s="817"/>
      <c r="AU33" s="817">
        <v>133</v>
      </c>
      <c r="AV33" s="817"/>
      <c r="AW33" s="817"/>
      <c r="AX33" s="817"/>
      <c r="AY33" s="817"/>
      <c r="AZ33" s="818" t="s">
        <v>550</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395</v>
      </c>
      <c r="C34" s="768"/>
      <c r="D34" s="768"/>
      <c r="E34" s="768"/>
      <c r="F34" s="768"/>
      <c r="G34" s="768"/>
      <c r="H34" s="768"/>
      <c r="I34" s="768"/>
      <c r="J34" s="768"/>
      <c r="K34" s="768"/>
      <c r="L34" s="768"/>
      <c r="M34" s="768"/>
      <c r="N34" s="768"/>
      <c r="O34" s="768"/>
      <c r="P34" s="769"/>
      <c r="Q34" s="770">
        <v>210</v>
      </c>
      <c r="R34" s="771"/>
      <c r="S34" s="771"/>
      <c r="T34" s="771"/>
      <c r="U34" s="771"/>
      <c r="V34" s="771">
        <v>196</v>
      </c>
      <c r="W34" s="771"/>
      <c r="X34" s="771"/>
      <c r="Y34" s="771"/>
      <c r="Z34" s="771"/>
      <c r="AA34" s="771">
        <v>14</v>
      </c>
      <c r="AB34" s="771"/>
      <c r="AC34" s="771"/>
      <c r="AD34" s="771"/>
      <c r="AE34" s="772"/>
      <c r="AF34" s="773">
        <v>55</v>
      </c>
      <c r="AG34" s="774"/>
      <c r="AH34" s="774"/>
      <c r="AI34" s="774"/>
      <c r="AJ34" s="775"/>
      <c r="AK34" s="821">
        <v>113</v>
      </c>
      <c r="AL34" s="817"/>
      <c r="AM34" s="817"/>
      <c r="AN34" s="817"/>
      <c r="AO34" s="817"/>
      <c r="AP34" s="817">
        <v>413</v>
      </c>
      <c r="AQ34" s="817"/>
      <c r="AR34" s="817"/>
      <c r="AS34" s="817"/>
      <c r="AT34" s="817"/>
      <c r="AU34" s="817">
        <v>380</v>
      </c>
      <c r="AV34" s="817"/>
      <c r="AW34" s="817"/>
      <c r="AX34" s="817"/>
      <c r="AY34" s="817"/>
      <c r="AZ34" s="818" t="s">
        <v>550</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2268</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551</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550</v>
      </c>
      <c r="AQ68" s="853"/>
      <c r="AR68" s="853"/>
      <c r="AS68" s="853"/>
      <c r="AT68" s="853"/>
      <c r="AU68" s="853" t="s">
        <v>550</v>
      </c>
      <c r="AV68" s="853"/>
      <c r="AW68" s="853"/>
      <c r="AX68" s="853"/>
      <c r="AY68" s="853"/>
      <c r="AZ68" s="854" t="s">
        <v>555</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552</v>
      </c>
      <c r="C69" s="861"/>
      <c r="D69" s="861"/>
      <c r="E69" s="861"/>
      <c r="F69" s="861"/>
      <c r="G69" s="861"/>
      <c r="H69" s="861"/>
      <c r="I69" s="861"/>
      <c r="J69" s="861"/>
      <c r="K69" s="861"/>
      <c r="L69" s="861"/>
      <c r="M69" s="861"/>
      <c r="N69" s="861"/>
      <c r="O69" s="861"/>
      <c r="P69" s="862"/>
      <c r="Q69" s="863">
        <v>7064</v>
      </c>
      <c r="R69" s="817"/>
      <c r="S69" s="817"/>
      <c r="T69" s="817"/>
      <c r="U69" s="817"/>
      <c r="V69" s="817">
        <v>6858</v>
      </c>
      <c r="W69" s="817"/>
      <c r="X69" s="817"/>
      <c r="Y69" s="817"/>
      <c r="Z69" s="817"/>
      <c r="AA69" s="817">
        <v>206</v>
      </c>
      <c r="AB69" s="817"/>
      <c r="AC69" s="817"/>
      <c r="AD69" s="817"/>
      <c r="AE69" s="817"/>
      <c r="AF69" s="817">
        <v>170</v>
      </c>
      <c r="AG69" s="817"/>
      <c r="AH69" s="817"/>
      <c r="AI69" s="817"/>
      <c r="AJ69" s="817"/>
      <c r="AK69" s="817">
        <v>302</v>
      </c>
      <c r="AL69" s="817"/>
      <c r="AM69" s="817"/>
      <c r="AN69" s="817"/>
      <c r="AO69" s="817"/>
      <c r="AP69" s="817">
        <v>8430</v>
      </c>
      <c r="AQ69" s="817"/>
      <c r="AR69" s="817"/>
      <c r="AS69" s="817"/>
      <c r="AT69" s="817"/>
      <c r="AU69" s="817">
        <v>674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553</v>
      </c>
      <c r="C70" s="861"/>
      <c r="D70" s="861"/>
      <c r="E70" s="861"/>
      <c r="F70" s="861"/>
      <c r="G70" s="861"/>
      <c r="H70" s="861"/>
      <c r="I70" s="861"/>
      <c r="J70" s="861"/>
      <c r="K70" s="861"/>
      <c r="L70" s="861"/>
      <c r="M70" s="861"/>
      <c r="N70" s="861"/>
      <c r="O70" s="861"/>
      <c r="P70" s="862"/>
      <c r="Q70" s="863">
        <v>312</v>
      </c>
      <c r="R70" s="817"/>
      <c r="S70" s="817"/>
      <c r="T70" s="817"/>
      <c r="U70" s="817"/>
      <c r="V70" s="817">
        <v>290</v>
      </c>
      <c r="W70" s="817"/>
      <c r="X70" s="817"/>
      <c r="Y70" s="817"/>
      <c r="Z70" s="817"/>
      <c r="AA70" s="817">
        <v>22</v>
      </c>
      <c r="AB70" s="817"/>
      <c r="AC70" s="817"/>
      <c r="AD70" s="817"/>
      <c r="AE70" s="817"/>
      <c r="AF70" s="817">
        <v>22</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554</v>
      </c>
      <c r="C71" s="861"/>
      <c r="D71" s="861"/>
      <c r="E71" s="861"/>
      <c r="F71" s="861"/>
      <c r="G71" s="861"/>
      <c r="H71" s="861"/>
      <c r="I71" s="861"/>
      <c r="J71" s="861"/>
      <c r="K71" s="861"/>
      <c r="L71" s="861"/>
      <c r="M71" s="861"/>
      <c r="N71" s="861"/>
      <c r="O71" s="861"/>
      <c r="P71" s="862"/>
      <c r="Q71" s="863">
        <v>322367</v>
      </c>
      <c r="R71" s="817"/>
      <c r="S71" s="817"/>
      <c r="T71" s="817"/>
      <c r="U71" s="817"/>
      <c r="V71" s="817">
        <v>314740</v>
      </c>
      <c r="W71" s="817"/>
      <c r="X71" s="817"/>
      <c r="Y71" s="817"/>
      <c r="Z71" s="817"/>
      <c r="AA71" s="817">
        <v>7627</v>
      </c>
      <c r="AB71" s="817"/>
      <c r="AC71" s="817"/>
      <c r="AD71" s="817"/>
      <c r="AE71" s="817"/>
      <c r="AF71" s="817">
        <v>5417</v>
      </c>
      <c r="AG71" s="817"/>
      <c r="AH71" s="817"/>
      <c r="AI71" s="817"/>
      <c r="AJ71" s="817"/>
      <c r="AK71" s="817" t="s">
        <v>550</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2">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968382</v>
      </c>
      <c r="AB110" s="887"/>
      <c r="AC110" s="887"/>
      <c r="AD110" s="887"/>
      <c r="AE110" s="888"/>
      <c r="AF110" s="889">
        <v>951352</v>
      </c>
      <c r="AG110" s="887"/>
      <c r="AH110" s="887"/>
      <c r="AI110" s="887"/>
      <c r="AJ110" s="888"/>
      <c r="AK110" s="889">
        <v>951554</v>
      </c>
      <c r="AL110" s="887"/>
      <c r="AM110" s="887"/>
      <c r="AN110" s="887"/>
      <c r="AO110" s="888"/>
      <c r="AP110" s="890">
        <v>25.2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7515982</v>
      </c>
      <c r="BR110" s="918"/>
      <c r="BS110" s="918"/>
      <c r="BT110" s="918"/>
      <c r="BU110" s="918"/>
      <c r="BV110" s="918">
        <v>7514047</v>
      </c>
      <c r="BW110" s="918"/>
      <c r="BX110" s="918"/>
      <c r="BY110" s="918"/>
      <c r="BZ110" s="918"/>
      <c r="CA110" s="918">
        <v>7681239</v>
      </c>
      <c r="CB110" s="918"/>
      <c r="CC110" s="918"/>
      <c r="CD110" s="918"/>
      <c r="CE110" s="918"/>
      <c r="CF110" s="931">
        <v>203</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787958</v>
      </c>
      <c r="BR112" s="913"/>
      <c r="BS112" s="913"/>
      <c r="BT112" s="913"/>
      <c r="BU112" s="913"/>
      <c r="BV112" s="913">
        <v>766997</v>
      </c>
      <c r="BW112" s="913"/>
      <c r="BX112" s="913"/>
      <c r="BY112" s="913"/>
      <c r="BZ112" s="913"/>
      <c r="CA112" s="913">
        <v>999020</v>
      </c>
      <c r="CB112" s="913"/>
      <c r="CC112" s="913"/>
      <c r="CD112" s="913"/>
      <c r="CE112" s="913"/>
      <c r="CF112" s="907">
        <v>26.4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114140</v>
      </c>
      <c r="AB113" s="925"/>
      <c r="AC113" s="925"/>
      <c r="AD113" s="925"/>
      <c r="AE113" s="926"/>
      <c r="AF113" s="927">
        <v>114363</v>
      </c>
      <c r="AG113" s="925"/>
      <c r="AH113" s="925"/>
      <c r="AI113" s="925"/>
      <c r="AJ113" s="926"/>
      <c r="AK113" s="927">
        <v>106014</v>
      </c>
      <c r="AL113" s="925"/>
      <c r="AM113" s="925"/>
      <c r="AN113" s="925"/>
      <c r="AO113" s="926"/>
      <c r="AP113" s="928">
        <v>2.8</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544210</v>
      </c>
      <c r="BR113" s="913"/>
      <c r="BS113" s="913"/>
      <c r="BT113" s="913"/>
      <c r="BU113" s="913"/>
      <c r="BV113" s="913">
        <v>620571</v>
      </c>
      <c r="BW113" s="913"/>
      <c r="BX113" s="913"/>
      <c r="BY113" s="913"/>
      <c r="BZ113" s="913"/>
      <c r="CA113" s="913">
        <v>674405</v>
      </c>
      <c r="CB113" s="913"/>
      <c r="CC113" s="913"/>
      <c r="CD113" s="913"/>
      <c r="CE113" s="913"/>
      <c r="CF113" s="907">
        <v>17.8</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45729</v>
      </c>
      <c r="AB114" s="946"/>
      <c r="AC114" s="946"/>
      <c r="AD114" s="946"/>
      <c r="AE114" s="947"/>
      <c r="AF114" s="948">
        <v>51491</v>
      </c>
      <c r="AG114" s="946"/>
      <c r="AH114" s="946"/>
      <c r="AI114" s="946"/>
      <c r="AJ114" s="947"/>
      <c r="AK114" s="948">
        <v>46036</v>
      </c>
      <c r="AL114" s="946"/>
      <c r="AM114" s="946"/>
      <c r="AN114" s="946"/>
      <c r="AO114" s="947"/>
      <c r="AP114" s="949">
        <v>1.2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403927</v>
      </c>
      <c r="BR114" s="913"/>
      <c r="BS114" s="913"/>
      <c r="BT114" s="913"/>
      <c r="BU114" s="913"/>
      <c r="BV114" s="913">
        <v>402629</v>
      </c>
      <c r="BW114" s="913"/>
      <c r="BX114" s="913"/>
      <c r="BY114" s="913"/>
      <c r="BZ114" s="913"/>
      <c r="CA114" s="913">
        <v>403000</v>
      </c>
      <c r="CB114" s="913"/>
      <c r="CC114" s="913"/>
      <c r="CD114" s="913"/>
      <c r="CE114" s="913"/>
      <c r="CF114" s="907">
        <v>10.7</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102</v>
      </c>
      <c r="AB115" s="925"/>
      <c r="AC115" s="925"/>
      <c r="AD115" s="925"/>
      <c r="AE115" s="926"/>
      <c r="AF115" s="927">
        <v>37</v>
      </c>
      <c r="AG115" s="925"/>
      <c r="AH115" s="925"/>
      <c r="AI115" s="925"/>
      <c r="AJ115" s="926"/>
      <c r="AK115" s="927">
        <v>46</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1128353</v>
      </c>
      <c r="AB117" s="966"/>
      <c r="AC117" s="966"/>
      <c r="AD117" s="966"/>
      <c r="AE117" s="967"/>
      <c r="AF117" s="968">
        <v>1117243</v>
      </c>
      <c r="AG117" s="966"/>
      <c r="AH117" s="966"/>
      <c r="AI117" s="966"/>
      <c r="AJ117" s="967"/>
      <c r="AK117" s="968">
        <v>1103650</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9252077</v>
      </c>
      <c r="BR119" s="987"/>
      <c r="BS119" s="987"/>
      <c r="BT119" s="987"/>
      <c r="BU119" s="987"/>
      <c r="BV119" s="987">
        <v>9304244</v>
      </c>
      <c r="BW119" s="987"/>
      <c r="BX119" s="987"/>
      <c r="BY119" s="987"/>
      <c r="BZ119" s="987"/>
      <c r="CA119" s="987">
        <v>9757664</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8385891</v>
      </c>
      <c r="BR120" s="918"/>
      <c r="BS120" s="918"/>
      <c r="BT120" s="918"/>
      <c r="BU120" s="918"/>
      <c r="BV120" s="918">
        <v>8544126</v>
      </c>
      <c r="BW120" s="918"/>
      <c r="BX120" s="918"/>
      <c r="BY120" s="918"/>
      <c r="BZ120" s="918"/>
      <c r="CA120" s="918">
        <v>9478465</v>
      </c>
      <c r="CB120" s="918"/>
      <c r="CC120" s="918"/>
      <c r="CD120" s="918"/>
      <c r="CE120" s="918"/>
      <c r="CF120" s="931">
        <v>250.5</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238732</v>
      </c>
      <c r="DH120" s="918"/>
      <c r="DI120" s="918"/>
      <c r="DJ120" s="918"/>
      <c r="DK120" s="918"/>
      <c r="DL120" s="918">
        <v>424418</v>
      </c>
      <c r="DM120" s="918"/>
      <c r="DN120" s="918"/>
      <c r="DO120" s="918"/>
      <c r="DP120" s="918"/>
      <c r="DQ120" s="918">
        <v>380053</v>
      </c>
      <c r="DR120" s="918"/>
      <c r="DS120" s="918"/>
      <c r="DT120" s="918"/>
      <c r="DU120" s="918"/>
      <c r="DV120" s="919">
        <v>10</v>
      </c>
      <c r="DW120" s="919"/>
      <c r="DX120" s="919"/>
      <c r="DY120" s="919"/>
      <c r="DZ120" s="920"/>
    </row>
    <row r="121" spans="1:130" s="212" customFormat="1" ht="26.25" customHeight="1" x14ac:dyDescent="0.2">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231976</v>
      </c>
      <c r="DH121" s="913"/>
      <c r="DI121" s="913"/>
      <c r="DJ121" s="913"/>
      <c r="DK121" s="913"/>
      <c r="DL121" s="913">
        <v>226760</v>
      </c>
      <c r="DM121" s="913"/>
      <c r="DN121" s="913"/>
      <c r="DO121" s="913"/>
      <c r="DP121" s="913"/>
      <c r="DQ121" s="913">
        <v>247362</v>
      </c>
      <c r="DR121" s="913"/>
      <c r="DS121" s="913"/>
      <c r="DT121" s="913"/>
      <c r="DU121" s="913"/>
      <c r="DV121" s="914">
        <v>6.5</v>
      </c>
      <c r="DW121" s="914"/>
      <c r="DX121" s="914"/>
      <c r="DY121" s="914"/>
      <c r="DZ121" s="915"/>
    </row>
    <row r="122" spans="1:130" s="212" customFormat="1" ht="26.25" customHeight="1" x14ac:dyDescent="0.2">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6619953</v>
      </c>
      <c r="BR122" s="987"/>
      <c r="BS122" s="987"/>
      <c r="BT122" s="987"/>
      <c r="BU122" s="987"/>
      <c r="BV122" s="987">
        <v>6808540</v>
      </c>
      <c r="BW122" s="987"/>
      <c r="BX122" s="987"/>
      <c r="BY122" s="987"/>
      <c r="BZ122" s="987"/>
      <c r="CA122" s="987">
        <v>7033956</v>
      </c>
      <c r="CB122" s="987"/>
      <c r="CC122" s="987"/>
      <c r="CD122" s="987"/>
      <c r="CE122" s="987"/>
      <c r="CF122" s="1004">
        <v>185.9</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238450</v>
      </c>
      <c r="DR122" s="913"/>
      <c r="DS122" s="913"/>
      <c r="DT122" s="913"/>
      <c r="DU122" s="913"/>
      <c r="DV122" s="914">
        <v>6.3</v>
      </c>
      <c r="DW122" s="914"/>
      <c r="DX122" s="914"/>
      <c r="DY122" s="914"/>
      <c r="DZ122" s="915"/>
    </row>
    <row r="123" spans="1:130" s="212" customFormat="1" ht="26.25" customHeight="1" x14ac:dyDescent="0.2">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15005844</v>
      </c>
      <c r="BR123" s="1051"/>
      <c r="BS123" s="1051"/>
      <c r="BT123" s="1051"/>
      <c r="BU123" s="1051"/>
      <c r="BV123" s="1051">
        <v>15352666</v>
      </c>
      <c r="BW123" s="1051"/>
      <c r="BX123" s="1051"/>
      <c r="BY123" s="1051"/>
      <c r="BZ123" s="1051"/>
      <c r="CA123" s="1051">
        <v>16512421</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v>97094</v>
      </c>
      <c r="DH123" s="946"/>
      <c r="DI123" s="946"/>
      <c r="DJ123" s="946"/>
      <c r="DK123" s="947"/>
      <c r="DL123" s="948">
        <v>115819</v>
      </c>
      <c r="DM123" s="946"/>
      <c r="DN123" s="946"/>
      <c r="DO123" s="946"/>
      <c r="DP123" s="947"/>
      <c r="DQ123" s="948">
        <v>133155</v>
      </c>
      <c r="DR123" s="946"/>
      <c r="DS123" s="946"/>
      <c r="DT123" s="946"/>
      <c r="DU123" s="947"/>
      <c r="DV123" s="949">
        <v>3.5</v>
      </c>
      <c r="DW123" s="950"/>
      <c r="DX123" s="950"/>
      <c r="DY123" s="950"/>
      <c r="DZ123" s="951"/>
    </row>
    <row r="124" spans="1:130" s="212" customFormat="1" ht="26.25" customHeight="1" thickBot="1" x14ac:dyDescent="0.25">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220156</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102</v>
      </c>
      <c r="AB127" s="946"/>
      <c r="AC127" s="946"/>
      <c r="AD127" s="946"/>
      <c r="AE127" s="947"/>
      <c r="AF127" s="948">
        <v>37</v>
      </c>
      <c r="AG127" s="946"/>
      <c r="AH127" s="946"/>
      <c r="AI127" s="946"/>
      <c r="AJ127" s="947"/>
      <c r="AK127" s="948">
        <v>46</v>
      </c>
      <c r="AL127" s="946"/>
      <c r="AM127" s="946"/>
      <c r="AN127" s="946"/>
      <c r="AO127" s="947"/>
      <c r="AP127" s="949">
        <v>0</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t="s">
        <v>122</v>
      </c>
      <c r="AB128" s="1033"/>
      <c r="AC128" s="1033"/>
      <c r="AD128" s="1033"/>
      <c r="AE128" s="1034"/>
      <c r="AF128" s="1035" t="s">
        <v>122</v>
      </c>
      <c r="AG128" s="1033"/>
      <c r="AH128" s="1033"/>
      <c r="AI128" s="1033"/>
      <c r="AJ128" s="1034"/>
      <c r="AK128" s="1035">
        <v>9103</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4439305</v>
      </c>
      <c r="AB129" s="946"/>
      <c r="AC129" s="946"/>
      <c r="AD129" s="946"/>
      <c r="AE129" s="947"/>
      <c r="AF129" s="948">
        <v>4450750</v>
      </c>
      <c r="AG129" s="946"/>
      <c r="AH129" s="946"/>
      <c r="AI129" s="946"/>
      <c r="AJ129" s="947"/>
      <c r="AK129" s="948">
        <v>4515567</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741668</v>
      </c>
      <c r="AB130" s="946"/>
      <c r="AC130" s="946"/>
      <c r="AD130" s="946"/>
      <c r="AE130" s="947"/>
      <c r="AF130" s="948">
        <v>733371</v>
      </c>
      <c r="AG130" s="946"/>
      <c r="AH130" s="946"/>
      <c r="AI130" s="946"/>
      <c r="AJ130" s="947"/>
      <c r="AK130" s="948">
        <v>732246</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3697637</v>
      </c>
      <c r="AB131" s="973"/>
      <c r="AC131" s="973"/>
      <c r="AD131" s="973"/>
      <c r="AE131" s="974"/>
      <c r="AF131" s="972">
        <v>3717379</v>
      </c>
      <c r="AG131" s="973"/>
      <c r="AH131" s="973"/>
      <c r="AI131" s="973"/>
      <c r="AJ131" s="974"/>
      <c r="AK131" s="972">
        <v>3783321</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10.457624689999999</v>
      </c>
      <c r="AB132" s="1084"/>
      <c r="AC132" s="1084"/>
      <c r="AD132" s="1084"/>
      <c r="AE132" s="1085"/>
      <c r="AF132" s="1086">
        <v>10.326415470000001</v>
      </c>
      <c r="AG132" s="1084"/>
      <c r="AH132" s="1084"/>
      <c r="AI132" s="1084"/>
      <c r="AJ132" s="1085"/>
      <c r="AK132" s="1086">
        <v>9.5762691029999996</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10.199999999999999</v>
      </c>
      <c r="AB133" s="1067"/>
      <c r="AC133" s="1067"/>
      <c r="AD133" s="1067"/>
      <c r="AE133" s="1068"/>
      <c r="AF133" s="1066">
        <v>10.3</v>
      </c>
      <c r="AG133" s="1067"/>
      <c r="AH133" s="1067"/>
      <c r="AI133" s="1067"/>
      <c r="AJ133" s="1068"/>
      <c r="AK133" s="1066">
        <v>10.1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iw+iuM8gBV6U3ARjaNyZZJNY4OkWkysgBO6YsK56VGDuD/sedqXfSsv0UGtOtTFf4OPmj384PGcp3b9Cpg8+g==" saltValue="sIhkznjuBiNWF0zAC/KcQ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JjHDwcdjMKkKXDHkrQ5g9QLi33/noJa+SXrrOKi2f7c6yHC8gPaIW76eu05Yze8EZlmmhQDxK27CptwveOM7g==" saltValue="CgYBQLqyYBZy6HBxFCzNt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pU2gUhQRNmZDYmUj6fTVA0wjqfqeOavF5xd3sWPlWwDISeRzwSwmflgJlt08ejCPG89WW5/HVPxO5gCLfH4JQ==" saltValue="1Nj27yYXtjcBscZ8OGWFg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1" t="s">
        <v>479</v>
      </c>
      <c r="AP7" s="253"/>
      <c r="AQ7" s="254" t="s">
        <v>480</v>
      </c>
      <c r="AR7" s="255"/>
    </row>
    <row r="8" spans="1:46" ht="13.2" x14ac:dyDescent="0.2">
      <c r="A8" s="247"/>
      <c r="AK8" s="256"/>
      <c r="AL8" s="257"/>
      <c r="AM8" s="257"/>
      <c r="AN8" s="258"/>
      <c r="AO8" s="1102"/>
      <c r="AP8" s="259" t="s">
        <v>481</v>
      </c>
      <c r="AQ8" s="260" t="s">
        <v>482</v>
      </c>
      <c r="AR8" s="261" t="s">
        <v>483</v>
      </c>
    </row>
    <row r="9" spans="1:46" ht="13.2" x14ac:dyDescent="0.2">
      <c r="A9" s="247"/>
      <c r="AK9" s="1103" t="s">
        <v>484</v>
      </c>
      <c r="AL9" s="1104"/>
      <c r="AM9" s="1104"/>
      <c r="AN9" s="1105"/>
      <c r="AO9" s="262">
        <v>1172212</v>
      </c>
      <c r="AP9" s="262">
        <v>130145</v>
      </c>
      <c r="AQ9" s="263">
        <v>154424</v>
      </c>
      <c r="AR9" s="264">
        <v>-15.7</v>
      </c>
    </row>
    <row r="10" spans="1:46" ht="13.5" customHeight="1" x14ac:dyDescent="0.2">
      <c r="A10" s="247"/>
      <c r="AK10" s="1103" t="s">
        <v>485</v>
      </c>
      <c r="AL10" s="1104"/>
      <c r="AM10" s="1104"/>
      <c r="AN10" s="1105"/>
      <c r="AO10" s="265">
        <v>218119</v>
      </c>
      <c r="AP10" s="265">
        <v>24217</v>
      </c>
      <c r="AQ10" s="266">
        <v>18194</v>
      </c>
      <c r="AR10" s="267">
        <v>33.1</v>
      </c>
    </row>
    <row r="11" spans="1:46" ht="13.5" customHeight="1" x14ac:dyDescent="0.2">
      <c r="A11" s="247"/>
      <c r="AK11" s="1103" t="s">
        <v>486</v>
      </c>
      <c r="AL11" s="1104"/>
      <c r="AM11" s="1104"/>
      <c r="AN11" s="1105"/>
      <c r="AO11" s="265">
        <v>7941</v>
      </c>
      <c r="AP11" s="265">
        <v>882</v>
      </c>
      <c r="AQ11" s="266">
        <v>1285</v>
      </c>
      <c r="AR11" s="267">
        <v>-31.4</v>
      </c>
    </row>
    <row r="12" spans="1:46" ht="13.5" customHeight="1" x14ac:dyDescent="0.2">
      <c r="A12" s="247"/>
      <c r="AK12" s="1103" t="s">
        <v>487</v>
      </c>
      <c r="AL12" s="1104"/>
      <c r="AM12" s="1104"/>
      <c r="AN12" s="1105"/>
      <c r="AO12" s="265" t="s">
        <v>488</v>
      </c>
      <c r="AP12" s="265" t="s">
        <v>488</v>
      </c>
      <c r="AQ12" s="266" t="s">
        <v>488</v>
      </c>
      <c r="AR12" s="267" t="s">
        <v>488</v>
      </c>
    </row>
    <row r="13" spans="1:46" ht="13.5" customHeight="1" x14ac:dyDescent="0.2">
      <c r="A13" s="247"/>
      <c r="AK13" s="1103" t="s">
        <v>489</v>
      </c>
      <c r="AL13" s="1104"/>
      <c r="AM13" s="1104"/>
      <c r="AN13" s="1105"/>
      <c r="AO13" s="265">
        <v>122965</v>
      </c>
      <c r="AP13" s="265">
        <v>13652</v>
      </c>
      <c r="AQ13" s="266">
        <v>5735</v>
      </c>
      <c r="AR13" s="267">
        <v>138</v>
      </c>
    </row>
    <row r="14" spans="1:46" ht="13.5" customHeight="1" x14ac:dyDescent="0.2">
      <c r="A14" s="247"/>
      <c r="AK14" s="1103" t="s">
        <v>490</v>
      </c>
      <c r="AL14" s="1104"/>
      <c r="AM14" s="1104"/>
      <c r="AN14" s="1105"/>
      <c r="AO14" s="265">
        <v>35320</v>
      </c>
      <c r="AP14" s="265">
        <v>3921</v>
      </c>
      <c r="AQ14" s="266">
        <v>2950</v>
      </c>
      <c r="AR14" s="267">
        <v>32.9</v>
      </c>
    </row>
    <row r="15" spans="1:46" ht="13.5" customHeight="1" x14ac:dyDescent="0.2">
      <c r="A15" s="247"/>
      <c r="AK15" s="1106" t="s">
        <v>491</v>
      </c>
      <c r="AL15" s="1107"/>
      <c r="AM15" s="1107"/>
      <c r="AN15" s="1108"/>
      <c r="AO15" s="265">
        <v>-75266</v>
      </c>
      <c r="AP15" s="265">
        <v>-8356</v>
      </c>
      <c r="AQ15" s="266">
        <v>-9110</v>
      </c>
      <c r="AR15" s="267">
        <v>-8.3000000000000007</v>
      </c>
    </row>
    <row r="16" spans="1:46" ht="13.2" x14ac:dyDescent="0.2">
      <c r="A16" s="247"/>
      <c r="AK16" s="1106" t="s">
        <v>177</v>
      </c>
      <c r="AL16" s="1107"/>
      <c r="AM16" s="1107"/>
      <c r="AN16" s="1108"/>
      <c r="AO16" s="265">
        <v>1481291</v>
      </c>
      <c r="AP16" s="265">
        <v>164460</v>
      </c>
      <c r="AQ16" s="266">
        <v>173477</v>
      </c>
      <c r="AR16" s="267">
        <v>-5.2</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09" t="s">
        <v>496</v>
      </c>
      <c r="AL21" s="1110"/>
      <c r="AM21" s="1110"/>
      <c r="AN21" s="1111"/>
      <c r="AO21" s="277">
        <v>14.1</v>
      </c>
      <c r="AP21" s="278">
        <v>14.28</v>
      </c>
      <c r="AQ21" s="279">
        <v>-0.18</v>
      </c>
      <c r="AS21" s="280"/>
      <c r="AT21" s="276"/>
    </row>
    <row r="22" spans="1:46" s="248" customFormat="1" ht="13.2" x14ac:dyDescent="0.2">
      <c r="A22" s="276"/>
      <c r="AK22" s="1109" t="s">
        <v>497</v>
      </c>
      <c r="AL22" s="1110"/>
      <c r="AM22" s="1110"/>
      <c r="AN22" s="1111"/>
      <c r="AO22" s="281">
        <v>94.7</v>
      </c>
      <c r="AP22" s="282">
        <v>96</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1" t="s">
        <v>479</v>
      </c>
      <c r="AP30" s="253"/>
      <c r="AQ30" s="254" t="s">
        <v>480</v>
      </c>
      <c r="AR30" s="255"/>
    </row>
    <row r="31" spans="1:46" ht="13.2" x14ac:dyDescent="0.2">
      <c r="A31" s="247"/>
      <c r="AK31" s="256"/>
      <c r="AL31" s="257"/>
      <c r="AM31" s="257"/>
      <c r="AN31" s="258"/>
      <c r="AO31" s="1102"/>
      <c r="AP31" s="259" t="s">
        <v>481</v>
      </c>
      <c r="AQ31" s="260" t="s">
        <v>482</v>
      </c>
      <c r="AR31" s="261" t="s">
        <v>483</v>
      </c>
    </row>
    <row r="32" spans="1:46" ht="27" customHeight="1" x14ac:dyDescent="0.2">
      <c r="A32" s="247"/>
      <c r="AK32" s="1117" t="s">
        <v>501</v>
      </c>
      <c r="AL32" s="1118"/>
      <c r="AM32" s="1118"/>
      <c r="AN32" s="1119"/>
      <c r="AO32" s="291">
        <v>951554</v>
      </c>
      <c r="AP32" s="291">
        <v>105646</v>
      </c>
      <c r="AQ32" s="292">
        <v>83140</v>
      </c>
      <c r="AR32" s="293">
        <v>27.1</v>
      </c>
    </row>
    <row r="33" spans="1:46" ht="13.5" customHeight="1" x14ac:dyDescent="0.2">
      <c r="A33" s="247"/>
      <c r="AK33" s="1117" t="s">
        <v>502</v>
      </c>
      <c r="AL33" s="1118"/>
      <c r="AM33" s="1118"/>
      <c r="AN33" s="1119"/>
      <c r="AO33" s="291" t="s">
        <v>488</v>
      </c>
      <c r="AP33" s="291" t="s">
        <v>488</v>
      </c>
      <c r="AQ33" s="292" t="s">
        <v>488</v>
      </c>
      <c r="AR33" s="293" t="s">
        <v>488</v>
      </c>
    </row>
    <row r="34" spans="1:46" ht="27" customHeight="1" x14ac:dyDescent="0.2">
      <c r="A34" s="247"/>
      <c r="AK34" s="1117" t="s">
        <v>503</v>
      </c>
      <c r="AL34" s="1118"/>
      <c r="AM34" s="1118"/>
      <c r="AN34" s="1119"/>
      <c r="AO34" s="291" t="s">
        <v>488</v>
      </c>
      <c r="AP34" s="291" t="s">
        <v>488</v>
      </c>
      <c r="AQ34" s="292" t="s">
        <v>488</v>
      </c>
      <c r="AR34" s="293" t="s">
        <v>488</v>
      </c>
    </row>
    <row r="35" spans="1:46" ht="27" customHeight="1" x14ac:dyDescent="0.2">
      <c r="A35" s="247"/>
      <c r="AK35" s="1117" t="s">
        <v>504</v>
      </c>
      <c r="AL35" s="1118"/>
      <c r="AM35" s="1118"/>
      <c r="AN35" s="1119"/>
      <c r="AO35" s="291">
        <v>106014</v>
      </c>
      <c r="AP35" s="291">
        <v>11770</v>
      </c>
      <c r="AQ35" s="292">
        <v>26106</v>
      </c>
      <c r="AR35" s="293">
        <v>-54.9</v>
      </c>
    </row>
    <row r="36" spans="1:46" ht="27" customHeight="1" x14ac:dyDescent="0.2">
      <c r="A36" s="247"/>
      <c r="AK36" s="1117" t="s">
        <v>505</v>
      </c>
      <c r="AL36" s="1118"/>
      <c r="AM36" s="1118"/>
      <c r="AN36" s="1119"/>
      <c r="AO36" s="291">
        <v>46036</v>
      </c>
      <c r="AP36" s="291">
        <v>5111</v>
      </c>
      <c r="AQ36" s="292">
        <v>4689</v>
      </c>
      <c r="AR36" s="293">
        <v>9</v>
      </c>
    </row>
    <row r="37" spans="1:46" ht="13.5" customHeight="1" x14ac:dyDescent="0.2">
      <c r="A37" s="247"/>
      <c r="AK37" s="1117" t="s">
        <v>506</v>
      </c>
      <c r="AL37" s="1118"/>
      <c r="AM37" s="1118"/>
      <c r="AN37" s="1119"/>
      <c r="AO37" s="291">
        <v>46</v>
      </c>
      <c r="AP37" s="291">
        <v>5</v>
      </c>
      <c r="AQ37" s="292">
        <v>554</v>
      </c>
      <c r="AR37" s="293">
        <v>-99.1</v>
      </c>
    </row>
    <row r="38" spans="1:46" ht="27" customHeight="1" x14ac:dyDescent="0.2">
      <c r="A38" s="247"/>
      <c r="AK38" s="1120" t="s">
        <v>507</v>
      </c>
      <c r="AL38" s="1121"/>
      <c r="AM38" s="1121"/>
      <c r="AN38" s="1122"/>
      <c r="AO38" s="294" t="s">
        <v>488</v>
      </c>
      <c r="AP38" s="294" t="s">
        <v>488</v>
      </c>
      <c r="AQ38" s="295">
        <v>7</v>
      </c>
      <c r="AR38" s="283" t="s">
        <v>488</v>
      </c>
      <c r="AS38" s="290"/>
    </row>
    <row r="39" spans="1:46" ht="13.2" x14ac:dyDescent="0.2">
      <c r="A39" s="247"/>
      <c r="AK39" s="1120" t="s">
        <v>508</v>
      </c>
      <c r="AL39" s="1121"/>
      <c r="AM39" s="1121"/>
      <c r="AN39" s="1122"/>
      <c r="AO39" s="291">
        <v>-9103</v>
      </c>
      <c r="AP39" s="291">
        <v>-1011</v>
      </c>
      <c r="AQ39" s="292">
        <v>-2038</v>
      </c>
      <c r="AR39" s="293">
        <v>-50.4</v>
      </c>
      <c r="AS39" s="290"/>
    </row>
    <row r="40" spans="1:46" ht="27" customHeight="1" x14ac:dyDescent="0.2">
      <c r="A40" s="247"/>
      <c r="AK40" s="1117" t="s">
        <v>509</v>
      </c>
      <c r="AL40" s="1118"/>
      <c r="AM40" s="1118"/>
      <c r="AN40" s="1119"/>
      <c r="AO40" s="291">
        <v>-732246</v>
      </c>
      <c r="AP40" s="291">
        <v>-81297</v>
      </c>
      <c r="AQ40" s="292">
        <v>-74354</v>
      </c>
      <c r="AR40" s="293">
        <v>9.3000000000000007</v>
      </c>
      <c r="AS40" s="290"/>
    </row>
    <row r="41" spans="1:46" ht="13.2" x14ac:dyDescent="0.2">
      <c r="A41" s="247"/>
      <c r="AK41" s="1123" t="s">
        <v>287</v>
      </c>
      <c r="AL41" s="1124"/>
      <c r="AM41" s="1124"/>
      <c r="AN41" s="1125"/>
      <c r="AO41" s="291">
        <v>362301</v>
      </c>
      <c r="AP41" s="291">
        <v>40224</v>
      </c>
      <c r="AQ41" s="292">
        <v>38106</v>
      </c>
      <c r="AR41" s="293">
        <v>5.6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12" t="s">
        <v>479</v>
      </c>
      <c r="AN49" s="1114" t="s">
        <v>512</v>
      </c>
      <c r="AO49" s="1115"/>
      <c r="AP49" s="1115"/>
      <c r="AQ49" s="1115"/>
      <c r="AR49" s="1116"/>
    </row>
    <row r="50" spans="1:44" ht="13.2" x14ac:dyDescent="0.2">
      <c r="A50" s="247"/>
      <c r="AK50" s="305"/>
      <c r="AL50" s="306"/>
      <c r="AM50" s="1113"/>
      <c r="AN50" s="307" t="s">
        <v>513</v>
      </c>
      <c r="AO50" s="308" t="s">
        <v>514</v>
      </c>
      <c r="AP50" s="309" t="s">
        <v>515</v>
      </c>
      <c r="AQ50" s="310" t="s">
        <v>516</v>
      </c>
      <c r="AR50" s="311" t="s">
        <v>517</v>
      </c>
    </row>
    <row r="51" spans="1:44" ht="13.2" x14ac:dyDescent="0.2">
      <c r="A51" s="247"/>
      <c r="AK51" s="303" t="s">
        <v>518</v>
      </c>
      <c r="AL51" s="304"/>
      <c r="AM51" s="312">
        <v>1972288</v>
      </c>
      <c r="AN51" s="313">
        <v>203496</v>
      </c>
      <c r="AO51" s="314">
        <v>-2.1</v>
      </c>
      <c r="AP51" s="315">
        <v>200194</v>
      </c>
      <c r="AQ51" s="316">
        <v>69.3</v>
      </c>
      <c r="AR51" s="317">
        <v>-71.400000000000006</v>
      </c>
    </row>
    <row r="52" spans="1:44" ht="13.2" x14ac:dyDescent="0.2">
      <c r="A52" s="247"/>
      <c r="AK52" s="318"/>
      <c r="AL52" s="319" t="s">
        <v>519</v>
      </c>
      <c r="AM52" s="320">
        <v>1111815</v>
      </c>
      <c r="AN52" s="321">
        <v>114715</v>
      </c>
      <c r="AO52" s="322">
        <v>1.1000000000000001</v>
      </c>
      <c r="AP52" s="323">
        <v>106422</v>
      </c>
      <c r="AQ52" s="324">
        <v>112.9</v>
      </c>
      <c r="AR52" s="325">
        <v>-111.8</v>
      </c>
    </row>
    <row r="53" spans="1:44" ht="13.2" x14ac:dyDescent="0.2">
      <c r="A53" s="247"/>
      <c r="AK53" s="303" t="s">
        <v>520</v>
      </c>
      <c r="AL53" s="304"/>
      <c r="AM53" s="312">
        <v>844068</v>
      </c>
      <c r="AN53" s="313">
        <v>88467</v>
      </c>
      <c r="AO53" s="314">
        <v>-56.5</v>
      </c>
      <c r="AP53" s="315">
        <v>122054</v>
      </c>
      <c r="AQ53" s="316">
        <v>-39</v>
      </c>
      <c r="AR53" s="317">
        <v>-17.5</v>
      </c>
    </row>
    <row r="54" spans="1:44" ht="13.2" x14ac:dyDescent="0.2">
      <c r="A54" s="247"/>
      <c r="AK54" s="318"/>
      <c r="AL54" s="319" t="s">
        <v>519</v>
      </c>
      <c r="AM54" s="320">
        <v>429245</v>
      </c>
      <c r="AN54" s="321">
        <v>44990</v>
      </c>
      <c r="AO54" s="322">
        <v>-60.8</v>
      </c>
      <c r="AP54" s="323">
        <v>68298</v>
      </c>
      <c r="AQ54" s="324">
        <v>-35.799999999999997</v>
      </c>
      <c r="AR54" s="325">
        <v>-25</v>
      </c>
    </row>
    <row r="55" spans="1:44" ht="13.2" x14ac:dyDescent="0.2">
      <c r="A55" s="247"/>
      <c r="AK55" s="303" t="s">
        <v>521</v>
      </c>
      <c r="AL55" s="304"/>
      <c r="AM55" s="312">
        <v>883975</v>
      </c>
      <c r="AN55" s="313">
        <v>95020</v>
      </c>
      <c r="AO55" s="314">
        <v>7.4</v>
      </c>
      <c r="AP55" s="315">
        <v>111644</v>
      </c>
      <c r="AQ55" s="316">
        <v>-8.5</v>
      </c>
      <c r="AR55" s="317">
        <v>15.9</v>
      </c>
    </row>
    <row r="56" spans="1:44" ht="13.2" x14ac:dyDescent="0.2">
      <c r="A56" s="247"/>
      <c r="AK56" s="318"/>
      <c r="AL56" s="319" t="s">
        <v>519</v>
      </c>
      <c r="AM56" s="320">
        <v>503302</v>
      </c>
      <c r="AN56" s="321">
        <v>54101</v>
      </c>
      <c r="AO56" s="322">
        <v>20.3</v>
      </c>
      <c r="AP56" s="323">
        <v>66606</v>
      </c>
      <c r="AQ56" s="324">
        <v>-2.5</v>
      </c>
      <c r="AR56" s="325">
        <v>22.8</v>
      </c>
    </row>
    <row r="57" spans="1:44" ht="13.2" x14ac:dyDescent="0.2">
      <c r="A57" s="247"/>
      <c r="AK57" s="303" t="s">
        <v>522</v>
      </c>
      <c r="AL57" s="304"/>
      <c r="AM57" s="312">
        <v>1337595</v>
      </c>
      <c r="AN57" s="313">
        <v>146924</v>
      </c>
      <c r="AO57" s="314">
        <v>54.6</v>
      </c>
      <c r="AP57" s="315">
        <v>127917</v>
      </c>
      <c r="AQ57" s="316">
        <v>14.6</v>
      </c>
      <c r="AR57" s="317">
        <v>40</v>
      </c>
    </row>
    <row r="58" spans="1:44" ht="13.2" x14ac:dyDescent="0.2">
      <c r="A58" s="247"/>
      <c r="AK58" s="318"/>
      <c r="AL58" s="319" t="s">
        <v>519</v>
      </c>
      <c r="AM58" s="320">
        <v>878311</v>
      </c>
      <c r="AN58" s="321">
        <v>96475</v>
      </c>
      <c r="AO58" s="322">
        <v>78.3</v>
      </c>
      <c r="AP58" s="323">
        <v>69746</v>
      </c>
      <c r="AQ58" s="324">
        <v>4.7</v>
      </c>
      <c r="AR58" s="325">
        <v>73.599999999999994</v>
      </c>
    </row>
    <row r="59" spans="1:44" ht="13.2" x14ac:dyDescent="0.2">
      <c r="A59" s="247"/>
      <c r="AK59" s="303" t="s">
        <v>523</v>
      </c>
      <c r="AL59" s="304"/>
      <c r="AM59" s="312">
        <v>1372271</v>
      </c>
      <c r="AN59" s="313">
        <v>152356</v>
      </c>
      <c r="AO59" s="314">
        <v>3.7</v>
      </c>
      <c r="AP59" s="315">
        <v>135931</v>
      </c>
      <c r="AQ59" s="316">
        <v>6.3</v>
      </c>
      <c r="AR59" s="317">
        <v>-2.6</v>
      </c>
    </row>
    <row r="60" spans="1:44" ht="13.2" x14ac:dyDescent="0.2">
      <c r="A60" s="247"/>
      <c r="AK60" s="318"/>
      <c r="AL60" s="319" t="s">
        <v>519</v>
      </c>
      <c r="AM60" s="320">
        <v>1051163</v>
      </c>
      <c r="AN60" s="321">
        <v>116705</v>
      </c>
      <c r="AO60" s="322">
        <v>21</v>
      </c>
      <c r="AP60" s="323">
        <v>75320</v>
      </c>
      <c r="AQ60" s="324">
        <v>8</v>
      </c>
      <c r="AR60" s="325">
        <v>13</v>
      </c>
    </row>
    <row r="61" spans="1:44" ht="13.2" x14ac:dyDescent="0.2">
      <c r="A61" s="247"/>
      <c r="AK61" s="303" t="s">
        <v>524</v>
      </c>
      <c r="AL61" s="326"/>
      <c r="AM61" s="312">
        <v>1282039</v>
      </c>
      <c r="AN61" s="313">
        <v>137253</v>
      </c>
      <c r="AO61" s="314">
        <v>1.4</v>
      </c>
      <c r="AP61" s="315">
        <v>139548</v>
      </c>
      <c r="AQ61" s="327">
        <v>8.5</v>
      </c>
      <c r="AR61" s="317">
        <v>-7.1</v>
      </c>
    </row>
    <row r="62" spans="1:44" ht="13.2" x14ac:dyDescent="0.2">
      <c r="A62" s="247"/>
      <c r="AK62" s="318"/>
      <c r="AL62" s="319" t="s">
        <v>519</v>
      </c>
      <c r="AM62" s="320">
        <v>794767</v>
      </c>
      <c r="AN62" s="321">
        <v>85397</v>
      </c>
      <c r="AO62" s="322">
        <v>12</v>
      </c>
      <c r="AP62" s="323">
        <v>77278</v>
      </c>
      <c r="AQ62" s="324">
        <v>17.5</v>
      </c>
      <c r="AR62" s="325">
        <v>-5.5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KeYgpbvyc9jhyUXdJmCtWSHo7VF9dbq+7GENTE87zNzF5DPrEqexKp7kpYJKms95CskOU2uJBym/ILtMA0xeJA==" saltValue="x+A/JWWCBAosjUm2OOvh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0" zoomScaleNormal="8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xXycJ6/vh3jaLrPFKZS3jmrUPcBy8RzOADvcGxOEix2J84POTUIauMxN3TL74y+hf/nkn+eNYmPD+qlFgJjziQ==" saltValue="Wbn2e9ZNPEQzFD7szkVQ+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XlC/oIrMoe0lr6Z0Q5IyoBwoIf52RT7Xy0zTCAX7zD4/xFb4sdevS4VMGrjLP2L1n5/s5kee+jRiDj2JdgWjSg==" saltValue="XZcoRKj1yUQTBmxYHLcK1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68.64</v>
      </c>
      <c r="G47" s="12">
        <v>60.61</v>
      </c>
      <c r="H47" s="12">
        <v>63.56</v>
      </c>
      <c r="I47" s="12">
        <v>60.77</v>
      </c>
      <c r="J47" s="13">
        <v>58.68</v>
      </c>
    </row>
    <row r="48" spans="2:10" ht="57.75" customHeight="1" x14ac:dyDescent="0.2">
      <c r="B48" s="14"/>
      <c r="C48" s="1128" t="s">
        <v>4</v>
      </c>
      <c r="D48" s="1128"/>
      <c r="E48" s="1129"/>
      <c r="F48" s="15">
        <v>13.06</v>
      </c>
      <c r="G48" s="16">
        <v>27.56</v>
      </c>
      <c r="H48" s="16">
        <v>12.6</v>
      </c>
      <c r="I48" s="16">
        <v>9.82</v>
      </c>
      <c r="J48" s="17">
        <v>4.8899999999999997</v>
      </c>
    </row>
    <row r="49" spans="2:10" ht="57.75" customHeight="1" thickBot="1" x14ac:dyDescent="0.25">
      <c r="B49" s="18"/>
      <c r="C49" s="1130" t="s">
        <v>5</v>
      </c>
      <c r="D49" s="1130"/>
      <c r="E49" s="1131"/>
      <c r="F49" s="19" t="s">
        <v>531</v>
      </c>
      <c r="G49" s="20">
        <v>10.23</v>
      </c>
      <c r="H49" s="20" t="s">
        <v>532</v>
      </c>
      <c r="I49" s="20" t="s">
        <v>533</v>
      </c>
      <c r="J49" s="21" t="s">
        <v>534</v>
      </c>
    </row>
    <row r="50" spans="2:10" ht="13.2" x14ac:dyDescent="0.2"/>
  </sheetData>
  <sheetProtection algorithmName="SHA-512" hashValue="EYL1dK0eqj2C22yMas0NsSWSy/wR4016zD7fk1VphjxqBeTHkbajvQye5krt7MUvrgHc+LRWb51GgF0FhqZyeg==" saltValue="/9MyzAgdz1oNaqkdJcri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NGM24NL068</cp:lastModifiedBy>
  <cp:lastPrinted>2026-03-10T10:11:05Z</cp:lastPrinted>
  <dcterms:created xsi:type="dcterms:W3CDTF">2026-02-26T10:16:29Z</dcterms:created>
  <dcterms:modified xsi:type="dcterms:W3CDTF">2026-03-16T04:45:42Z</dcterms:modified>
  <cp:category/>
</cp:coreProperties>
</file>