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2550181\Desktop\作業場\"/>
    </mc:Choice>
  </mc:AlternateContent>
  <xr:revisionPtr revIDLastSave="0" documentId="13_ncr:1_{BEAD72F8-8BA1-4F13-8771-A77DE978B106}" xr6:coauthVersionLast="47" xr6:coauthVersionMax="47" xr10:uidLastSave="{00000000-0000-0000-0000-000000000000}"/>
  <bookViews>
    <workbookView xWindow="-120" yWindow="-16320" windowWidth="29040" windowHeight="15720" firstSheet="3"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C36" i="10"/>
  <c r="BE35" i="10"/>
  <c r="BW34" i="10"/>
  <c r="BW35" i="10" s="1"/>
  <c r="BW36" i="10" s="1"/>
  <c r="BW37" i="10" s="1"/>
  <c r="BW38" i="10" s="1"/>
  <c r="C34" i="10"/>
  <c r="CO34" i="10" l="1"/>
  <c r="CO35" i="10" s="1"/>
  <c r="CO36" i="10" s="1"/>
  <c r="CO37" i="10" s="1"/>
  <c r="CO38" i="10" s="1"/>
  <c r="CO39" i="10" s="1"/>
  <c r="CO40" i="10" s="1"/>
  <c r="CO41"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AM36" i="10" s="1"/>
  <c r="BE34" i="10" l="1"/>
</calcChain>
</file>

<file path=xl/sharedStrings.xml><?xml version="1.0" encoding="utf-8"?>
<sst xmlns="http://schemas.openxmlformats.org/spreadsheetml/2006/main" count="1082" uniqueCount="564">
  <si>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</si>
  <si>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</si>
  <si>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</si>
  <si>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</si>
  <si>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</si>
  <si>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</si>
  <si>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</si>
  <si>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</si>
  <si>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</si>
  <si>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</si>
  <si>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</si>
  <si>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</si>
  <si>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</si>
  <si>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</si>
  <si>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</si>
  <si>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</si>
  <si>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</si>
  <si>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</si>
  <si>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</si>
  <si>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</si>
  <si>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</si>
  <si>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</si>
  <si>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</si>
  <si>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</si>
  <si>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</si>
  <si>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</si>
  <si>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</si>
  <si>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</si>
  <si>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</si>
  <si>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</si>
  <si>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</si>
  <si>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</si>
  <si>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</si>
  <si>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</si>
  <si>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</si>
  <si>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</si>
  <si>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</si>
  <si>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</si>
  <si>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</si>
  <si>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</si>
  <si>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</si>
  <si>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</si>
  <si>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</si>
  <si>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</si>
  <si>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</si>
  <si>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</si>
  <si>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</si>
  <si>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</si>
  <si>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</si>
  <si>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</si>
  <si>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</si>
  <si>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</si>
  <si>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</si>
  <si>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</si>
  <si>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</si>
  <si>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</si>
  <si>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</si>
  <si>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</si>
  <si>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</si>
  <si>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</si>
  <si>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</si>
  <si>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</si>
  <si>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</si>
  <si>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</si>
  <si>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</si>
  <si>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</si>
  <si>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</si>
  <si>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</si>
  <si>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</si>
  <si>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</si>
  <si>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</si>
  <si>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</si>
  <si>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</si>
  <si>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</si>
  <si>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</si>
  <si>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</si>
  <si>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</si>
  <si>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</si>
  <si>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</si>
  <si>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</si>
  <si>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</si>
  <si>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</si>
  <si>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</si>
  <si>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</si>
  <si>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</si>
  <si>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</si>
  <si>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</si>
  <si>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</si>
  <si>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</si>
  <si>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</si>
  <si>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</si>
  <si>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</si>
  <si>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</si>
  <si>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</si>
  <si>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</si>
  <si>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</si>
  <si>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</si>
  <si>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</si>
  <si>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</si>
  <si>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</si>
  <si>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</si>
  <si>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</si>
  <si>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</si>
  <si>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</si>
  <si>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</si>
  <si>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</si>
  <si>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</si>
  <si>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</si>
  <si>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</si>
  <si>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</si>
  <si>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</si>
  <si>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</si>
  <si>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</si>
  <si>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</si>
  <si>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</si>
  <si>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</si>
  <si>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</si>
  <si>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</si>
  <si>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</si>
  <si>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</si>
  <si>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</si>
  <si>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</si>
  <si>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</si>
  <si>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</si>
  <si>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</si>
  <si>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</si>
  <si>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</si>
  <si>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</si>
  <si>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</si>
  <si>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</si>
  <si>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</si>
  <si>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</si>
  <si>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</si>
  <si>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</si>
  <si>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</si>
  <si>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</si>
  <si>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</si>
  <si>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</si>
  <si>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</si>
  <si>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</si>
  <si>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</si>
  <si>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</si>
  <si>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</si>
  <si>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</si>
  <si>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</si>
  <si>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</si>
  <si>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</si>
  <si>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</si>
  <si>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</si>
  <si>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</si>
  <si>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</si>
  <si>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</si>
  <si>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</si>
  <si>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</si>
  <si>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</si>
  <si>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</si>
  <si>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</si>
  <si>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</si>
  <si>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</si>
  <si>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</si>
  <si>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</si>
  <si>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</si>
  <si>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</si>
  <si>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</si>
  <si>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</si>
  <si>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</si>
  <si>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</si>
  <si>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</si>
  <si>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</si>
  <si>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</si>
  <si>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</si>
  <si>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</si>
  <si>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</si>
  <si>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</si>
  <si>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</si>
  <si>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</si>
  <si>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</si>
  <si>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</si>
  <si>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</si>
  <si>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</si>
  <si>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</si>
  <si>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</si>
  <si>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</si>
  <si>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</si>
  <si>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</si>
  <si>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</si>
  <si>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</si>
  <si>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</si>
  <si>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</si>
  <si>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</si>
  <si>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</si>
  <si>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</si>
  <si>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</si>
  <si>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</si>
  <si>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</si>
  <si>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</si>
  <si>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</si>
  <si>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</si>
  <si>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</si>
  <si>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</si>
  <si>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</si>
  <si>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</si>
  <si>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</si>
  <si>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</si>
  <si>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熊本県天草市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</si>
  <si>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</si>
  <si>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</si>
  <si>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</si>
  <si>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</si>
  <si>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</si>
  <si>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</si>
  <si>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</si>
  <si>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</si>
  <si>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</si>
  <si>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</si>
  <si>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</si>
  <si>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</si>
  <si>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</si>
  <si>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</si>
  <si>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</si>
  <si>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</si>
  <si>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</si>
  <si>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</si>
  <si>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</si>
  <si>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</si>
  <si>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</si>
  <si>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</si>
  <si>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</si>
  <si>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</si>
  <si>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</si>
  <si>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</si>
  <si>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</si>
  <si>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</si>
  <si>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</si>
  <si>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</si>
  <si>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</si>
  <si>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</si>
  <si>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</si>
  <si>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</si>
  <si>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</si>
  <si>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</si>
  <si>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</si>
  <si>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</si>
  <si>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</si>
  <si>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</si>
  <si>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</si>
  <si>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</si>
  <si>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</si>
  <si>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</si>
  <si>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</si>
  <si>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</si>
  <si>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</si>
  <si>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</si>
  <si>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</si>
  <si>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</si>
  <si>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</si>
  <si>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</si>
  <si>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</si>
  <si>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</si>
  <si>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</si>
  <si>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</si>
  <si>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</si>
  <si>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</si>
  <si>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</si>
  <si>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</si>
  <si>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</si>
  <si>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</si>
  <si>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</si>
  <si>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</si>
  <si>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</si>
  <si>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</si>
  <si>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</si>
  <si>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</si>
  <si>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</si>
  <si>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</si>
  <si>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</si>
  <si>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</si>
  <si>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</si>
  <si>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</si>
  <si>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</si>
  <si>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</si>
  <si>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</si>
  <si>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</si>
  <si>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</si>
  <si>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</si>
  <si>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</si>
  <si>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</si>
  <si>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</si>
  <si>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</si>
  <si>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</si>
  <si>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</si>
  <si>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</si>
  <si>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</si>
  <si>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</si>
  <si>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</si>
  <si>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</si>
  <si>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</si>
  <si>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</si>
  <si>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</si>
  <si>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</si>
  <si>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</si>
  <si>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</si>
  <si>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</si>
  <si>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</si>
  <si>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</si>
  <si>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</si>
  <si>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</si>
  <si>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</si>
  <si>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</si>
  <si>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</si>
  <si>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</si>
  <si>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</si>
  <si>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</si>
  <si>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</si>
  <si>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</si>
  <si>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</si>
  <si>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</si>
  <si>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</si>
  <si>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</si>
  <si>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</si>
  <si>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</si>
  <si>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</si>
  <si>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</si>
  <si>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</si>
  <si>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</si>
  <si>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</si>
  <si>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</si>
  <si>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</si>
  <si>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</si>
  <si>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</si>
  <si>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</si>
  <si>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</si>
  <si>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</si>
  <si>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</si>
  <si>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</si>
  <si>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</si>
  <si>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</si>
  <si>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</si>
  <si>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</si>
  <si>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</si>
  <si>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</si>
  <si>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</si>
  <si>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</si>
  <si>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</si>
  <si>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</si>
  <si>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</si>
  <si>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</si>
  <si>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</si>
  <si>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</si>
  <si>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</si>
  <si>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</si>
  <si>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</si>
  <si>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</si>
  <si>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</si>
  <si>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</si>
  <si>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熊本県天草市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</si>
  <si>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</si>
  <si>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</si>
  <si>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</si>
  <si>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</si>
  <si>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</si>
  <si>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</si>
  <si>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</si>
  <si>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</si>
  <si>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</si>
  <si>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</si>
  <si>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</si>
  <si>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</si>
  <si>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</si>
  <si>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</si>
  <si>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</si>
  <si>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</si>
  <si>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</si>
  <si>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</si>
  <si>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</si>
  <si>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</si>
  <si>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</si>
  <si>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</si>
  <si>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</si>
  <si>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</si>
  <si>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</si>
  <si>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</si>
  <si>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</si>
  <si>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</si>
  <si>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</si>
  <si>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</si>
  <si>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</si>
  <si>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</si>
  <si>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</si>
  <si>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</si>
  <si>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</si>
  <si>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</si>
  <si>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</si>
  <si>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</si>
  <si>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</si>
  <si>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</si>
  <si>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</si>
  <si>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</si>
  <si>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</si>
  <si>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</si>
  <si>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</si>
  <si>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</si>
  <si>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</si>
  <si>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</si>
  <si>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</si>
  <si>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</si>
  <si>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</si>
  <si>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</si>
  <si>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</si>
  <si>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</si>
  <si>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</si>
  <si>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</si>
  <si>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</si>
  <si>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</si>
  <si>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</si>
  <si>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</si>
  <si>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</si>
  <si>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</si>
  <si>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</si>
  <si>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</si>
  <si>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</si>
  <si>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</si>
  <si>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</si>
  <si>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</si>
  <si>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</si>
  <si>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</si>
  <si>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</si>
  <si>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</si>
  <si>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</si>
  <si>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</si>
  <si>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</si>
  <si>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</si>
  <si>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</si>
  <si>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</si>
  <si>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</si>
  <si>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</si>
  <si>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</si>
  <si>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</si>
  <si>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</si>
  <si>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</si>
  <si>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</si>
  <si>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</si>
  <si>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</si>
  <si>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</si>
  <si>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</si>
  <si>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</si>
  <si>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</si>
  <si>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</si>
  <si>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</si>
  <si>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</si>
  <si>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</si>
  <si>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</si>
  <si>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</si>
  <si>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</si>
  <si>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</si>
  <si>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</si>
  <si>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</si>
  <si>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</si>
  <si>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</si>
  <si>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</si>
  <si>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</si>
  <si>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</si>
  <si>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</si>
  <si>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</si>
  <si>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</si>
  <si>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</si>
  <si>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</si>
  <si>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</si>
  <si>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</si>
  <si>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</si>
  <si>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</si>
  <si>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</si>
  <si>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</si>
  <si>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</si>
  <si>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</si>
  <si>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</si>
  <si>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</si>
  <si>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</si>
  <si>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</si>
  <si>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</si>
  <si>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</si>
  <si>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</si>
  <si>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</si>
  <si>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</si>
  <si>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</si>
  <si>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</si>
  <si>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</si>
  <si>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</si>
  <si>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</si>
  <si>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</si>
  <si>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</si>
  <si>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</si>
  <si>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</si>
  <si>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</si>
  <si>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</si>
  <si>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</si>
  <si>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</si>
  <si>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</si>
  <si>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</si>
  <si>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</si>
  <si>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</si>
  <si>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</si>
  <si>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</si>
  <si>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</si>
  <si>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</si>
  <si>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</si>
  <si>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</si>
  <si>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</si>
  <si>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</si>
  <si>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</si>
  <si>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</si>
  <si>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</si>
  <si>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</si>
  <si>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</si>
  <si>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</si>
  <si>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</si>
  <si>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</si>
  <si>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</si>
  <si>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</si>
  <si>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</si>
  <si>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</si>
  <si>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</si>
  <si>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</si>
  <si>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</si>
  <si>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</si>
  <si>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</si>
  <si>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</si>
  <si>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</si>
  <si>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</si>
  <si>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</si>
  <si>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</si>
  <si>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</si>
  <si>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</si>
  <si>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</si>
  <si>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</si>
  <si>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1.78</t>
  </si>
  <si>
    <t>一般会計</t>
  </si>
  <si>
    <t>病院事業会計</t>
  </si>
  <si>
    <t>水道事業会計</t>
  </si>
  <si>
    <t>下水道事業会計</t>
  </si>
  <si>
    <t>介護保険特別会計</t>
  </si>
  <si>
    <t>国民健康保険診療施設特別会計</t>
  </si>
  <si>
    <t>斎場事業特別会計</t>
  </si>
  <si>
    <t>国民健康保険特別会計</t>
  </si>
  <si>
    <t>その他会計（赤字）</t>
  </si>
  <si>
    <t>その他会計（黒字）</t>
  </si>
  <si>
    <t>R02</t>
    <phoneticPr fontId="5"/>
  </si>
  <si>
    <t>R03</t>
    <phoneticPr fontId="5"/>
  </si>
  <si>
    <t>R04</t>
    <phoneticPr fontId="5"/>
  </si>
  <si>
    <t>R05</t>
    <phoneticPr fontId="5"/>
  </si>
  <si>
    <t>R06</t>
    <phoneticPr fontId="5"/>
  </si>
  <si>
    <t>上天草衛生施設組合</t>
    <rPh sb="0" eb="3">
      <t>カミアマクサ</t>
    </rPh>
    <rPh sb="3" eb="7">
      <t>エイセイシセツ</t>
    </rPh>
    <rPh sb="7" eb="9">
      <t>クミアイ</t>
    </rPh>
    <phoneticPr fontId="2"/>
  </si>
  <si>
    <t>上天草・宇城水道企業団</t>
    <rPh sb="0" eb="3">
      <t>カミアマクサ</t>
    </rPh>
    <rPh sb="4" eb="6">
      <t>ウキ</t>
    </rPh>
    <rPh sb="6" eb="8">
      <t>スイドウ</t>
    </rPh>
    <rPh sb="8" eb="11">
      <t>キギョウダン</t>
    </rPh>
    <phoneticPr fontId="2"/>
  </si>
  <si>
    <t>天草広域連合</t>
    <rPh sb="0" eb="6">
      <t>アマクサコウイキレンゴウ</t>
    </rPh>
    <phoneticPr fontId="2"/>
  </si>
  <si>
    <t>熊本県後期高齢者医療連合（一般会計）</t>
    <rPh sb="0" eb="3">
      <t>クマモトケン</t>
    </rPh>
    <rPh sb="3" eb="8">
      <t>コウキコウレイシャ</t>
    </rPh>
    <rPh sb="8" eb="10">
      <t>イリョウ</t>
    </rPh>
    <rPh sb="10" eb="12">
      <t>レンゴウ</t>
    </rPh>
    <rPh sb="13" eb="17">
      <t>イッパンカイケイ</t>
    </rPh>
    <phoneticPr fontId="2"/>
  </si>
  <si>
    <t>熊本県後期高齢者医療連合（後期高齢者医療特別会計）</t>
    <rPh sb="0" eb="3">
      <t>クマモトケン</t>
    </rPh>
    <rPh sb="3" eb="8">
      <t>コウキコウレイシャ</t>
    </rPh>
    <rPh sb="8" eb="10">
      <t>イリョウ</t>
    </rPh>
    <rPh sb="10" eb="12">
      <t>レンゴウ</t>
    </rPh>
    <rPh sb="13" eb="18">
      <t>コウキコウレイシャ</t>
    </rPh>
    <rPh sb="18" eb="24">
      <t>イリョウトクベツカイケイ</t>
    </rPh>
    <phoneticPr fontId="2"/>
  </si>
  <si>
    <t>㈱うしぶか</t>
  </si>
  <si>
    <t>㈲愛夢里</t>
    <rPh sb="1" eb="2">
      <t>アイ</t>
    </rPh>
    <rPh sb="2" eb="3">
      <t>ユメ</t>
    </rPh>
    <rPh sb="3" eb="4">
      <t>サト</t>
    </rPh>
    <phoneticPr fontId="2"/>
  </si>
  <si>
    <t>-</t>
    <phoneticPr fontId="2"/>
  </si>
  <si>
    <t>ふるさと応援寄附基金</t>
    <phoneticPr fontId="5"/>
  </si>
  <si>
    <t>地域振興基金</t>
    <phoneticPr fontId="5"/>
  </si>
  <si>
    <t>福祉基金</t>
    <phoneticPr fontId="5"/>
  </si>
  <si>
    <t>森林環境譲与税基金</t>
    <phoneticPr fontId="5"/>
  </si>
  <si>
    <t>新型コロナウイルス感染症対策基金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</si>
</sst>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47EC-47BA-A482-AF341F0B14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92641</c:v>
                </c:pt>
                <c:pt idx="1">
                  <c:v>94723</c:v>
                </c:pt>
                <c:pt idx="2">
                  <c:v>117687</c:v>
                </c:pt>
                <c:pt idx="3">
                  <c:v>87126</c:v>
                </c:pt>
                <c:pt idx="4">
                  <c:v>82310</c:v>
                </c:pt>
              </c:numCache>
            </c:numRef>
          </c:val>
          <c:smooth val="0"/>
          <c:extLst>
            <c:ext xmlns:c16="http://schemas.microsoft.com/office/drawing/2014/chart" uri="{C3380CC4-5D6E-409C-BE32-E72D297353CC}">
              <c16:uniqueId val="{00000001-47EC-47BA-A482-AF341F0B14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9.49</c:v>
                </c:pt>
                <c:pt idx="1">
                  <c:v>10.91</c:v>
                </c:pt>
                <c:pt idx="2">
                  <c:v>12.45</c:v>
                </c:pt>
                <c:pt idx="3">
                  <c:v>6.6</c:v>
                </c:pt>
                <c:pt idx="4">
                  <c:v>13.08</c:v>
                </c:pt>
              </c:numCache>
            </c:numRef>
          </c:val>
          <c:extLst>
            <c:ext xmlns:c16="http://schemas.microsoft.com/office/drawing/2014/chart" uri="{C3380CC4-5D6E-409C-BE32-E72D297353CC}">
              <c16:uniqueId val="{00000000-9FC4-47ED-8D55-3A38265104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26.27</c:v>
                </c:pt>
                <c:pt idx="1">
                  <c:v>31.73</c:v>
                </c:pt>
                <c:pt idx="2">
                  <c:v>37.82</c:v>
                </c:pt>
                <c:pt idx="3">
                  <c:v>41.85</c:v>
                </c:pt>
                <c:pt idx="4">
                  <c:v>38.1</c:v>
                </c:pt>
              </c:numCache>
            </c:numRef>
          </c:val>
          <c:extLst>
            <c:ext xmlns:c16="http://schemas.microsoft.com/office/drawing/2014/chart" uri="{C3380CC4-5D6E-409C-BE32-E72D297353CC}">
              <c16:uniqueId val="{00000001-9FC4-47ED-8D55-3A382651048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2.34</c:v>
                </c:pt>
                <c:pt idx="1">
                  <c:v>7.48</c:v>
                </c:pt>
                <c:pt idx="2">
                  <c:v>5.79</c:v>
                </c:pt>
                <c:pt idx="3">
                  <c:v>-1.78</c:v>
                </c:pt>
                <c:pt idx="4">
                  <c:v>3.16</c:v>
                </c:pt>
              </c:numCache>
            </c:numRef>
          </c:val>
          <c:smooth val="0"/>
          <c:extLst>
            <c:ext xmlns:c16="http://schemas.microsoft.com/office/drawing/2014/chart" uri="{C3380CC4-5D6E-409C-BE32-E72D297353CC}">
              <c16:uniqueId val="{00000002-9FC4-47ED-8D55-3A382651048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0-A612-48C3-9DD6-E3648F1E5D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12-48C3-9DD6-E3648F1E5D8F}"/>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1.05</c:v>
                </c:pt>
                <c:pt idx="2">
                  <c:v>#N/A</c:v>
                </c:pt>
                <c:pt idx="3">
                  <c:v>0.66</c:v>
                </c:pt>
                <c:pt idx="4">
                  <c:v>#N/A</c:v>
                </c:pt>
                <c:pt idx="5">
                  <c:v>0.42</c:v>
                </c:pt>
                <c:pt idx="6">
                  <c:v>#N/A</c:v>
                </c:pt>
                <c:pt idx="7">
                  <c:v>0.27</c:v>
                </c:pt>
                <c:pt idx="8">
                  <c:v>#N/A</c:v>
                </c:pt>
                <c:pt idx="9">
                  <c:v>0.02</c:v>
                </c:pt>
              </c:numCache>
            </c:numRef>
          </c:val>
          <c:extLst>
            <c:ext xmlns:c16="http://schemas.microsoft.com/office/drawing/2014/chart" uri="{C3380CC4-5D6E-409C-BE32-E72D297353CC}">
              <c16:uniqueId val="{00000002-A612-48C3-9DD6-E3648F1E5D8F}"/>
            </c:ext>
          </c:extLst>
        </c:ser>
        <c:ser>
          <c:idx val="3"/>
          <c:order val="3"/>
          <c:tx>
            <c:strRef>
              <c:f>データシート!$A$30</c:f>
              <c:strCache>
                <c:ptCount val="1"/>
                <c:pt idx="0">
                  <c:v>斎場事業特別会計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0.01</c:v>
                </c:pt>
                <c:pt idx="6">
                  <c:v>#N/A</c:v>
                </c:pt>
                <c:pt idx="7">
                  <c:v>0.01</c:v>
                </c:pt>
                <c:pt idx="8">
                  <c:v>#N/A</c:v>
                </c:pt>
                <c:pt idx="9">
                  <c:v>0.03</c:v>
                </c:pt>
              </c:numCache>
            </c:numRef>
          </c:val>
          <c:extLst>
            <c:ext xmlns:c16="http://schemas.microsoft.com/office/drawing/2014/chart" uri="{C3380CC4-5D6E-409C-BE32-E72D297353CC}">
              <c16:uniqueId val="{00000003-A612-48C3-9DD6-E3648F1E5D8F}"/>
            </c:ext>
          </c:extLst>
        </c:ser>
        <c:ser>
          <c:idx val="4"/>
          <c:order val="4"/>
          <c:tx>
            <c:strRef>
              <c:f>データシート!$A$31</c:f>
              <c:strCache>
                <c:ptCount val="1"/>
                <c:pt idx="0">
                  <c:v>国民健康保険診療施設特別会計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0.11</c:v>
                </c:pt>
                <c:pt idx="4">
                  <c:v>#N/A</c:v>
                </c:pt>
                <c:pt idx="5">
                  <c:v>0.05</c:v>
                </c:pt>
                <c:pt idx="6">
                  <c:v>#N/A</c:v>
                </c:pt>
                <c:pt idx="7">
                  <c:v>0.05</c:v>
                </c:pt>
                <c:pt idx="8">
                  <c:v>#N/A</c:v>
                </c:pt>
                <c:pt idx="9">
                  <c:v>0.04</c:v>
                </c:pt>
              </c:numCache>
            </c:numRef>
          </c:val>
          <c:extLst>
            <c:ext xmlns:c16="http://schemas.microsoft.com/office/drawing/2014/chart" uri="{C3380CC4-5D6E-409C-BE32-E72D297353CC}">
              <c16:uniqueId val="{00000004-A612-48C3-9DD6-E3648F1E5D8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1.37</c:v>
                </c:pt>
                <c:pt idx="2">
                  <c:v>#N/A</c:v>
                </c:pt>
                <c:pt idx="3">
                  <c:v>1.1000000000000001</c:v>
                </c:pt>
                <c:pt idx="4">
                  <c:v>#N/A</c:v>
                </c:pt>
                <c:pt idx="5">
                  <c:v>1.75</c:v>
                </c:pt>
                <c:pt idx="6">
                  <c:v>#N/A</c:v>
                </c:pt>
                <c:pt idx="7">
                  <c:v>1.81</c:v>
                </c:pt>
                <c:pt idx="8">
                  <c:v>#N/A</c:v>
                </c:pt>
                <c:pt idx="9">
                  <c:v>1.38</c:v>
                </c:pt>
              </c:numCache>
            </c:numRef>
          </c:val>
          <c:extLst>
            <c:ext xmlns:c16="http://schemas.microsoft.com/office/drawing/2014/chart" uri="{C3380CC4-5D6E-409C-BE32-E72D297353CC}">
              <c16:uniqueId val="{00000005-A612-48C3-9DD6-E3648F1E5D8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1.69</c:v>
                </c:pt>
                <c:pt idx="2">
                  <c:v>#N/A</c:v>
                </c:pt>
                <c:pt idx="3">
                  <c:v>1.85</c:v>
                </c:pt>
                <c:pt idx="4">
                  <c:v>#N/A</c:v>
                </c:pt>
                <c:pt idx="5">
                  <c:v>2.15</c:v>
                </c:pt>
                <c:pt idx="6">
                  <c:v>#N/A</c:v>
                </c:pt>
                <c:pt idx="7">
                  <c:v>2.19</c:v>
                </c:pt>
                <c:pt idx="8">
                  <c:v>#N/A</c:v>
                </c:pt>
                <c:pt idx="9">
                  <c:v>2.14</c:v>
                </c:pt>
              </c:numCache>
            </c:numRef>
          </c:val>
          <c:extLst>
            <c:ext xmlns:c16="http://schemas.microsoft.com/office/drawing/2014/chart" uri="{C3380CC4-5D6E-409C-BE32-E72D297353CC}">
              <c16:uniqueId val="{00000006-A612-48C3-9DD6-E3648F1E5D8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8.7799999999999994</c:v>
                </c:pt>
                <c:pt idx="2">
                  <c:v>#N/A</c:v>
                </c:pt>
                <c:pt idx="3">
                  <c:v>8.2899999999999991</c:v>
                </c:pt>
                <c:pt idx="4">
                  <c:v>#N/A</c:v>
                </c:pt>
                <c:pt idx="5">
                  <c:v>8.65</c:v>
                </c:pt>
                <c:pt idx="6">
                  <c:v>#N/A</c:v>
                </c:pt>
                <c:pt idx="7">
                  <c:v>5.55</c:v>
                </c:pt>
                <c:pt idx="8">
                  <c:v>#N/A</c:v>
                </c:pt>
                <c:pt idx="9">
                  <c:v>5.0999999999999996</c:v>
                </c:pt>
              </c:numCache>
            </c:numRef>
          </c:val>
          <c:extLst>
            <c:ext xmlns:c16="http://schemas.microsoft.com/office/drawing/2014/chart" uri="{C3380CC4-5D6E-409C-BE32-E72D297353CC}">
              <c16:uniqueId val="{00000007-A612-48C3-9DD6-E3648F1E5D8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10.71</c:v>
                </c:pt>
                <c:pt idx="2">
                  <c:v>#N/A</c:v>
                </c:pt>
                <c:pt idx="3">
                  <c:v>12.67</c:v>
                </c:pt>
                <c:pt idx="4">
                  <c:v>#N/A</c:v>
                </c:pt>
                <c:pt idx="5">
                  <c:v>15.47</c:v>
                </c:pt>
                <c:pt idx="6">
                  <c:v>#N/A</c:v>
                </c:pt>
                <c:pt idx="7">
                  <c:v>9.39</c:v>
                </c:pt>
                <c:pt idx="8">
                  <c:v>#N/A</c:v>
                </c:pt>
                <c:pt idx="9">
                  <c:v>6.71</c:v>
                </c:pt>
              </c:numCache>
            </c:numRef>
          </c:val>
          <c:extLst>
            <c:ext xmlns:c16="http://schemas.microsoft.com/office/drawing/2014/chart" uri="{C3380CC4-5D6E-409C-BE32-E72D297353CC}">
              <c16:uniqueId val="{00000008-A612-48C3-9DD6-E3648F1E5D8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9.44</c:v>
                </c:pt>
                <c:pt idx="2">
                  <c:v>#N/A</c:v>
                </c:pt>
                <c:pt idx="3">
                  <c:v>10.88</c:v>
                </c:pt>
                <c:pt idx="4">
                  <c:v>#N/A</c:v>
                </c:pt>
                <c:pt idx="5">
                  <c:v>12.43</c:v>
                </c:pt>
                <c:pt idx="6">
                  <c:v>#N/A</c:v>
                </c:pt>
                <c:pt idx="7">
                  <c:v>6.58</c:v>
                </c:pt>
                <c:pt idx="8">
                  <c:v>#N/A</c:v>
                </c:pt>
                <c:pt idx="9">
                  <c:v>13.04</c:v>
                </c:pt>
              </c:numCache>
            </c:numRef>
          </c:val>
          <c:extLst>
            <c:ext xmlns:c16="http://schemas.microsoft.com/office/drawing/2014/chart" uri="{C3380CC4-5D6E-409C-BE32-E72D297353CC}">
              <c16:uniqueId val="{00000009-A612-48C3-9DD6-E3648F1E5D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6381</c:v>
                </c:pt>
                <c:pt idx="5">
                  <c:v>6235</c:v>
                </c:pt>
                <c:pt idx="8">
                  <c:v>6081</c:v>
                </c:pt>
                <c:pt idx="11">
                  <c:v>5939</c:v>
                </c:pt>
                <c:pt idx="14">
                  <c:v>6036</c:v>
                </c:pt>
              </c:numCache>
            </c:numRef>
          </c:val>
          <c:extLst>
            <c:ext xmlns:c16="http://schemas.microsoft.com/office/drawing/2014/chart" uri="{C3380CC4-5D6E-409C-BE32-E72D297353CC}">
              <c16:uniqueId val="{00000000-6DCB-4B11-AA71-C890FEBB78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CB-4B11-AA71-C890FEBB78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144</c:v>
                </c:pt>
                <c:pt idx="3">
                  <c:v>143</c:v>
                </c:pt>
                <c:pt idx="6">
                  <c:v>144</c:v>
                </c:pt>
                <c:pt idx="9">
                  <c:v>146</c:v>
                </c:pt>
                <c:pt idx="12">
                  <c:v>39</c:v>
                </c:pt>
              </c:numCache>
            </c:numRef>
          </c:val>
          <c:extLst>
            <c:ext xmlns:c16="http://schemas.microsoft.com/office/drawing/2014/chart" uri="{C3380CC4-5D6E-409C-BE32-E72D297353CC}">
              <c16:uniqueId val="{00000002-6DCB-4B11-AA71-C890FEBB78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CB-4B11-AA71-C890FEBB78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1533</c:v>
                </c:pt>
                <c:pt idx="3">
                  <c:v>1424</c:v>
                </c:pt>
                <c:pt idx="6">
                  <c:v>1341</c:v>
                </c:pt>
                <c:pt idx="9">
                  <c:v>1269</c:v>
                </c:pt>
                <c:pt idx="12">
                  <c:v>1177</c:v>
                </c:pt>
              </c:numCache>
            </c:numRef>
          </c:val>
          <c:extLst>
            <c:ext xmlns:c16="http://schemas.microsoft.com/office/drawing/2014/chart" uri="{C3380CC4-5D6E-409C-BE32-E72D297353CC}">
              <c16:uniqueId val="{00000004-6DCB-4B11-AA71-C890FEBB78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CB-4B11-AA71-C890FEBB78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CB-4B11-AA71-C890FEBB78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7124</c:v>
                </c:pt>
                <c:pt idx="3">
                  <c:v>7110</c:v>
                </c:pt>
                <c:pt idx="6">
                  <c:v>7058</c:v>
                </c:pt>
                <c:pt idx="9">
                  <c:v>6807</c:v>
                </c:pt>
                <c:pt idx="12">
                  <c:v>6787</c:v>
                </c:pt>
              </c:numCache>
            </c:numRef>
          </c:val>
          <c:extLst>
            <c:ext xmlns:c16="http://schemas.microsoft.com/office/drawing/2014/chart" uri="{C3380CC4-5D6E-409C-BE32-E72D297353CC}">
              <c16:uniqueId val="{00000007-6DCB-4B11-AA71-C890FEBB78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2420</c:v>
                </c:pt>
                <c:pt idx="2">
                  <c:v>#N/A</c:v>
                </c:pt>
                <c:pt idx="3">
                  <c:v>#N/A</c:v>
                </c:pt>
                <c:pt idx="4">
                  <c:v>2442</c:v>
                </c:pt>
                <c:pt idx="5">
                  <c:v>#N/A</c:v>
                </c:pt>
                <c:pt idx="6">
                  <c:v>#N/A</c:v>
                </c:pt>
                <c:pt idx="7">
                  <c:v>2462</c:v>
                </c:pt>
                <c:pt idx="8">
                  <c:v>#N/A</c:v>
                </c:pt>
                <c:pt idx="9">
                  <c:v>#N/A</c:v>
                </c:pt>
                <c:pt idx="10">
                  <c:v>2283</c:v>
                </c:pt>
                <c:pt idx="11">
                  <c:v>#N/A</c:v>
                </c:pt>
                <c:pt idx="12">
                  <c:v>#N/A</c:v>
                </c:pt>
                <c:pt idx="13">
                  <c:v>1967</c:v>
                </c:pt>
                <c:pt idx="14">
                  <c:v>#N/A</c:v>
                </c:pt>
              </c:numCache>
            </c:numRef>
          </c:val>
          <c:smooth val="0"/>
          <c:extLst>
            <c:ext xmlns:c16="http://schemas.microsoft.com/office/drawing/2014/chart" uri="{C3380CC4-5D6E-409C-BE32-E72D297353CC}">
              <c16:uniqueId val="{00000008-6DCB-4B11-AA71-C890FEBB78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48969</c:v>
                </c:pt>
                <c:pt idx="5">
                  <c:v>47901</c:v>
                </c:pt>
                <c:pt idx="8">
                  <c:v>47138</c:v>
                </c:pt>
                <c:pt idx="11">
                  <c:v>45652</c:v>
                </c:pt>
                <c:pt idx="14">
                  <c:v>42900</c:v>
                </c:pt>
              </c:numCache>
            </c:numRef>
          </c:val>
          <c:extLst>
            <c:ext xmlns:c16="http://schemas.microsoft.com/office/drawing/2014/chart" uri="{C3380CC4-5D6E-409C-BE32-E72D297353CC}">
              <c16:uniqueId val="{00000000-6E88-48FC-BFE8-219D5A660B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2200</c:v>
                </c:pt>
                <c:pt idx="5">
                  <c:v>2461</c:v>
                </c:pt>
                <c:pt idx="8">
                  <c:v>2150</c:v>
                </c:pt>
                <c:pt idx="11">
                  <c:v>2370</c:v>
                </c:pt>
                <c:pt idx="14">
                  <c:v>2221</c:v>
                </c:pt>
              </c:numCache>
            </c:numRef>
          </c:val>
          <c:extLst>
            <c:ext xmlns:c16="http://schemas.microsoft.com/office/drawing/2014/chart" uri="{C3380CC4-5D6E-409C-BE32-E72D297353CC}">
              <c16:uniqueId val="{00000001-6E88-48FC-BFE8-219D5A660B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13981</c:v>
                </c:pt>
                <c:pt idx="5">
                  <c:v>17024</c:v>
                </c:pt>
                <c:pt idx="8">
                  <c:v>19236</c:v>
                </c:pt>
                <c:pt idx="11">
                  <c:v>21458</c:v>
                </c:pt>
                <c:pt idx="14">
                  <c:v>20931</c:v>
                </c:pt>
              </c:numCache>
            </c:numRef>
          </c:val>
          <c:extLst>
            <c:ext xmlns:c16="http://schemas.microsoft.com/office/drawing/2014/chart" uri="{C3380CC4-5D6E-409C-BE32-E72D297353CC}">
              <c16:uniqueId val="{00000002-6E88-48FC-BFE8-219D5A660B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88-48FC-BFE8-219D5A660B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88-48FC-BFE8-219D5A660B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88-48FC-BFE8-219D5A660B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7034</c:v>
                </c:pt>
                <c:pt idx="3">
                  <c:v>6875</c:v>
                </c:pt>
                <c:pt idx="6">
                  <c:v>6925</c:v>
                </c:pt>
                <c:pt idx="9">
                  <c:v>6842</c:v>
                </c:pt>
                <c:pt idx="12">
                  <c:v>6753</c:v>
                </c:pt>
              </c:numCache>
            </c:numRef>
          </c:val>
          <c:extLst>
            <c:ext xmlns:c16="http://schemas.microsoft.com/office/drawing/2014/chart" uri="{C3380CC4-5D6E-409C-BE32-E72D297353CC}">
              <c16:uniqueId val="{00000006-6E88-48FC-BFE8-219D5A660B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E88-48FC-BFE8-219D5A660B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11127</c:v>
                </c:pt>
                <c:pt idx="3">
                  <c:v>9982</c:v>
                </c:pt>
                <c:pt idx="6">
                  <c:v>9216</c:v>
                </c:pt>
                <c:pt idx="9">
                  <c:v>8304</c:v>
                </c:pt>
                <c:pt idx="12">
                  <c:v>8012</c:v>
                </c:pt>
              </c:numCache>
            </c:numRef>
          </c:val>
          <c:extLst>
            <c:ext xmlns:c16="http://schemas.microsoft.com/office/drawing/2014/chart" uri="{C3380CC4-5D6E-409C-BE32-E72D297353CC}">
              <c16:uniqueId val="{00000008-6E88-48FC-BFE8-219D5A660B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444</c:v>
                </c:pt>
                <c:pt idx="3">
                  <c:v>309</c:v>
                </c:pt>
                <c:pt idx="6">
                  <c:v>172</c:v>
                </c:pt>
                <c:pt idx="9">
                  <c:v>33</c:v>
                </c:pt>
                <c:pt idx="12">
                  <c:v>0</c:v>
                </c:pt>
              </c:numCache>
            </c:numRef>
          </c:val>
          <c:extLst>
            <c:ext xmlns:c16="http://schemas.microsoft.com/office/drawing/2014/chart" uri="{C3380CC4-5D6E-409C-BE32-E72D297353CC}">
              <c16:uniqueId val="{00000009-6E88-48FC-BFE8-219D5A660B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51803</c:v>
                </c:pt>
                <c:pt idx="3">
                  <c:v>50380</c:v>
                </c:pt>
                <c:pt idx="6">
                  <c:v>49697</c:v>
                </c:pt>
                <c:pt idx="9">
                  <c:v>48192</c:v>
                </c:pt>
                <c:pt idx="12">
                  <c:v>45593</c:v>
                </c:pt>
              </c:numCache>
            </c:numRef>
          </c:val>
          <c:extLst>
            <c:ext xmlns:c16="http://schemas.microsoft.com/office/drawing/2014/chart" uri="{C3380CC4-5D6E-409C-BE32-E72D297353CC}">
              <c16:uniqueId val="{0000000A-6E88-48FC-BFE8-219D5A660B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5259</c:v>
                </c:pt>
                <c:pt idx="2">
                  <c:v>#N/A</c:v>
                </c:pt>
                <c:pt idx="3">
                  <c:v>#N/A</c:v>
                </c:pt>
                <c:pt idx="4">
                  <c:v>160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E88-48FC-BFE8-219D5A660B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11515</c:v>
                </c:pt>
                <c:pt idx="1">
                  <c:v>12753</c:v>
                </c:pt>
                <c:pt idx="2">
                  <c:v>11716</c:v>
                </c:pt>
              </c:numCache>
            </c:numRef>
          </c:val>
          <c:extLst>
            <c:ext xmlns:c16="http://schemas.microsoft.com/office/drawing/2014/chart" uri="{C3380CC4-5D6E-409C-BE32-E72D297353CC}">
              <c16:uniqueId val="{00000000-ED86-4677-9795-EC17847ED3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3677</c:v>
                </c:pt>
                <c:pt idx="1">
                  <c:v>4671</c:v>
                </c:pt>
                <c:pt idx="2">
                  <c:v>4992</c:v>
                </c:pt>
              </c:numCache>
            </c:numRef>
          </c:val>
          <c:extLst>
            <c:ext xmlns:c16="http://schemas.microsoft.com/office/drawing/2014/chart" uri="{C3380CC4-5D6E-409C-BE32-E72D297353CC}">
              <c16:uniqueId val="{00000001-ED86-4677-9795-EC17847ED3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3629</c:v>
                </c:pt>
                <c:pt idx="1">
                  <c:v>3433</c:v>
                </c:pt>
                <c:pt idx="2">
                  <c:v>3445</c:v>
                </c:pt>
              </c:numCache>
            </c:numRef>
          </c:val>
          <c:extLst>
            <c:ext xmlns:c16="http://schemas.microsoft.com/office/drawing/2014/chart" uri="{C3380CC4-5D6E-409C-BE32-E72D297353CC}">
              <c16:uniqueId val="{00000002-ED86-4677-9795-EC17847ED3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元利償還金について、行政経営改革大綱に基づき新発債をその年度の元金償還額以内に抑制しているため、前年度より</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一般会計及び公営企業においても施設の更新時期を迎えており、公債費が増加することが想定されるため、施設の統廃合など計画的かつ効率的な財政運営に努める。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将来負担額については、行政経営改革大綱に基づき新発債の額をその年度の元金償還額以内に抑制していることや公営企業の過去の建設事業に要した地方債の償還が進んだことが要因で、前年度より</a:t>
          </a:r>
          <a:r>
            <a:rPr kumimoji="1" lang="en-US" altLang="ja-JP" sz="1400">
              <a:latin typeface="ＭＳ ゴシック" pitchFamily="49" charset="-128"/>
              <a:ea typeface="ＭＳ ゴシック" pitchFamily="49" charset="-128"/>
            </a:rPr>
            <a:t>3,013</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充当可能財源等については、財政調整基金等の取り崩しによる充当可能基金の減少及び基準財政需要額算入見込額の減少が要因で、前年度より</a:t>
          </a:r>
          <a:r>
            <a:rPr kumimoji="1" lang="en-US" altLang="ja-JP" sz="1400">
              <a:latin typeface="ＭＳ ゴシック" pitchFamily="49" charset="-128"/>
              <a:ea typeface="ＭＳ ゴシック" pitchFamily="49" charset="-128"/>
            </a:rPr>
            <a:t>3,428</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今後、人口減少等による普通交付税の減少が見込まれる一方、老朽化した公共施設の改修・更新による費用の増加に伴う地方債の増発や基金の取崩しにより、より一層厳しい財政運営が求められることが予測されるため、引き続き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百万円、橋梁維持補修事業費（瀬戸歩道橋改修）等に伴う起債償還の財源として減債基金を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百万円、ふるさと応援寄附金の増加によりふるさと応援寄附基金を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百万円を積み立てた。一方で、ふるさと応援寄附金を活用した事業の財源としてふるさと応援寄附基金を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百万円、コミュニティセンターの指定管理料の財源として地域振興基金を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百万円など取り崩したことにより、基金全体で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少子高齢化や人口減少に伴う税収及び普通交付税の減収や施設の老朽化に伴う更新費用の増加等に対応するため、決算状況等を踏まえて可能な限り財政調整基金に積み立てる。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・ふるさと応援寄附基金：ふるさと応援寄附金を活用した魅力的な天草の実現に資することを目的とする事業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・地域振興基金：地域住民が自主的、主体的に取り組む創造的な地域づくりを支援する事業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・福祉基金：社会福祉の充実発展を図り、住民の福祉増進に資する事業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・森林環境贈与税基金：森林の整備の促進に関する事業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・新型コロナウイルス感染症対策基金：新型コロナウイルス感染症に関する対策事業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・ふるさと応援寄附基金：ふるさと応援寄附金を活用した事業の財源として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百万円を取り崩した一方で、寄付金の増加により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1,064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個所のコミュニティセンターの指定管理委託料の財源として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・福祉基金：福祉基金を活用した事業の財源として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百万円を積み立てたが、森林整備促進に関する事業の財源として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・新型コロナウイルス感染症対策基金：新型コロナウイルス感染症に関する経費の財源として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・ふるさと応援寄附基金については、寄附の状況により増減するが、寄付金を有効に活用するため、基金に必要以上に残らないよう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・地域振興基金については、コミュニティセンターの指定管理委託料の財源として毎年度同規模の額を取り崩す予定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・福祉基金については、地域福祉の充実を図るため毎年度同規模の額を取り崩す予定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・森林環境譲与税基金については、譲与税を有効に活用するため基金に必要以上に残らないよう取り崩す予定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・新型コロナウイルス感染症対策基金については、新型コロナウイルス感染症に関する対策経費の財源に充てるため取り崩す予定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決算剰余金及び運用利息として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百万円を積み立てた一方、人件費の増や赤潮被害支援事業等の実施に伴い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少子高齢化や人口減少に伴う税収及び普通交付税の減収や施設の老朽化に伴う更新費用の増加等に対応するため、決算状況等を踏まえて可能な限り積み立てを行い、標準財政規模の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庁舎及び複合施設建設等に伴う起債償還の財源として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橋梁維持補修事業費（瀬戸歩道橋改修）の元利償還金に係る普通交付税未算入相当額の一部、御所浦診療所建設事業の起債償還の財源とするために受けた県補助金及び運用利息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庁舎、複合施設及び御所浦診療所建設等の起債償還の財源として取り崩す予定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71,920
71,295
683.82
61,061,868
56,715,433
4,021,224
30,752,569
45,592,960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年国勢調査における高齢化率</a:t>
          </a:r>
          <a:r>
            <a:rPr kumimoji="1" lang="en-US" altLang="ja-JP" sz="1300">
              <a:latin typeface="ＭＳ Ｐゴシック" panose="020B0600070205080204" pitchFamily="50" charset="-128"/>
              <a:ea typeface="ＭＳ Ｐゴシック" panose="020B0600070205080204" pitchFamily="50" charset="-128"/>
            </a:rPr>
            <a:t>41.17%</a:t>
          </a:r>
          <a:r>
            <a:rPr kumimoji="1" lang="ja-JP" altLang="en-US" sz="1300">
              <a:latin typeface="ＭＳ Ｐゴシック" panose="020B0600070205080204" pitchFamily="50" charset="-128"/>
              <a:ea typeface="ＭＳ Ｐゴシック" panose="020B0600070205080204" pitchFamily="50" charset="-128"/>
            </a:rPr>
            <a:t>）に加え、基幹産業である第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次産業の衰退等により自主財源が乏しく、地方交付税に依存した財政状況となっており、類似団体平均を大きく下回っている。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とも国の動向や社会情勢を踏まえ、主要計画である行政経営改革大綱等に基づき、行政運営のスリム化を進め、行政課題への対応や質の高い行政サービスを効率的に提供していくた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特別職の退職により退職金が増加したこと等による人件費の増、労務単価上昇及び物価高騰の影響による物件費の増に伴い経常経費充当一般財源（分子）が増加したこと等により前年度より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人口減少などにより市税収入の増加も将来的に期待できない中、今後の財政運営はより一層厳しくなると見込まれるため、事務事業の見直しを更に進めることで義務的経費の削減に努め、持続可能な財政運営基盤の確立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63</xdr:row>
      <xdr:rowOff>102235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755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35878</xdr:rowOff>
    </xdr:from>
    <xdr:to>
      <xdr:col>19</xdr:col>
      <xdr:colOff>133350</xdr:colOff>
      <xdr:row>63</xdr:row>
      <xdr:rowOff>96203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3722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128905</xdr:rowOff>
    </xdr:from>
    <xdr:to>
      <xdr:col>15</xdr:col>
      <xdr:colOff>82550</xdr:colOff>
      <xdr:row>63</xdr:row>
      <xdr:rowOff>35878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880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880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67962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45403</xdr:rowOff>
    </xdr:from>
    <xdr:to>
      <xdr:col>19</xdr:col>
      <xdr:colOff>184150</xdr:colOff>
      <xdr:row>63</xdr:row>
      <xdr:rowOff>147003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157180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1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156528</xdr:rowOff>
    </xdr:from>
    <xdr:to>
      <xdr:col>15</xdr:col>
      <xdr:colOff>133350</xdr:colOff>
      <xdr:row>63</xdr:row>
      <xdr:rowOff>86678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164482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公示運賃の引き上げに伴いスクールバスの運行業務委託料が増加したことや、新型コロナワクチンが全額公費負担から定期接種に位置付けられたことが要因で、前年度より</a:t>
          </a:r>
          <a:r>
            <a:rPr kumimoji="1" lang="en-US" altLang="ja-JP" sz="1300">
              <a:latin typeface="ＭＳ Ｐゴシック" panose="020B0600070205080204" pitchFamily="50" charset="-128"/>
              <a:ea typeface="ＭＳ Ｐゴシック" panose="020B0600070205080204" pitchFamily="50" charset="-128"/>
            </a:rPr>
            <a:t>11,543</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広大な市域に集落が点在する本市では、類似団体平均より職員数が多い状況にあることや合併により公共施設の保有量が多いことが要因で、類似団体平均を上回っている。今後も職員の定員管理を行うとともに、事務事業等の見直しによる物件費の抑制、公共施設等総合管理計画に基づく施設の統廃合や計画的な維持管理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29229</xdr:rowOff>
    </xdr:from>
    <xdr:to>
      <xdr:col>23</xdr:col>
      <xdr:colOff>133350</xdr:colOff>
      <xdr:row>84</xdr:row>
      <xdr:rowOff>108810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31029"/>
          <a:ext cx="838200" cy="7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135142</xdr:rowOff>
    </xdr:from>
    <xdr:to>
      <xdr:col>19</xdr:col>
      <xdr:colOff>133350</xdr:colOff>
      <xdr:row>84</xdr:row>
      <xdr:rowOff>29229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65492"/>
          <a:ext cx="889000" cy="6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116052</xdr:rowOff>
    </xdr:from>
    <xdr:to>
      <xdr:col>15</xdr:col>
      <xdr:colOff>82550</xdr:colOff>
      <xdr:row>83</xdr:row>
      <xdr:rowOff>135142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46402"/>
          <a:ext cx="889000" cy="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91371</xdr:rowOff>
    </xdr:from>
    <xdr:to>
      <xdr:col>11</xdr:col>
      <xdr:colOff>31750</xdr:colOff>
      <xdr:row>83</xdr:row>
      <xdr:rowOff>116052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21721"/>
          <a:ext cx="889000" cy="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58010</xdr:rowOff>
    </xdr:from>
    <xdr:to>
      <xdr:col>23</xdr:col>
      <xdr:colOff>184150</xdr:colOff>
      <xdr:row>84</xdr:row>
      <xdr:rowOff>159610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30087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149879</xdr:rowOff>
    </xdr:from>
    <xdr:to>
      <xdr:col>19</xdr:col>
      <xdr:colOff>184150</xdr:colOff>
      <xdr:row>84</xdr:row>
      <xdr:rowOff>80029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64806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84342</xdr:rowOff>
    </xdr:from>
    <xdr:to>
      <xdr:col>15</xdr:col>
      <xdr:colOff>133350</xdr:colOff>
      <xdr:row>84</xdr:row>
      <xdr:rowOff>14492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1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170719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0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65252</xdr:rowOff>
    </xdr:from>
    <xdr:to>
      <xdr:col>11</xdr:col>
      <xdr:colOff>82550</xdr:colOff>
      <xdr:row>83</xdr:row>
      <xdr:rowOff>166852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151629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8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40571</xdr:rowOff>
    </xdr:from>
    <xdr:to>
      <xdr:col>7</xdr:col>
      <xdr:colOff>31750</xdr:colOff>
      <xdr:row>83</xdr:row>
      <xdr:rowOff>142171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126948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5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人事院勧告や熊本県の人事委員会勧告等を参考に給与改定を行っており、令和６年度は前年度からの変動はなく、類似団体平均を下回る水準となっている。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今後も、人事院勧告や熊本県及び県内他市の職員給与の状況等を参考にしながら、適正な給与水準を維持する。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100693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令和６年度は、前年度比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人の増加となった。これは、人口の減少率が職員数の減少率を上回ったため、増加したもの。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今後も、広大な市域の中に集落が点在するといった本市の特徴などを勘案した上で、定員管理に関する計画において必要な職員数を定め、適正な職員数の管理に努める。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151554</xdr:rowOff>
    </xdr:from>
    <xdr:to>
      <xdr:col>81</xdr:col>
      <xdr:colOff>44450</xdr:colOff>
      <xdr:row>61</xdr:row>
      <xdr:rowOff>152702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10004"/>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145808</xdr:rowOff>
    </xdr:from>
    <xdr:to>
      <xdr:col>77</xdr:col>
      <xdr:colOff>44450</xdr:colOff>
      <xdr:row>61</xdr:row>
      <xdr:rowOff>151554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04258"/>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141212</xdr:rowOff>
    </xdr:from>
    <xdr:to>
      <xdr:col>72</xdr:col>
      <xdr:colOff>203200</xdr:colOff>
      <xdr:row>61</xdr:row>
      <xdr:rowOff>145808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9966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121678</xdr:rowOff>
    </xdr:from>
    <xdr:to>
      <xdr:col>68</xdr:col>
      <xdr:colOff>152400</xdr:colOff>
      <xdr:row>61</xdr:row>
      <xdr:rowOff>141212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80128"/>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101902</xdr:rowOff>
    </xdr:from>
    <xdr:to>
      <xdr:col>81</xdr:col>
      <xdr:colOff>95250</xdr:colOff>
      <xdr:row>62</xdr:row>
      <xdr:rowOff>32052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118429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0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100754</xdr:rowOff>
    </xdr:from>
    <xdr:to>
      <xdr:col>77</xdr:col>
      <xdr:colOff>95250</xdr:colOff>
      <xdr:row>62</xdr:row>
      <xdr:rowOff>30904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95008</xdr:rowOff>
    </xdr:from>
    <xdr:to>
      <xdr:col>73</xdr:col>
      <xdr:colOff>44450</xdr:colOff>
      <xdr:row>62</xdr:row>
      <xdr:rowOff>25158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9935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3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90412</xdr:rowOff>
    </xdr:from>
    <xdr:to>
      <xdr:col>68</xdr:col>
      <xdr:colOff>203200</xdr:colOff>
      <xdr:row>62</xdr:row>
      <xdr:rowOff>20562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5339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3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70878</xdr:rowOff>
    </xdr:from>
    <xdr:to>
      <xdr:col>64</xdr:col>
      <xdr:colOff>152400</xdr:colOff>
      <xdr:row>62</xdr:row>
      <xdr:rowOff>1028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157255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1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今後も人口減少等による地方交付税の減少に加え、老朽化した公共施設の改修・更新等による費用の増加が見込まれるため、地方債に大きく頼ることのない財政運営に努める。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22578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850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49389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49389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22578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143228</xdr:rowOff>
    </xdr:from>
    <xdr:to>
      <xdr:col>77</xdr:col>
      <xdr:colOff>95250</xdr:colOff>
      <xdr:row>41</xdr:row>
      <xdr:rowOff>73378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170039</xdr:rowOff>
    </xdr:from>
    <xdr:to>
      <xdr:col>73</xdr:col>
      <xdr:colOff>44450</xdr:colOff>
      <xdr:row>41</xdr:row>
      <xdr:rowOff>100189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84966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地方債残高の減少により将来負担額が減少、財政調整基金等の取り崩しにより充当可能財源等も減少したが、将来負担額を充当可能財源等が上回り将来負担比率が算定されなかった。</a:t>
          </a:r>
        </a:p>
        <a:p>
          <a:r>
            <a:rPr kumimoji="1" lang="ja-JP" altLang="en-US" sz="1300">
              <a:latin typeface="ＭＳ Ｐゴシック" panose="020B0600070205080204" pitchFamily="50" charset="-128"/>
              <a:ea typeface="ＭＳ Ｐゴシック" panose="020B0600070205080204" pitchFamily="50" charset="-128"/>
            </a:rPr>
            <a:t>　今後も人口減少による地方交付税の減少に加え、老朽化した公共施設の改修・更新等に伴う費用の増加や棚底城跡ガイダンス施設・倉岳支所建設事業が予定されていることから地方債の増発や基金の取り崩しが予測されるため、より一層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91259</xdr:rowOff>
    </xdr:from>
    <xdr:to>
      <xdr:col>68</xdr:col>
      <xdr:colOff>152400</xdr:colOff>
      <xdr:row>14</xdr:row>
      <xdr:rowOff>153065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320109"/>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166810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40459</xdr:rowOff>
    </xdr:from>
    <xdr:to>
      <xdr:col>68</xdr:col>
      <xdr:colOff>203200</xdr:colOff>
      <xdr:row>13</xdr:row>
      <xdr:rowOff>142059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2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152236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03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71,920
71,295
683.82
61,061,868
56,715,433
4,021,224
30,752,569
45,592,960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行政経営改革大綱に基づいた人員管理の適正化により職員数は減少したが特別職の退職により退職金が増加したことや、報酬月額の増額改定等により、前年度より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今後は定年延長の影響により、人件費は横ばいとなる見込みであるが、引き続き事務事業の改善等による行政の効率化を進め、職員数や給与水準の管理を徹底して行い、人件費全体の抑制に努める。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79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34</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137160</xdr:rowOff>
    </xdr:from>
    <xdr:to>
      <xdr:col>24</xdr:col>
      <xdr:colOff>76200</xdr:colOff>
      <xdr:row>35</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公示運賃の引き上げに伴いスクールバスの運行業務委託料が増加したことや、新型コロナワクチンが全額公費負担から定期接種に位置付けられたことが要因で、前年度より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類似団体平均を下回っているものの上昇傾向であり、今後も事務事業の見直しを行いながら、経常物件費の抑制に努める。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120650</xdr:rowOff>
    </xdr:from>
    <xdr:to>
      <xdr:col>82</xdr:col>
      <xdr:colOff>107950</xdr:colOff>
      <xdr:row>16</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2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1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139700</xdr:rowOff>
    </xdr:from>
    <xdr:to>
      <xdr:col>73</xdr:col>
      <xdr:colOff>180975</xdr:colOff>
      <xdr:row>15</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40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139700</xdr:rowOff>
    </xdr:from>
    <xdr:to>
      <xdr:col>69</xdr:col>
      <xdr:colOff>92075</xdr:colOff>
      <xdr:row>14</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4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88900</xdr:rowOff>
    </xdr:from>
    <xdr:to>
      <xdr:col>69</xdr:col>
      <xdr:colOff>142875</xdr:colOff>
      <xdr:row>15</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歳未満児保育料無償化に伴い保育所等給付費に充当する保育料の減少や、障害福祉サービスである介護給付費は利用者の障がい区分の重度化が進んでいることにより給付費が増加したことが要因で、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今後も高齢化の進行や福祉ニーズの多様化により社会保障関係経費は同水準で推移していく見込みであり、社会保障制度に関する国の動向等を注視しながら、より効果的な事業の実施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131572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053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30988</xdr:rowOff>
    </xdr:from>
    <xdr:to>
      <xdr:col>19</xdr:col>
      <xdr:colOff>187325</xdr:colOff>
      <xdr:row>56</xdr:row>
      <xdr:rowOff>104140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32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30988</xdr:rowOff>
    </xdr:from>
    <xdr:to>
      <xdr:col>15</xdr:col>
      <xdr:colOff>98425</xdr:colOff>
      <xdr:row>56</xdr:row>
      <xdr:rowOff>30988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32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30988</xdr:rowOff>
    </xdr:from>
    <xdr:to>
      <xdr:col>11</xdr:col>
      <xdr:colOff>9525</xdr:colOff>
      <xdr:row>56</xdr:row>
      <xdr:rowOff>40132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32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80772</xdr:rowOff>
    </xdr:from>
    <xdr:to>
      <xdr:col>24</xdr:col>
      <xdr:colOff>76200</xdr:colOff>
      <xdr:row>57</xdr:row>
      <xdr:rowOff>10922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151638</xdr:rowOff>
    </xdr:from>
    <xdr:to>
      <xdr:col>15</xdr:col>
      <xdr:colOff>149225</xdr:colOff>
      <xdr:row>56</xdr:row>
      <xdr:rowOff>81788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151638</xdr:rowOff>
    </xdr:from>
    <xdr:to>
      <xdr:col>11</xdr:col>
      <xdr:colOff>60325</xdr:colOff>
      <xdr:row>56</xdr:row>
      <xdr:rowOff>81788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160782</xdr:rowOff>
    </xdr:from>
    <xdr:to>
      <xdr:col>6</xdr:col>
      <xdr:colOff>171450</xdr:colOff>
      <xdr:row>56</xdr:row>
      <xdr:rowOff>90932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75709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介護保険特別会計への繰出金及び後期高齢者医療広域連合負担金が減少したことが要因で、前年度より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類似団体平均より下回っている状況にあるが、特別会計の運営においても普通会計と同様に、更なる経費の削減と合理化を図り、普通会計の負担軽減に努める。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50800</xdr:rowOff>
    </xdr:from>
    <xdr:to>
      <xdr:col>78</xdr:col>
      <xdr:colOff>69850</xdr:colOff>
      <xdr:row>55</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385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0</xdr:rowOff>
    </xdr:from>
    <xdr:to>
      <xdr:col>74</xdr:col>
      <xdr:colOff>31750</xdr:colOff>
      <xdr:row>55</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土地改良区償還金補助事業においては一部令和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年に償還完了したことや、上水道事業会計補助金においては高料金対策及び元利償還金の減少が要因で、前年度より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類似団体平均を上回っている状況にあり、補助金等が果たしている役割や効果等を改めて検証し、交付基準等の見直しを進める必要がある。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132715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6192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132715</xdr:rowOff>
    </xdr:from>
    <xdr:to>
      <xdr:col>78</xdr:col>
      <xdr:colOff>69850</xdr:colOff>
      <xdr:row>38</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6478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38</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6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64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81915</xdr:rowOff>
    </xdr:from>
    <xdr:to>
      <xdr:col>78</xdr:col>
      <xdr:colOff>120650</xdr:colOff>
      <xdr:row>39</xdr:row>
      <xdr:rowOff>12065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168292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8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新発債はその年度の元金償還額以内に抑制しており、前年度より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類似団体平均を上回っている状況であり、今後も公共施設の改修・更新等による費用の増加が見込まれるため、計画的な地方債の発行に努める。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88900</xdr:rowOff>
    </xdr:from>
    <xdr:to>
      <xdr:col>24</xdr:col>
      <xdr:colOff>25400</xdr:colOff>
      <xdr:row>79</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33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127000</xdr:rowOff>
    </xdr:from>
    <xdr:to>
      <xdr:col>19</xdr:col>
      <xdr:colOff>187325</xdr:colOff>
      <xdr:row>80</xdr:row>
      <xdr:rowOff>22225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715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136525</xdr:rowOff>
    </xdr:from>
    <xdr:to>
      <xdr:col>15</xdr:col>
      <xdr:colOff>98425</xdr:colOff>
      <xdr:row>80</xdr:row>
      <xdr:rowOff>22225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81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136525</xdr:rowOff>
    </xdr:from>
    <xdr:to>
      <xdr:col>11</xdr:col>
      <xdr:colOff>9525</xdr:colOff>
      <xdr:row>80</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681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38100</xdr:rowOff>
    </xdr:from>
    <xdr:to>
      <xdr:col>24</xdr:col>
      <xdr:colOff>76200</xdr:colOff>
      <xdr:row>79</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10177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76200</xdr:rowOff>
    </xdr:from>
    <xdr:to>
      <xdr:col>20</xdr:col>
      <xdr:colOff>38100</xdr:colOff>
      <xdr:row>80</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162577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0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142875</xdr:rowOff>
    </xdr:from>
    <xdr:to>
      <xdr:col>15</xdr:col>
      <xdr:colOff>149225</xdr:colOff>
      <xdr:row>80</xdr:row>
      <xdr:rowOff>73025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57802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7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85725</xdr:rowOff>
    </xdr:from>
    <xdr:to>
      <xdr:col>11</xdr:col>
      <xdr:colOff>60325</xdr:colOff>
      <xdr:row>80</xdr:row>
      <xdr:rowOff>15875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1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補助費等は減少しているものの、扶助費や物件費の増加により、前年度と比較して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今後も徹底した事務事業の見直しにより、業務の効率化を図り、行政コストの削減に努める。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132715</xdr:rowOff>
    </xdr:from>
    <xdr:to>
      <xdr:col>82</xdr:col>
      <xdr:colOff>107950</xdr:colOff>
      <xdr:row>80</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8565"/>
          <a:ext cx="0" cy="111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47642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132715</xdr:rowOff>
    </xdr:from>
    <xdr:to>
      <xdr:col>82</xdr:col>
      <xdr:colOff>196850</xdr:colOff>
      <xdr:row>73</xdr:row>
      <xdr:rowOff>132715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155575</xdr:rowOff>
    </xdr:from>
    <xdr:to>
      <xdr:col>82</xdr:col>
      <xdr:colOff>107950</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714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58420</xdr:rowOff>
    </xdr:from>
    <xdr:to>
      <xdr:col>78</xdr:col>
      <xdr:colOff>69850</xdr:colOff>
      <xdr:row>73</xdr:row>
      <xdr:rowOff>155575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5742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24765</xdr:rowOff>
    </xdr:from>
    <xdr:to>
      <xdr:col>78</xdr:col>
      <xdr:colOff>120650</xdr:colOff>
      <xdr:row>75</xdr:row>
      <xdr:rowOff>126365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111141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18415</xdr:rowOff>
    </xdr:from>
    <xdr:to>
      <xdr:col>73</xdr:col>
      <xdr:colOff>180975</xdr:colOff>
      <xdr:row>73</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342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127635</xdr:rowOff>
    </xdr:from>
    <xdr:to>
      <xdr:col>74</xdr:col>
      <xdr:colOff>31750</xdr:colOff>
      <xdr:row>75</xdr:row>
      <xdr:rowOff>57785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18415</xdr:rowOff>
    </xdr:from>
    <xdr:to>
      <xdr:col>69</xdr:col>
      <xdr:colOff>92075</xdr:colOff>
      <xdr:row>74</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3426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150495</xdr:rowOff>
    </xdr:from>
    <xdr:to>
      <xdr:col>69</xdr:col>
      <xdr:colOff>142875</xdr:colOff>
      <xdr:row>74</xdr:row>
      <xdr:rowOff>80645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65422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5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133350</xdr:rowOff>
    </xdr:from>
    <xdr:to>
      <xdr:col>82</xdr:col>
      <xdr:colOff>158750</xdr:colOff>
      <xdr:row>74</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41927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104775</xdr:rowOff>
    </xdr:from>
    <xdr:to>
      <xdr:col>78</xdr:col>
      <xdr:colOff>120650</xdr:colOff>
      <xdr:row>74</xdr:row>
      <xdr:rowOff>34925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45102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38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7620</xdr:rowOff>
    </xdr:from>
    <xdr:to>
      <xdr:col>74</xdr:col>
      <xdr:colOff>31750</xdr:colOff>
      <xdr:row>73</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119397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29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139065</xdr:rowOff>
    </xdr:from>
    <xdr:to>
      <xdr:col>69</xdr:col>
      <xdr:colOff>142875</xdr:colOff>
      <xdr:row>73</xdr:row>
      <xdr:rowOff>69215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4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79392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5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61277</xdr:rowOff>
    </xdr:from>
    <xdr:to>
      <xdr:col>29</xdr:col>
      <xdr:colOff>127000</xdr:colOff>
      <xdr:row>17</xdr:row>
      <xdr:rowOff>6795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2102"/>
          <a:ext cx="647700" cy="116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6795</xdr:rowOff>
    </xdr:from>
    <xdr:to>
      <xdr:col>26</xdr:col>
      <xdr:colOff>50800</xdr:colOff>
      <xdr:row>17</xdr:row>
      <xdr:rowOff>16713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9070"/>
          <a:ext cx="698500" cy="9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158064</xdr:rowOff>
    </xdr:from>
    <xdr:to>
      <xdr:col>22</xdr:col>
      <xdr:colOff>114300</xdr:colOff>
      <xdr:row>17</xdr:row>
      <xdr:rowOff>16713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48889"/>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149415</xdr:rowOff>
    </xdr:from>
    <xdr:to>
      <xdr:col>18</xdr:col>
      <xdr:colOff>177800</xdr:colOff>
      <xdr:row>16</xdr:row>
      <xdr:rowOff>158064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40240"/>
          <a:ext cx="698500" cy="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10477</xdr:rowOff>
    </xdr:from>
    <xdr:to>
      <xdr:col>29</xdr:col>
      <xdr:colOff>177800</xdr:colOff>
      <xdr:row>16</xdr:row>
      <xdr:rowOff>112077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1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27004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127445</xdr:rowOff>
    </xdr:from>
    <xdr:to>
      <xdr:col>26</xdr:col>
      <xdr:colOff>101600</xdr:colOff>
      <xdr:row>17</xdr:row>
      <xdr:rowOff>57595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8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67772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137363</xdr:rowOff>
    </xdr:from>
    <xdr:to>
      <xdr:col>22</xdr:col>
      <xdr:colOff>165100</xdr:colOff>
      <xdr:row>17</xdr:row>
      <xdr:rowOff>67513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77690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107264</xdr:rowOff>
    </xdr:from>
    <xdr:to>
      <xdr:col>19</xdr:col>
      <xdr:colOff>38100</xdr:colOff>
      <xdr:row>17</xdr:row>
      <xdr:rowOff>37414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47591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98615</xdr:rowOff>
    </xdr:from>
    <xdr:to>
      <xdr:col>15</xdr:col>
      <xdr:colOff>101600</xdr:colOff>
      <xdr:row>17</xdr:row>
      <xdr:rowOff>28765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9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38942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142621</xdr:rowOff>
    </xdr:from>
    <xdr:to>
      <xdr:col>29</xdr:col>
      <xdr:colOff>127000</xdr:colOff>
      <xdr:row>35</xdr:row>
      <xdr:rowOff>285458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52971"/>
          <a:ext cx="647700" cy="142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78918</xdr:rowOff>
    </xdr:from>
    <xdr:to>
      <xdr:col>26</xdr:col>
      <xdr:colOff>50800</xdr:colOff>
      <xdr:row>35</xdr:row>
      <xdr:rowOff>142621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89268"/>
          <a:ext cx="698500" cy="6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78918</xdr:rowOff>
    </xdr:from>
    <xdr:to>
      <xdr:col>22</xdr:col>
      <xdr:colOff>114300</xdr:colOff>
      <xdr:row>35</xdr:row>
      <xdr:rowOff>113208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89268"/>
          <a:ext cx="6985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113208</xdr:rowOff>
    </xdr:from>
    <xdr:to>
      <xdr:col>18</xdr:col>
      <xdr:colOff>177800</xdr:colOff>
      <xdr:row>35</xdr:row>
      <xdr:rowOff>148755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23558"/>
          <a:ext cx="698500" cy="3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234658</xdr:rowOff>
    </xdr:from>
    <xdr:to>
      <xdr:col>29</xdr:col>
      <xdr:colOff>177800</xdr:colOff>
      <xdr:row>35</xdr:row>
      <xdr:rowOff>336258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79735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9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91821</xdr:rowOff>
    </xdr:from>
    <xdr:to>
      <xdr:col>26</xdr:col>
      <xdr:colOff>101600</xdr:colOff>
      <xdr:row>35</xdr:row>
      <xdr:rowOff>193421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0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203598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1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28118</xdr:rowOff>
    </xdr:from>
    <xdr:to>
      <xdr:col>22</xdr:col>
      <xdr:colOff>165100</xdr:colOff>
      <xdr:row>35</xdr:row>
      <xdr:rowOff>129718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38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139895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62408</xdr:rowOff>
    </xdr:from>
    <xdr:to>
      <xdr:col>19</xdr:col>
      <xdr:colOff>38100</xdr:colOff>
      <xdr:row>35</xdr:row>
      <xdr:rowOff>164008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72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174185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4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97955</xdr:rowOff>
    </xdr:from>
    <xdr:to>
      <xdr:col>15</xdr:col>
      <xdr:colOff>101600</xdr:colOff>
      <xdr:row>35</xdr:row>
      <xdr:rowOff>199555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08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209732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71,920
71,295
683.82
61,061,868
56,715,433
4,021,224
30,752,569
45,592,960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69799</xdr:rowOff>
    </xdr:from>
    <xdr:to>
      <xdr:col>24</xdr:col>
      <xdr:colOff>63500</xdr:colOff>
      <xdr:row>36</xdr:row>
      <xdr:rowOff>144590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1999"/>
          <a:ext cx="8382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144590</xdr:rowOff>
    </xdr:from>
    <xdr:to>
      <xdr:col>19</xdr:col>
      <xdr:colOff>177800</xdr:colOff>
      <xdr:row>37</xdr:row>
      <xdr:rowOff>35687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6790"/>
          <a:ext cx="889000" cy="6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152794</xdr:rowOff>
    </xdr:from>
    <xdr:to>
      <xdr:col>15</xdr:col>
      <xdr:colOff>50800</xdr:colOff>
      <xdr:row>37</xdr:row>
      <xdr:rowOff>35687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24994"/>
          <a:ext cx="889000" cy="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57734</xdr:rowOff>
    </xdr:from>
    <xdr:to>
      <xdr:col>10</xdr:col>
      <xdr:colOff>114300</xdr:colOff>
      <xdr:row>36</xdr:row>
      <xdr:rowOff>152794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29934"/>
          <a:ext cx="8890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18999</xdr:rowOff>
    </xdr:from>
    <xdr:to>
      <xdr:col>24</xdr:col>
      <xdr:colOff>114300</xdr:colOff>
      <xdr:row>36</xdr:row>
      <xdr:rowOff>120599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41876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93790</xdr:rowOff>
    </xdr:from>
    <xdr:to>
      <xdr:col>20</xdr:col>
      <xdr:colOff>38100</xdr:colOff>
      <xdr:row>37</xdr:row>
      <xdr:rowOff>23940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40467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4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156337</xdr:rowOff>
    </xdr:from>
    <xdr:to>
      <xdr:col>15</xdr:col>
      <xdr:colOff>101600</xdr:colOff>
      <xdr:row>37</xdr:row>
      <xdr:rowOff>86487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103014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101994</xdr:rowOff>
    </xdr:from>
    <xdr:to>
      <xdr:col>10</xdr:col>
      <xdr:colOff>165100</xdr:colOff>
      <xdr:row>37</xdr:row>
      <xdr:rowOff>32144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48671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4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6934</xdr:rowOff>
    </xdr:from>
    <xdr:to>
      <xdr:col>6</xdr:col>
      <xdr:colOff>38100</xdr:colOff>
      <xdr:row>36</xdr:row>
      <xdr:rowOff>108534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125061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77308</xdr:rowOff>
    </xdr:from>
    <xdr:to>
      <xdr:col>24</xdr:col>
      <xdr:colOff>63500</xdr:colOff>
      <xdr:row>54</xdr:row>
      <xdr:rowOff>170211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35608"/>
          <a:ext cx="838200" cy="9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170211</xdr:rowOff>
    </xdr:from>
    <xdr:to>
      <xdr:col>19</xdr:col>
      <xdr:colOff>177800</xdr:colOff>
      <xdr:row>55</xdr:row>
      <xdr:rowOff>83632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28511"/>
          <a:ext cx="889000" cy="8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83632</xdr:rowOff>
    </xdr:from>
    <xdr:to>
      <xdr:col>15</xdr:col>
      <xdr:colOff>50800</xdr:colOff>
      <xdr:row>55</xdr:row>
      <xdr:rowOff>142489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13382"/>
          <a:ext cx="889000" cy="5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142489</xdr:rowOff>
    </xdr:from>
    <xdr:to>
      <xdr:col>10</xdr:col>
      <xdr:colOff>114300</xdr:colOff>
      <xdr:row>56</xdr:row>
      <xdr:rowOff>42789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72239"/>
          <a:ext cx="889000" cy="7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26508</xdr:rowOff>
    </xdr:from>
    <xdr:to>
      <xdr:col>24</xdr:col>
      <xdr:colOff>114300</xdr:colOff>
      <xdr:row>54</xdr:row>
      <xdr:rowOff>128108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8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49385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3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119411</xdr:rowOff>
    </xdr:from>
    <xdr:to>
      <xdr:col>20</xdr:col>
      <xdr:colOff>38100</xdr:colOff>
      <xdr:row>55</xdr:row>
      <xdr:rowOff>49561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66088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5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32832</xdr:rowOff>
    </xdr:from>
    <xdr:to>
      <xdr:col>15</xdr:col>
      <xdr:colOff>101600</xdr:colOff>
      <xdr:row>55</xdr:row>
      <xdr:rowOff>134432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150959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3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91689</xdr:rowOff>
    </xdr:from>
    <xdr:to>
      <xdr:col>10</xdr:col>
      <xdr:colOff>165100</xdr:colOff>
      <xdr:row>56</xdr:row>
      <xdr:rowOff>21839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2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38366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29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163439</xdr:rowOff>
    </xdr:from>
    <xdr:to>
      <xdr:col>6</xdr:col>
      <xdr:colOff>38100</xdr:colOff>
      <xdr:row>56</xdr:row>
      <xdr:rowOff>93589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110116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6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160502</xdr:rowOff>
    </xdr:from>
    <xdr:to>
      <xdr:col>24</xdr:col>
      <xdr:colOff>63500</xdr:colOff>
      <xdr:row>78</xdr:row>
      <xdr:rowOff>7896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2152"/>
          <a:ext cx="8382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7896</xdr:rowOff>
    </xdr:from>
    <xdr:to>
      <xdr:col>19</xdr:col>
      <xdr:colOff>177800</xdr:colOff>
      <xdr:row>78</xdr:row>
      <xdr:rowOff>47639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80996"/>
          <a:ext cx="889000" cy="3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47639</xdr:rowOff>
    </xdr:from>
    <xdr:to>
      <xdr:col>15</xdr:col>
      <xdr:colOff>50800</xdr:colOff>
      <xdr:row>78</xdr:row>
      <xdr:rowOff>67723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20739"/>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67723</xdr:rowOff>
    </xdr:from>
    <xdr:to>
      <xdr:col>10</xdr:col>
      <xdr:colOff>114300</xdr:colOff>
      <xdr:row>78</xdr:row>
      <xdr:rowOff>72034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0823"/>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109702</xdr:rowOff>
    </xdr:from>
    <xdr:to>
      <xdr:col>24</xdr:col>
      <xdr:colOff>114300</xdr:colOff>
      <xdr:row>78</xdr:row>
      <xdr:rowOff>39852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88129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128546</xdr:rowOff>
    </xdr:from>
    <xdr:to>
      <xdr:col>20</xdr:col>
      <xdr:colOff>38100</xdr:colOff>
      <xdr:row>78</xdr:row>
      <xdr:rowOff>58696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49823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2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168289</xdr:rowOff>
    </xdr:from>
    <xdr:to>
      <xdr:col>15</xdr:col>
      <xdr:colOff>101600</xdr:colOff>
      <xdr:row>78</xdr:row>
      <xdr:rowOff>98439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89566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16923</xdr:rowOff>
    </xdr:from>
    <xdr:to>
      <xdr:col>10</xdr:col>
      <xdr:colOff>165100</xdr:colOff>
      <xdr:row>78</xdr:row>
      <xdr:rowOff>118523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21234</xdr:rowOff>
    </xdr:from>
    <xdr:to>
      <xdr:col>6</xdr:col>
      <xdr:colOff>38100</xdr:colOff>
      <xdr:row>78</xdr:row>
      <xdr:rowOff>122834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113961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123972</xdr:rowOff>
    </xdr:from>
    <xdr:to>
      <xdr:col>24</xdr:col>
      <xdr:colOff>63500</xdr:colOff>
      <xdr:row>93</xdr:row>
      <xdr:rowOff>159032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68822"/>
          <a:ext cx="838200" cy="3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159032</xdr:rowOff>
    </xdr:from>
    <xdr:to>
      <xdr:col>19</xdr:col>
      <xdr:colOff>177800</xdr:colOff>
      <xdr:row>94</xdr:row>
      <xdr:rowOff>69833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03882"/>
          <a:ext cx="889000" cy="8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29888</xdr:rowOff>
    </xdr:from>
    <xdr:to>
      <xdr:col>15</xdr:col>
      <xdr:colOff>50800</xdr:colOff>
      <xdr:row>94</xdr:row>
      <xdr:rowOff>69833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46188"/>
          <a:ext cx="889000" cy="3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29888</xdr:rowOff>
    </xdr:from>
    <xdr:to>
      <xdr:col>10</xdr:col>
      <xdr:colOff>114300</xdr:colOff>
      <xdr:row>95</xdr:row>
      <xdr:rowOff>32601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46188"/>
          <a:ext cx="889000" cy="17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73172</xdr:rowOff>
    </xdr:from>
    <xdr:to>
      <xdr:col>24</xdr:col>
      <xdr:colOff>114300</xdr:colOff>
      <xdr:row>94</xdr:row>
      <xdr:rowOff>3322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96049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6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108232</xdr:rowOff>
    </xdr:from>
    <xdr:to>
      <xdr:col>20</xdr:col>
      <xdr:colOff>38100</xdr:colOff>
      <xdr:row>94</xdr:row>
      <xdr:rowOff>38382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54909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2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19033</xdr:rowOff>
    </xdr:from>
    <xdr:to>
      <xdr:col>15</xdr:col>
      <xdr:colOff>101600</xdr:colOff>
      <xdr:row>94</xdr:row>
      <xdr:rowOff>120633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137160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1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150538</xdr:rowOff>
    </xdr:from>
    <xdr:to>
      <xdr:col>10</xdr:col>
      <xdr:colOff>165100</xdr:colOff>
      <xdr:row>94</xdr:row>
      <xdr:rowOff>80688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97215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7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153251</xdr:rowOff>
    </xdr:from>
    <xdr:to>
      <xdr:col>6</xdr:col>
      <xdr:colOff>38100</xdr:colOff>
      <xdr:row>95</xdr:row>
      <xdr:rowOff>83401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99928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4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40777</xdr:rowOff>
    </xdr:from>
    <xdr:to>
      <xdr:col>55</xdr:col>
      <xdr:colOff>0</xdr:colOff>
      <xdr:row>34</xdr:row>
      <xdr:rowOff>64544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70077"/>
          <a:ext cx="838200" cy="2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41183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4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32601</xdr:rowOff>
    </xdr:from>
    <xdr:to>
      <xdr:col>50</xdr:col>
      <xdr:colOff>114300</xdr:colOff>
      <xdr:row>34</xdr:row>
      <xdr:rowOff>40777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861901"/>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153189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32601</xdr:rowOff>
    </xdr:from>
    <xdr:to>
      <xdr:col>45</xdr:col>
      <xdr:colOff>177800</xdr:colOff>
      <xdr:row>34</xdr:row>
      <xdr:rowOff>110950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61901"/>
          <a:ext cx="889000" cy="7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156321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156494</xdr:rowOff>
    </xdr:from>
    <xdr:to>
      <xdr:col>41</xdr:col>
      <xdr:colOff>50800</xdr:colOff>
      <xdr:row>34</xdr:row>
      <xdr:rowOff>110950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28544"/>
          <a:ext cx="889000" cy="81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13744</xdr:rowOff>
    </xdr:from>
    <xdr:to>
      <xdr:col>55</xdr:col>
      <xdr:colOff>50800</xdr:colOff>
      <xdr:row>34</xdr:row>
      <xdr:rowOff>115344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36621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9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161427</xdr:rowOff>
    </xdr:from>
    <xdr:to>
      <xdr:col>50</xdr:col>
      <xdr:colOff>165100</xdr:colOff>
      <xdr:row>34</xdr:row>
      <xdr:rowOff>91577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108104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153251</xdr:rowOff>
    </xdr:from>
    <xdr:to>
      <xdr:col>46</xdr:col>
      <xdr:colOff>38100</xdr:colOff>
      <xdr:row>34</xdr:row>
      <xdr:rowOff>83401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1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99928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58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60150</xdr:rowOff>
    </xdr:from>
    <xdr:to>
      <xdr:col>41</xdr:col>
      <xdr:colOff>101600</xdr:colOff>
      <xdr:row>34</xdr:row>
      <xdr:rowOff>161750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8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6827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6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105694</xdr:rowOff>
    </xdr:from>
    <xdr:to>
      <xdr:col>36</xdr:col>
      <xdr:colOff>165100</xdr:colOff>
      <xdr:row>30</xdr:row>
      <xdr:rowOff>35844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07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52371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66350</xdr:rowOff>
    </xdr:from>
    <xdr:to>
      <xdr:col>55</xdr:col>
      <xdr:colOff>0</xdr:colOff>
      <xdr:row>55</xdr:row>
      <xdr:rowOff>103048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496100"/>
          <a:ext cx="838200" cy="3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4925</xdr:rowOff>
    </xdr:from>
    <xdr:to>
      <xdr:col>50</xdr:col>
      <xdr:colOff>114300</xdr:colOff>
      <xdr:row>55</xdr:row>
      <xdr:rowOff>66350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263225"/>
          <a:ext cx="889000" cy="2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4925</xdr:rowOff>
    </xdr:from>
    <xdr:to>
      <xdr:col>45</xdr:col>
      <xdr:colOff>177800</xdr:colOff>
      <xdr:row>55</xdr:row>
      <xdr:rowOff>8461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263225"/>
          <a:ext cx="889000" cy="17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8461</xdr:rowOff>
    </xdr:from>
    <xdr:to>
      <xdr:col>41</xdr:col>
      <xdr:colOff>50800</xdr:colOff>
      <xdr:row>55</xdr:row>
      <xdr:rowOff>24326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438211"/>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52248</xdr:rowOff>
    </xdr:from>
    <xdr:to>
      <xdr:col>55</xdr:col>
      <xdr:colOff>50800</xdr:colOff>
      <xdr:row>55</xdr:row>
      <xdr:rowOff>153848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8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75125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3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15550</xdr:rowOff>
    </xdr:from>
    <xdr:to>
      <xdr:col>50</xdr:col>
      <xdr:colOff>165100</xdr:colOff>
      <xdr:row>55</xdr:row>
      <xdr:rowOff>117150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133677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125575</xdr:rowOff>
    </xdr:from>
    <xdr:to>
      <xdr:col>46</xdr:col>
      <xdr:colOff>38100</xdr:colOff>
      <xdr:row>54</xdr:row>
      <xdr:rowOff>55725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2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72252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98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129111</xdr:rowOff>
    </xdr:from>
    <xdr:to>
      <xdr:col>41</xdr:col>
      <xdr:colOff>101600</xdr:colOff>
      <xdr:row>55</xdr:row>
      <xdr:rowOff>59261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8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75788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16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144976</xdr:rowOff>
    </xdr:from>
    <xdr:to>
      <xdr:col>36</xdr:col>
      <xdr:colOff>165100</xdr:colOff>
      <xdr:row>55</xdr:row>
      <xdr:rowOff>75126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91653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142787</xdr:rowOff>
    </xdr:from>
    <xdr:to>
      <xdr:col>55</xdr:col>
      <xdr:colOff>0</xdr:colOff>
      <xdr:row>77</xdr:row>
      <xdr:rowOff>88447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172987"/>
          <a:ext cx="838200" cy="11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69566</xdr:rowOff>
    </xdr:from>
    <xdr:to>
      <xdr:col>50</xdr:col>
      <xdr:colOff>114300</xdr:colOff>
      <xdr:row>77</xdr:row>
      <xdr:rowOff>88447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413966"/>
          <a:ext cx="889000" cy="87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69566</xdr:rowOff>
    </xdr:from>
    <xdr:to>
      <xdr:col>45</xdr:col>
      <xdr:colOff>177800</xdr:colOff>
      <xdr:row>76</xdr:row>
      <xdr:rowOff>86162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413966"/>
          <a:ext cx="889000" cy="70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144113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86162</xdr:rowOff>
    </xdr:from>
    <xdr:to>
      <xdr:col>41</xdr:col>
      <xdr:colOff>50800</xdr:colOff>
      <xdr:row>77</xdr:row>
      <xdr:rowOff>53403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16362"/>
          <a:ext cx="889000" cy="1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91987</xdr:rowOff>
    </xdr:from>
    <xdr:to>
      <xdr:col>55</xdr:col>
      <xdr:colOff>50800</xdr:colOff>
      <xdr:row>77</xdr:row>
      <xdr:rowOff>22137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114864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37647</xdr:rowOff>
    </xdr:from>
    <xdr:to>
      <xdr:col>50</xdr:col>
      <xdr:colOff>165100</xdr:colOff>
      <xdr:row>77</xdr:row>
      <xdr:rowOff>139247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130374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3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18766</xdr:rowOff>
    </xdr:from>
    <xdr:to>
      <xdr:col>46</xdr:col>
      <xdr:colOff>38100</xdr:colOff>
      <xdr:row>72</xdr:row>
      <xdr:rowOff>120366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36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136893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13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35362</xdr:rowOff>
    </xdr:from>
    <xdr:to>
      <xdr:col>41</xdr:col>
      <xdr:colOff>101600</xdr:colOff>
      <xdr:row>76</xdr:row>
      <xdr:rowOff>136962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153489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2603</xdr:rowOff>
    </xdr:from>
    <xdr:to>
      <xdr:col>36</xdr:col>
      <xdr:colOff>165100</xdr:colOff>
      <xdr:row>77</xdr:row>
      <xdr:rowOff>104203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95330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2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154005</xdr:rowOff>
    </xdr:from>
    <xdr:to>
      <xdr:col>55</xdr:col>
      <xdr:colOff>0</xdr:colOff>
      <xdr:row>96</xdr:row>
      <xdr:rowOff>12250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41755"/>
          <a:ext cx="838200" cy="2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154005</xdr:rowOff>
    </xdr:from>
    <xdr:to>
      <xdr:col>50</xdr:col>
      <xdr:colOff>114300</xdr:colOff>
      <xdr:row>96</xdr:row>
      <xdr:rowOff>34130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41755"/>
          <a:ext cx="889000" cy="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34130</xdr:rowOff>
    </xdr:from>
    <xdr:to>
      <xdr:col>45</xdr:col>
      <xdr:colOff>177800</xdr:colOff>
      <xdr:row>96</xdr:row>
      <xdr:rowOff>84640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93330"/>
          <a:ext cx="889000" cy="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100250</xdr:rowOff>
    </xdr:from>
    <xdr:to>
      <xdr:col>41</xdr:col>
      <xdr:colOff>50800</xdr:colOff>
      <xdr:row>96</xdr:row>
      <xdr:rowOff>84640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388000"/>
          <a:ext cx="889000" cy="15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132900</xdr:rowOff>
    </xdr:from>
    <xdr:to>
      <xdr:col>55</xdr:col>
      <xdr:colOff>50800</xdr:colOff>
      <xdr:row>96</xdr:row>
      <xdr:rowOff>63050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155777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7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103205</xdr:rowOff>
    </xdr:from>
    <xdr:to>
      <xdr:col>50</xdr:col>
      <xdr:colOff>165100</xdr:colOff>
      <xdr:row>96</xdr:row>
      <xdr:rowOff>33355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49882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1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154780</xdr:rowOff>
    </xdr:from>
    <xdr:to>
      <xdr:col>46</xdr:col>
      <xdr:colOff>38100</xdr:colOff>
      <xdr:row>96</xdr:row>
      <xdr:rowOff>84930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4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101457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2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33840</xdr:rowOff>
    </xdr:from>
    <xdr:to>
      <xdr:col>41</xdr:col>
      <xdr:colOff>101600</xdr:colOff>
      <xdr:row>96</xdr:row>
      <xdr:rowOff>135440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151967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49450</xdr:rowOff>
    </xdr:from>
    <xdr:to>
      <xdr:col>36</xdr:col>
      <xdr:colOff>165100</xdr:colOff>
      <xdr:row>95</xdr:row>
      <xdr:rowOff>151050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167577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1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110325</xdr:rowOff>
    </xdr:from>
    <xdr:to>
      <xdr:col>85</xdr:col>
      <xdr:colOff>127000</xdr:colOff>
      <xdr:row>39</xdr:row>
      <xdr:rowOff>38398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25425"/>
          <a:ext cx="838200" cy="9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61389</xdr:rowOff>
    </xdr:from>
    <xdr:to>
      <xdr:col>81</xdr:col>
      <xdr:colOff>50800</xdr:colOff>
      <xdr:row>38</xdr:row>
      <xdr:rowOff>110325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76489"/>
          <a:ext cx="889000" cy="4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161629</xdr:rowOff>
    </xdr:from>
    <xdr:to>
      <xdr:col>76</xdr:col>
      <xdr:colOff>114300</xdr:colOff>
      <xdr:row>38</xdr:row>
      <xdr:rowOff>61389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05279"/>
          <a:ext cx="8890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23191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161629</xdr:rowOff>
    </xdr:from>
    <xdr:to>
      <xdr:col>71</xdr:col>
      <xdr:colOff>177800</xdr:colOff>
      <xdr:row>38</xdr:row>
      <xdr:rowOff>149889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505279"/>
          <a:ext cx="889000" cy="15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159048</xdr:rowOff>
    </xdr:from>
    <xdr:to>
      <xdr:col>85</xdr:col>
      <xdr:colOff>177800</xdr:colOff>
      <xdr:row>39</xdr:row>
      <xdr:rowOff>89198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59525</xdr:rowOff>
    </xdr:from>
    <xdr:to>
      <xdr:col>81</xdr:col>
      <xdr:colOff>101600</xdr:colOff>
      <xdr:row>38</xdr:row>
      <xdr:rowOff>161125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3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10589</xdr:rowOff>
    </xdr:from>
    <xdr:to>
      <xdr:col>76</xdr:col>
      <xdr:colOff>165100</xdr:colOff>
      <xdr:row>38</xdr:row>
      <xdr:rowOff>112189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128715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63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110829</xdr:rowOff>
    </xdr:from>
    <xdr:to>
      <xdr:col>72</xdr:col>
      <xdr:colOff>38100</xdr:colOff>
      <xdr:row>38</xdr:row>
      <xdr:rowOff>40979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5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57506</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622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99089</xdr:rowOff>
    </xdr:from>
    <xdr:to>
      <xdr:col>67</xdr:col>
      <xdr:colOff>101600</xdr:colOff>
      <xdr:row>39</xdr:row>
      <xdr:rowOff>29239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1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20366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0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84771</xdr:rowOff>
    </xdr:from>
    <xdr:to>
      <xdr:col>85</xdr:col>
      <xdr:colOff>127000</xdr:colOff>
      <xdr:row>72</xdr:row>
      <xdr:rowOff>110243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429171"/>
          <a:ext cx="8382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91122</xdr:rowOff>
    </xdr:from>
    <xdr:to>
      <xdr:col>81</xdr:col>
      <xdr:colOff>50800</xdr:colOff>
      <xdr:row>72</xdr:row>
      <xdr:rowOff>110243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435522"/>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91122</xdr:rowOff>
    </xdr:from>
    <xdr:to>
      <xdr:col>76</xdr:col>
      <xdr:colOff>114300</xdr:colOff>
      <xdr:row>72</xdr:row>
      <xdr:rowOff>111566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435522"/>
          <a:ext cx="8890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111566</xdr:rowOff>
    </xdr:from>
    <xdr:to>
      <xdr:col>71</xdr:col>
      <xdr:colOff>177800</xdr:colOff>
      <xdr:row>72</xdr:row>
      <xdr:rowOff>139112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455966"/>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33971</xdr:rowOff>
    </xdr:from>
    <xdr:to>
      <xdr:col>85</xdr:col>
      <xdr:colOff>177800</xdr:colOff>
      <xdr:row>72</xdr:row>
      <xdr:rowOff>135571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3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56848</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22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59443</xdr:rowOff>
    </xdr:from>
    <xdr:to>
      <xdr:col>81</xdr:col>
      <xdr:colOff>101600</xdr:colOff>
      <xdr:row>72</xdr:row>
      <xdr:rowOff>161043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40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6120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17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40322</xdr:rowOff>
    </xdr:from>
    <xdr:to>
      <xdr:col>76</xdr:col>
      <xdr:colOff>165100</xdr:colOff>
      <xdr:row>72</xdr:row>
      <xdr:rowOff>141922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3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158449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15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60766</xdr:rowOff>
    </xdr:from>
    <xdr:to>
      <xdr:col>72</xdr:col>
      <xdr:colOff>38100</xdr:colOff>
      <xdr:row>72</xdr:row>
      <xdr:rowOff>162366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40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7443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18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88312</xdr:rowOff>
    </xdr:from>
    <xdr:to>
      <xdr:col>67</xdr:col>
      <xdr:colOff>101600</xdr:colOff>
      <xdr:row>73</xdr:row>
      <xdr:rowOff>18462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43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34989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20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134277</xdr:rowOff>
    </xdr:from>
    <xdr:to>
      <xdr:col>85</xdr:col>
      <xdr:colOff>127000</xdr:colOff>
      <xdr:row>96</xdr:row>
      <xdr:rowOff>122372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422027"/>
          <a:ext cx="838200" cy="15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134277</xdr:rowOff>
    </xdr:from>
    <xdr:to>
      <xdr:col>81</xdr:col>
      <xdr:colOff>50800</xdr:colOff>
      <xdr:row>96</xdr:row>
      <xdr:rowOff>18569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422027"/>
          <a:ext cx="889000" cy="5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16549</xdr:rowOff>
    </xdr:from>
    <xdr:to>
      <xdr:col>76</xdr:col>
      <xdr:colOff>114300</xdr:colOff>
      <xdr:row>96</xdr:row>
      <xdr:rowOff>18569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475749"/>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16549</xdr:rowOff>
    </xdr:from>
    <xdr:to>
      <xdr:col>71</xdr:col>
      <xdr:colOff>177800</xdr:colOff>
      <xdr:row>97</xdr:row>
      <xdr:rowOff>95983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475749"/>
          <a:ext cx="889000" cy="25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71572</xdr:rowOff>
    </xdr:from>
    <xdr:to>
      <xdr:col>85</xdr:col>
      <xdr:colOff>177800</xdr:colOff>
      <xdr:row>97</xdr:row>
      <xdr:rowOff>1722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94449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83477</xdr:rowOff>
    </xdr:from>
    <xdr:to>
      <xdr:col>81</xdr:col>
      <xdr:colOff>101600</xdr:colOff>
      <xdr:row>96</xdr:row>
      <xdr:rowOff>13627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3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30154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14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139219</xdr:rowOff>
    </xdr:from>
    <xdr:to>
      <xdr:col>76</xdr:col>
      <xdr:colOff>165100</xdr:colOff>
      <xdr:row>96</xdr:row>
      <xdr:rowOff>69369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2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85896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20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137199</xdr:rowOff>
    </xdr:from>
    <xdr:to>
      <xdr:col>72</xdr:col>
      <xdr:colOff>38100</xdr:colOff>
      <xdr:row>96</xdr:row>
      <xdr:rowOff>67349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4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83876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2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45183</xdr:rowOff>
    </xdr:from>
    <xdr:to>
      <xdr:col>67</xdr:col>
      <xdr:colOff>101600</xdr:colOff>
      <xdr:row>97</xdr:row>
      <xdr:rowOff>146783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7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163310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5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109890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53990"/>
          <a:ext cx="8890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109890</xdr:rowOff>
    </xdr:from>
    <xdr:to>
      <xdr:col>102</xdr:col>
      <xdr:colOff>114300</xdr:colOff>
      <xdr:row>58</xdr:row>
      <xdr:rowOff>137002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53990"/>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59090</xdr:rowOff>
    </xdr:from>
    <xdr:to>
      <xdr:col>102</xdr:col>
      <xdr:colOff>165100</xdr:colOff>
      <xdr:row>58</xdr:row>
      <xdr:rowOff>160690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151817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095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86202</xdr:rowOff>
    </xdr:from>
    <xdr:to>
      <xdr:col>98</xdr:col>
      <xdr:colOff>38100</xdr:colOff>
      <xdr:row>59</xdr:row>
      <xdr:rowOff>16352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7479</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99333" y="10123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130670</xdr:rowOff>
    </xdr:from>
    <xdr:to>
      <xdr:col>116</xdr:col>
      <xdr:colOff>63500</xdr:colOff>
      <xdr:row>70</xdr:row>
      <xdr:rowOff>132804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132170"/>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130670</xdr:rowOff>
    </xdr:from>
    <xdr:to>
      <xdr:col>111</xdr:col>
      <xdr:colOff>177800</xdr:colOff>
      <xdr:row>71</xdr:row>
      <xdr:rowOff>40525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132170"/>
          <a:ext cx="889000" cy="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40525</xdr:rowOff>
    </xdr:from>
    <xdr:to>
      <xdr:col>107</xdr:col>
      <xdr:colOff>50800</xdr:colOff>
      <xdr:row>71</xdr:row>
      <xdr:rowOff>139814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213475"/>
          <a:ext cx="889000" cy="9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139814</xdr:rowOff>
    </xdr:from>
    <xdr:to>
      <xdr:col>102</xdr:col>
      <xdr:colOff>114300</xdr:colOff>
      <xdr:row>72</xdr:row>
      <xdr:rowOff>27267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312764"/>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82004</xdr:rowOff>
    </xdr:from>
    <xdr:to>
      <xdr:col>116</xdr:col>
      <xdr:colOff>114300</xdr:colOff>
      <xdr:row>71</xdr:row>
      <xdr:rowOff>12154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0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35031</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0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79870</xdr:rowOff>
    </xdr:from>
    <xdr:to>
      <xdr:col>112</xdr:col>
      <xdr:colOff>38100</xdr:colOff>
      <xdr:row>71</xdr:row>
      <xdr:rowOff>10020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0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26547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185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161175</xdr:rowOff>
    </xdr:from>
    <xdr:to>
      <xdr:col>107</xdr:col>
      <xdr:colOff>101600</xdr:colOff>
      <xdr:row>71</xdr:row>
      <xdr:rowOff>91325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107852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193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89014</xdr:rowOff>
    </xdr:from>
    <xdr:to>
      <xdr:col>102</xdr:col>
      <xdr:colOff>165100</xdr:colOff>
      <xdr:row>72</xdr:row>
      <xdr:rowOff>19164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35691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03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147917</xdr:rowOff>
    </xdr:from>
    <xdr:to>
      <xdr:col>98</xdr:col>
      <xdr:colOff>38100</xdr:colOff>
      <xdr:row>72</xdr:row>
      <xdr:rowOff>78067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3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94594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09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788,591</a:t>
          </a:r>
          <a:r>
            <a:rPr kumimoji="1" lang="ja-JP" altLang="en-US" sz="1300">
              <a:latin typeface="ＭＳ Ｐゴシック" panose="020B0600070205080204" pitchFamily="50" charset="-128"/>
              <a:ea typeface="ＭＳ Ｐゴシック" panose="020B0600070205080204" pitchFamily="50" charset="-128"/>
            </a:rPr>
            <a:t>円となっている。義務的経費である人件費、扶助費及び公債費は、類似団体平均より高い水準で推移している。このほか、繰出金、補助費等においても類似団体平均より大きく上回っている。これは、合併により広大な市域となり、加えて居住地が点在する地形であるため、効率的なサービスの提供や事務事業の実施が困難な状況であり、急速な人口減少、高齢化の進行が影響している。また、旧団体がフルセット主義に基づき施設を整備してきたことにより、施設の保有量が多い状況にあることも影響し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174,564</a:t>
          </a:r>
          <a:r>
            <a:rPr kumimoji="1" lang="ja-JP" altLang="en-US" sz="1300">
              <a:latin typeface="ＭＳ Ｐゴシック" panose="020B0600070205080204" pitchFamily="50" charset="-128"/>
              <a:ea typeface="ＭＳ Ｐゴシック" panose="020B0600070205080204" pitchFamily="50" charset="-128"/>
            </a:rPr>
            <a:t>円となり、構成項目の中で最も高くなっている。定額減税補足給付金給付事業及び物価高騰生活支援給付金給付事業に係る事業費が要因で、前年度より</a:t>
          </a:r>
          <a:r>
            <a:rPr kumimoji="1" lang="en-US" altLang="ja-JP" sz="1300">
              <a:latin typeface="ＭＳ Ｐゴシック" panose="020B0600070205080204" pitchFamily="50" charset="-128"/>
              <a:ea typeface="ＭＳ Ｐゴシック" panose="020B0600070205080204" pitchFamily="50" charset="-128"/>
            </a:rPr>
            <a:t>4,601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82,310</a:t>
          </a:r>
          <a:r>
            <a:rPr kumimoji="1" lang="ja-JP" altLang="en-US" sz="1300">
              <a:latin typeface="ＭＳ Ｐゴシック" panose="020B0600070205080204" pitchFamily="50" charset="-128"/>
              <a:ea typeface="ＭＳ Ｐゴシック" panose="020B0600070205080204" pitchFamily="50" charset="-128"/>
            </a:rPr>
            <a:t>円となり、恐竜の島博物館整備事業の大型建設事業に係る事業費の減が要因で、前年度より</a:t>
          </a:r>
          <a:r>
            <a:rPr kumimoji="1" lang="en-US" altLang="ja-JP" sz="1300">
              <a:latin typeface="ＭＳ Ｐゴシック" panose="020B0600070205080204" pitchFamily="50" charset="-128"/>
              <a:ea typeface="ＭＳ Ｐゴシック" panose="020B0600070205080204" pitchFamily="50" charset="-128"/>
            </a:rPr>
            <a:t>4,816</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109,094</a:t>
          </a:r>
          <a:r>
            <a:rPr kumimoji="1" lang="ja-JP" altLang="en-US" sz="1300">
              <a:latin typeface="ＭＳ Ｐゴシック" panose="020B0600070205080204" pitchFamily="50" charset="-128"/>
              <a:ea typeface="ＭＳ Ｐゴシック" panose="020B0600070205080204" pitchFamily="50" charset="-128"/>
            </a:rPr>
            <a:t>円となり、予防接種事業が要因で、前年度より</a:t>
          </a:r>
          <a:r>
            <a:rPr kumimoji="1" lang="en-US" altLang="ja-JP" sz="1300">
              <a:latin typeface="ＭＳ Ｐゴシック" panose="020B0600070205080204" pitchFamily="50" charset="-128"/>
              <a:ea typeface="ＭＳ Ｐゴシック" panose="020B0600070205080204" pitchFamily="50" charset="-128"/>
            </a:rPr>
            <a:t>6,096</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71,920
71,295
683.82
61,061,868
56,715,433
4,021,224
30,752,569
45,592,960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129413</xdr:rowOff>
    </xdr:from>
    <xdr:to>
      <xdr:col>24</xdr:col>
      <xdr:colOff>63500</xdr:colOff>
      <xdr:row>35</xdr:row>
      <xdr:rowOff>145415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016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145415</xdr:rowOff>
    </xdr:from>
    <xdr:to>
      <xdr:col>19</xdr:col>
      <xdr:colOff>177800</xdr:colOff>
      <xdr:row>36</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6165"/>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37592</xdr:rowOff>
    </xdr:from>
    <xdr:to>
      <xdr:col>15</xdr:col>
      <xdr:colOff>50800</xdr:colOff>
      <xdr:row>36</xdr:row>
      <xdr:rowOff>74168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9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74168</xdr:rowOff>
    </xdr:from>
    <xdr:to>
      <xdr:col>10</xdr:col>
      <xdr:colOff>114300</xdr:colOff>
      <xdr:row>36</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636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78613</xdr:rowOff>
    </xdr:from>
    <xdr:to>
      <xdr:col>24</xdr:col>
      <xdr:colOff>114300</xdr:colOff>
      <xdr:row>36</xdr:row>
      <xdr:rowOff>8763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101490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94615</xdr:rowOff>
    </xdr:from>
    <xdr:to>
      <xdr:col>20</xdr:col>
      <xdr:colOff>38100</xdr:colOff>
      <xdr:row>36</xdr:row>
      <xdr:rowOff>24765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41292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158242</xdr:rowOff>
    </xdr:from>
    <xdr:to>
      <xdr:col>15</xdr:col>
      <xdr:colOff>101600</xdr:colOff>
      <xdr:row>36</xdr:row>
      <xdr:rowOff>88392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79519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23368</xdr:rowOff>
    </xdr:from>
    <xdr:to>
      <xdr:col>10</xdr:col>
      <xdr:colOff>165100</xdr:colOff>
      <xdr:row>36</xdr:row>
      <xdr:rowOff>124968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116095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35560</xdr:rowOff>
    </xdr:from>
    <xdr:to>
      <xdr:col>6</xdr:col>
      <xdr:colOff>38100</xdr:colOff>
      <xdr:row>36</xdr:row>
      <xdr:rowOff>137160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128287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47977</xdr:rowOff>
    </xdr:from>
    <xdr:to>
      <xdr:col>24</xdr:col>
      <xdr:colOff>63500</xdr:colOff>
      <xdr:row>55</xdr:row>
      <xdr:rowOff>45379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06277"/>
          <a:ext cx="838200" cy="16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47977</xdr:rowOff>
    </xdr:from>
    <xdr:to>
      <xdr:col>19</xdr:col>
      <xdr:colOff>177800</xdr:colOff>
      <xdr:row>54</xdr:row>
      <xdr:rowOff>144391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06277"/>
          <a:ext cx="889000" cy="9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127973</xdr:rowOff>
    </xdr:from>
    <xdr:to>
      <xdr:col>15</xdr:col>
      <xdr:colOff>50800</xdr:colOff>
      <xdr:row>54</xdr:row>
      <xdr:rowOff>144391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86273"/>
          <a:ext cx="889000" cy="1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134813</xdr:rowOff>
    </xdr:from>
    <xdr:to>
      <xdr:col>10</xdr:col>
      <xdr:colOff>114300</xdr:colOff>
      <xdr:row>54</xdr:row>
      <xdr:rowOff>127973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50213"/>
          <a:ext cx="889000" cy="33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166029</xdr:rowOff>
    </xdr:from>
    <xdr:to>
      <xdr:col>24</xdr:col>
      <xdr:colOff>114300</xdr:colOff>
      <xdr:row>55</xdr:row>
      <xdr:rowOff>96179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17456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7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168627</xdr:rowOff>
    </xdr:from>
    <xdr:to>
      <xdr:col>20</xdr:col>
      <xdr:colOff>38100</xdr:colOff>
      <xdr:row>54</xdr:row>
      <xdr:rowOff>98777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115304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3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93591</xdr:rowOff>
    </xdr:from>
    <xdr:to>
      <xdr:col>15</xdr:col>
      <xdr:colOff>101600</xdr:colOff>
      <xdr:row>55</xdr:row>
      <xdr:rowOff>23741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5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40268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2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77173</xdr:rowOff>
    </xdr:from>
    <xdr:to>
      <xdr:col>10</xdr:col>
      <xdr:colOff>165100</xdr:colOff>
      <xdr:row>55</xdr:row>
      <xdr:rowOff>7323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23850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1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84013</xdr:rowOff>
    </xdr:from>
    <xdr:to>
      <xdr:col>6</xdr:col>
      <xdr:colOff>38100</xdr:colOff>
      <xdr:row>53</xdr:row>
      <xdr:rowOff>14163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30690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77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125037</xdr:rowOff>
    </xdr:from>
    <xdr:to>
      <xdr:col>24</xdr:col>
      <xdr:colOff>63500</xdr:colOff>
      <xdr:row>73</xdr:row>
      <xdr:rowOff>47062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69437"/>
          <a:ext cx="8382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47062</xdr:rowOff>
    </xdr:from>
    <xdr:to>
      <xdr:col>19</xdr:col>
      <xdr:colOff>177800</xdr:colOff>
      <xdr:row>74</xdr:row>
      <xdr:rowOff>1267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62912"/>
          <a:ext cx="889000" cy="1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146253</xdr:rowOff>
    </xdr:from>
    <xdr:to>
      <xdr:col>15</xdr:col>
      <xdr:colOff>50800</xdr:colOff>
      <xdr:row>74</xdr:row>
      <xdr:rowOff>1267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662103"/>
          <a:ext cx="889000" cy="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146253</xdr:rowOff>
    </xdr:from>
    <xdr:to>
      <xdr:col>10</xdr:col>
      <xdr:colOff>114300</xdr:colOff>
      <xdr:row>75</xdr:row>
      <xdr:rowOff>52560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62103"/>
          <a:ext cx="889000" cy="24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74237</xdr:rowOff>
    </xdr:from>
    <xdr:to>
      <xdr:col>24</xdr:col>
      <xdr:colOff>114300</xdr:colOff>
      <xdr:row>73</xdr:row>
      <xdr:rowOff>4387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1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97114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7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167712</xdr:rowOff>
    </xdr:from>
    <xdr:to>
      <xdr:col>20</xdr:col>
      <xdr:colOff>38100</xdr:colOff>
      <xdr:row>73</xdr:row>
      <xdr:rowOff>97862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114389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121917</xdr:rowOff>
    </xdr:from>
    <xdr:to>
      <xdr:col>15</xdr:col>
      <xdr:colOff>101600</xdr:colOff>
      <xdr:row>74</xdr:row>
      <xdr:rowOff>52067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68594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1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95453</xdr:rowOff>
    </xdr:from>
    <xdr:to>
      <xdr:col>10</xdr:col>
      <xdr:colOff>165100</xdr:colOff>
      <xdr:row>74</xdr:row>
      <xdr:rowOff>25603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42130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8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1760</xdr:rowOff>
    </xdr:from>
    <xdr:to>
      <xdr:col>6</xdr:col>
      <xdr:colOff>38100</xdr:colOff>
      <xdr:row>75</xdr:row>
      <xdr:rowOff>103360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119887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3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54299</xdr:rowOff>
    </xdr:from>
    <xdr:to>
      <xdr:col>24</xdr:col>
      <xdr:colOff>63500</xdr:colOff>
      <xdr:row>93</xdr:row>
      <xdr:rowOff>150673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99149"/>
          <a:ext cx="838200" cy="9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54299</xdr:rowOff>
    </xdr:from>
    <xdr:to>
      <xdr:col>19</xdr:col>
      <xdr:colOff>177800</xdr:colOff>
      <xdr:row>93</xdr:row>
      <xdr:rowOff>145148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999149"/>
          <a:ext cx="889000" cy="9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137452</xdr:rowOff>
    </xdr:from>
    <xdr:to>
      <xdr:col>15</xdr:col>
      <xdr:colOff>50800</xdr:colOff>
      <xdr:row>93</xdr:row>
      <xdr:rowOff>145148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082302"/>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46069</xdr:rowOff>
    </xdr:from>
    <xdr:to>
      <xdr:col>10</xdr:col>
      <xdr:colOff>114300</xdr:colOff>
      <xdr:row>93</xdr:row>
      <xdr:rowOff>137452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990919"/>
          <a:ext cx="889000" cy="9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99873</xdr:rowOff>
    </xdr:from>
    <xdr:to>
      <xdr:col>24</xdr:col>
      <xdr:colOff>114300</xdr:colOff>
      <xdr:row>94</xdr:row>
      <xdr:rowOff>30023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122750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9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3499</xdr:rowOff>
    </xdr:from>
    <xdr:to>
      <xdr:col>20</xdr:col>
      <xdr:colOff>38100</xdr:colOff>
      <xdr:row>93</xdr:row>
      <xdr:rowOff>105099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121626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94348</xdr:rowOff>
    </xdr:from>
    <xdr:to>
      <xdr:col>15</xdr:col>
      <xdr:colOff>101600</xdr:colOff>
      <xdr:row>94</xdr:row>
      <xdr:rowOff>24498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41025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86652</xdr:rowOff>
    </xdr:from>
    <xdr:to>
      <xdr:col>10</xdr:col>
      <xdr:colOff>165100</xdr:colOff>
      <xdr:row>94</xdr:row>
      <xdr:rowOff>16802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33329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80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166719</xdr:rowOff>
    </xdr:from>
    <xdr:to>
      <xdr:col>6</xdr:col>
      <xdr:colOff>38100</xdr:colOff>
      <xdr:row>93</xdr:row>
      <xdr:rowOff>96869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9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113396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7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4124</xdr:rowOff>
    </xdr:from>
    <xdr:to>
      <xdr:col>55</xdr:col>
      <xdr:colOff>0</xdr:colOff>
      <xdr:row>56</xdr:row>
      <xdr:rowOff>61780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05324"/>
          <a:ext cx="838200" cy="5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55151</xdr:rowOff>
    </xdr:from>
    <xdr:to>
      <xdr:col>50</xdr:col>
      <xdr:colOff>114300</xdr:colOff>
      <xdr:row>56</xdr:row>
      <xdr:rowOff>61780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5635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41206</xdr:rowOff>
    </xdr:from>
    <xdr:to>
      <xdr:col>45</xdr:col>
      <xdr:colOff>177800</xdr:colOff>
      <xdr:row>56</xdr:row>
      <xdr:rowOff>55151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4240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41206</xdr:rowOff>
    </xdr:from>
    <xdr:to>
      <xdr:col>41</xdr:col>
      <xdr:colOff>50800</xdr:colOff>
      <xdr:row>56</xdr:row>
      <xdr:rowOff>68801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42406"/>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124774</xdr:rowOff>
    </xdr:from>
    <xdr:to>
      <xdr:col>55</xdr:col>
      <xdr:colOff>50800</xdr:colOff>
      <xdr:row>56</xdr:row>
      <xdr:rowOff>54924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5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147651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0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10980</xdr:rowOff>
    </xdr:from>
    <xdr:to>
      <xdr:col>50</xdr:col>
      <xdr:colOff>165100</xdr:colOff>
      <xdr:row>56</xdr:row>
      <xdr:rowOff>112580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129107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8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4351</xdr:rowOff>
    </xdr:from>
    <xdr:to>
      <xdr:col>46</xdr:col>
      <xdr:colOff>38100</xdr:colOff>
      <xdr:row>56</xdr:row>
      <xdr:rowOff>105951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122478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161856</xdr:rowOff>
    </xdr:from>
    <xdr:to>
      <xdr:col>41</xdr:col>
      <xdr:colOff>101600</xdr:colOff>
      <xdr:row>56</xdr:row>
      <xdr:rowOff>92006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108533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6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18001</xdr:rowOff>
    </xdr:from>
    <xdr:to>
      <xdr:col>36</xdr:col>
      <xdr:colOff>165100</xdr:colOff>
      <xdr:row>56</xdr:row>
      <xdr:rowOff>119601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1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136128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42583</xdr:rowOff>
    </xdr:from>
    <xdr:to>
      <xdr:col>55</xdr:col>
      <xdr:colOff>0</xdr:colOff>
      <xdr:row>75</xdr:row>
      <xdr:rowOff>50679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01333"/>
          <a:ext cx="8382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42583</xdr:rowOff>
    </xdr:from>
    <xdr:to>
      <xdr:col>50</xdr:col>
      <xdr:colOff>114300</xdr:colOff>
      <xdr:row>75</xdr:row>
      <xdr:rowOff>132004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01333"/>
          <a:ext cx="8890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132004</xdr:rowOff>
    </xdr:from>
    <xdr:to>
      <xdr:col>45</xdr:col>
      <xdr:colOff>177800</xdr:colOff>
      <xdr:row>76</xdr:row>
      <xdr:rowOff>107620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990754"/>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105239</xdr:rowOff>
    </xdr:from>
    <xdr:to>
      <xdr:col>41</xdr:col>
      <xdr:colOff>50800</xdr:colOff>
      <xdr:row>76</xdr:row>
      <xdr:rowOff>107620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63989"/>
          <a:ext cx="889000" cy="1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171329</xdr:rowOff>
    </xdr:from>
    <xdr:to>
      <xdr:col>55</xdr:col>
      <xdr:colOff>50800</xdr:colOff>
      <xdr:row>75</xdr:row>
      <xdr:rowOff>101479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85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22756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7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163233</xdr:rowOff>
    </xdr:from>
    <xdr:to>
      <xdr:col>50</xdr:col>
      <xdr:colOff>165100</xdr:colOff>
      <xdr:row>75</xdr:row>
      <xdr:rowOff>93383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109910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81204</xdr:rowOff>
    </xdr:from>
    <xdr:to>
      <xdr:col>46</xdr:col>
      <xdr:colOff>38100</xdr:colOff>
      <xdr:row>76</xdr:row>
      <xdr:rowOff>11354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27881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1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56820</xdr:rowOff>
    </xdr:from>
    <xdr:to>
      <xdr:col>41</xdr:col>
      <xdr:colOff>101600</xdr:colOff>
      <xdr:row>76</xdr:row>
      <xdr:rowOff>158420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149547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54439</xdr:rowOff>
    </xdr:from>
    <xdr:to>
      <xdr:col>36</xdr:col>
      <xdr:colOff>165100</xdr:colOff>
      <xdr:row>75</xdr:row>
      <xdr:rowOff>156039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1116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75611</xdr:rowOff>
    </xdr:from>
    <xdr:to>
      <xdr:col>55</xdr:col>
      <xdr:colOff>0</xdr:colOff>
      <xdr:row>97</xdr:row>
      <xdr:rowOff>36291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34811"/>
          <a:ext cx="8382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148518</xdr:rowOff>
    </xdr:from>
    <xdr:to>
      <xdr:col>50</xdr:col>
      <xdr:colOff>114300</xdr:colOff>
      <xdr:row>97</xdr:row>
      <xdr:rowOff>36291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436268"/>
          <a:ext cx="889000" cy="23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143897</xdr:rowOff>
    </xdr:from>
    <xdr:to>
      <xdr:col>45</xdr:col>
      <xdr:colOff>177800</xdr:colOff>
      <xdr:row>95</xdr:row>
      <xdr:rowOff>148518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431647"/>
          <a:ext cx="889000" cy="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143897</xdr:rowOff>
    </xdr:from>
    <xdr:to>
      <xdr:col>41</xdr:col>
      <xdr:colOff>50800</xdr:colOff>
      <xdr:row>96</xdr:row>
      <xdr:rowOff>52293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431647"/>
          <a:ext cx="889000" cy="7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24811</xdr:rowOff>
    </xdr:from>
    <xdr:to>
      <xdr:col>55</xdr:col>
      <xdr:colOff>50800</xdr:colOff>
      <xdr:row>96</xdr:row>
      <xdr:rowOff>126411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3238</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156941</xdr:rowOff>
    </xdr:from>
    <xdr:to>
      <xdr:col>50</xdr:col>
      <xdr:colOff>165100</xdr:colOff>
      <xdr:row>97</xdr:row>
      <xdr:rowOff>87091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78218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0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97718</xdr:rowOff>
    </xdr:from>
    <xdr:to>
      <xdr:col>46</xdr:col>
      <xdr:colOff>38100</xdr:colOff>
      <xdr:row>96</xdr:row>
      <xdr:rowOff>27868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44395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6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93097</xdr:rowOff>
    </xdr:from>
    <xdr:to>
      <xdr:col>41</xdr:col>
      <xdr:colOff>101600</xdr:colOff>
      <xdr:row>96</xdr:row>
      <xdr:rowOff>23247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39774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xdr:rowOff>
    </xdr:from>
    <xdr:to>
      <xdr:col>36</xdr:col>
      <xdr:colOff>165100</xdr:colOff>
      <xdr:row>96</xdr:row>
      <xdr:rowOff>103093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119620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3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61443</xdr:rowOff>
    </xdr:from>
    <xdr:to>
      <xdr:col>85</xdr:col>
      <xdr:colOff>127000</xdr:colOff>
      <xdr:row>35</xdr:row>
      <xdr:rowOff>149454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062193"/>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149454</xdr:rowOff>
    </xdr:from>
    <xdr:to>
      <xdr:col>81</xdr:col>
      <xdr:colOff>50800</xdr:colOff>
      <xdr:row>35</xdr:row>
      <xdr:rowOff>153188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150204"/>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109258</xdr:rowOff>
    </xdr:from>
    <xdr:to>
      <xdr:col>76</xdr:col>
      <xdr:colOff>114300</xdr:colOff>
      <xdr:row>35</xdr:row>
      <xdr:rowOff>153188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110008"/>
          <a:ext cx="889000" cy="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109258</xdr:rowOff>
    </xdr:from>
    <xdr:to>
      <xdr:col>71</xdr:col>
      <xdr:colOff>177800</xdr:colOff>
      <xdr:row>35</xdr:row>
      <xdr:rowOff>153644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110008"/>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10643</xdr:rowOff>
    </xdr:from>
    <xdr:to>
      <xdr:col>85</xdr:col>
      <xdr:colOff>177800</xdr:colOff>
      <xdr:row>35</xdr:row>
      <xdr:rowOff>112243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1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33520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6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98654</xdr:rowOff>
    </xdr:from>
    <xdr:to>
      <xdr:col>81</xdr:col>
      <xdr:colOff>101600</xdr:colOff>
      <xdr:row>36</xdr:row>
      <xdr:rowOff>28804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0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45331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87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102388</xdr:rowOff>
    </xdr:from>
    <xdr:to>
      <xdr:col>76</xdr:col>
      <xdr:colOff>165100</xdr:colOff>
      <xdr:row>36</xdr:row>
      <xdr:rowOff>32538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49065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7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58458</xdr:rowOff>
    </xdr:from>
    <xdr:to>
      <xdr:col>72</xdr:col>
      <xdr:colOff>38100</xdr:colOff>
      <xdr:row>35</xdr:row>
      <xdr:rowOff>160058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5135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3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102844</xdr:rowOff>
    </xdr:from>
    <xdr:to>
      <xdr:col>67</xdr:col>
      <xdr:colOff>101600</xdr:colOff>
      <xdr:row>36</xdr:row>
      <xdr:rowOff>32994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49521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8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46203</xdr:rowOff>
    </xdr:from>
    <xdr:to>
      <xdr:col>85</xdr:col>
      <xdr:colOff>127000</xdr:colOff>
      <xdr:row>55</xdr:row>
      <xdr:rowOff>139380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04503"/>
          <a:ext cx="838200" cy="26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168595</xdr:rowOff>
    </xdr:from>
    <xdr:to>
      <xdr:col>81</xdr:col>
      <xdr:colOff>50800</xdr:colOff>
      <xdr:row>55</xdr:row>
      <xdr:rowOff>139380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8912545"/>
          <a:ext cx="889000" cy="65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168595</xdr:rowOff>
    </xdr:from>
    <xdr:to>
      <xdr:col>76</xdr:col>
      <xdr:colOff>114300</xdr:colOff>
      <xdr:row>56</xdr:row>
      <xdr:rowOff>16165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8912545"/>
          <a:ext cx="889000" cy="70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16165</xdr:rowOff>
    </xdr:from>
    <xdr:to>
      <xdr:col>71</xdr:col>
      <xdr:colOff>177800</xdr:colOff>
      <xdr:row>56</xdr:row>
      <xdr:rowOff>64262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17365"/>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166853</xdr:rowOff>
    </xdr:from>
    <xdr:to>
      <xdr:col>85</xdr:col>
      <xdr:colOff>177800</xdr:colOff>
      <xdr:row>54</xdr:row>
      <xdr:rowOff>97003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5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18280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88580</xdr:rowOff>
    </xdr:from>
    <xdr:to>
      <xdr:col>81</xdr:col>
      <xdr:colOff>101600</xdr:colOff>
      <xdr:row>56</xdr:row>
      <xdr:rowOff>18730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1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9857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1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117795</xdr:rowOff>
    </xdr:from>
    <xdr:to>
      <xdr:col>76</xdr:col>
      <xdr:colOff>165100</xdr:colOff>
      <xdr:row>52</xdr:row>
      <xdr:rowOff>47945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88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64472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863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136815</xdr:rowOff>
    </xdr:from>
    <xdr:to>
      <xdr:col>72</xdr:col>
      <xdr:colOff>38100</xdr:colOff>
      <xdr:row>56</xdr:row>
      <xdr:rowOff>66965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83492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4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13462</xdr:rowOff>
    </xdr:from>
    <xdr:to>
      <xdr:col>67</xdr:col>
      <xdr:colOff>101600</xdr:colOff>
      <xdr:row>56</xdr:row>
      <xdr:rowOff>115062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1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131589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8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110325</xdr:rowOff>
    </xdr:from>
    <xdr:to>
      <xdr:col>85</xdr:col>
      <xdr:colOff>127000</xdr:colOff>
      <xdr:row>79</xdr:row>
      <xdr:rowOff>38398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83425"/>
          <a:ext cx="838200" cy="9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61389</xdr:rowOff>
    </xdr:from>
    <xdr:to>
      <xdr:col>81</xdr:col>
      <xdr:colOff>50800</xdr:colOff>
      <xdr:row>78</xdr:row>
      <xdr:rowOff>110325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34489"/>
          <a:ext cx="889000" cy="4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161629</xdr:rowOff>
    </xdr:from>
    <xdr:to>
      <xdr:col>76</xdr:col>
      <xdr:colOff>114300</xdr:colOff>
      <xdr:row>78</xdr:row>
      <xdr:rowOff>61389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363279"/>
          <a:ext cx="8890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161629</xdr:rowOff>
    </xdr:from>
    <xdr:to>
      <xdr:col>71</xdr:col>
      <xdr:colOff>177800</xdr:colOff>
      <xdr:row>78</xdr:row>
      <xdr:rowOff>149889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363279"/>
          <a:ext cx="889000" cy="15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159048</xdr:rowOff>
    </xdr:from>
    <xdr:to>
      <xdr:col>85</xdr:col>
      <xdr:colOff>177800</xdr:colOff>
      <xdr:row>79</xdr:row>
      <xdr:rowOff>89198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59525</xdr:rowOff>
    </xdr:from>
    <xdr:to>
      <xdr:col>81</xdr:col>
      <xdr:colOff>101600</xdr:colOff>
      <xdr:row>78</xdr:row>
      <xdr:rowOff>161125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6202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0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10589</xdr:rowOff>
    </xdr:from>
    <xdr:to>
      <xdr:col>76</xdr:col>
      <xdr:colOff>165100</xdr:colOff>
      <xdr:row>78</xdr:row>
      <xdr:rowOff>112189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128716</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15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110829</xdr:rowOff>
    </xdr:from>
    <xdr:to>
      <xdr:col>72</xdr:col>
      <xdr:colOff>38100</xdr:colOff>
      <xdr:row>78</xdr:row>
      <xdr:rowOff>40979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1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57506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08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99089</xdr:rowOff>
    </xdr:from>
    <xdr:to>
      <xdr:col>67</xdr:col>
      <xdr:colOff>101600</xdr:colOff>
      <xdr:row>79</xdr:row>
      <xdr:rowOff>29239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20366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6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84770</xdr:rowOff>
    </xdr:from>
    <xdr:to>
      <xdr:col>85</xdr:col>
      <xdr:colOff>127000</xdr:colOff>
      <xdr:row>92</xdr:row>
      <xdr:rowOff>110243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858170"/>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91123</xdr:rowOff>
    </xdr:from>
    <xdr:to>
      <xdr:col>81</xdr:col>
      <xdr:colOff>50800</xdr:colOff>
      <xdr:row>92</xdr:row>
      <xdr:rowOff>110243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864523"/>
          <a:ext cx="8890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91123</xdr:rowOff>
    </xdr:from>
    <xdr:to>
      <xdr:col>76</xdr:col>
      <xdr:colOff>114300</xdr:colOff>
      <xdr:row>92</xdr:row>
      <xdr:rowOff>111565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864523"/>
          <a:ext cx="8890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111565</xdr:rowOff>
    </xdr:from>
    <xdr:to>
      <xdr:col>71</xdr:col>
      <xdr:colOff>177800</xdr:colOff>
      <xdr:row>92</xdr:row>
      <xdr:rowOff>139112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88496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33970</xdr:rowOff>
    </xdr:from>
    <xdr:to>
      <xdr:col>85</xdr:col>
      <xdr:colOff>177800</xdr:colOff>
      <xdr:row>92</xdr:row>
      <xdr:rowOff>135570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8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56847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59443</xdr:rowOff>
    </xdr:from>
    <xdr:to>
      <xdr:col>81</xdr:col>
      <xdr:colOff>101600</xdr:colOff>
      <xdr:row>92</xdr:row>
      <xdr:rowOff>161043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6120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40323</xdr:rowOff>
    </xdr:from>
    <xdr:to>
      <xdr:col>76</xdr:col>
      <xdr:colOff>165100</xdr:colOff>
      <xdr:row>92</xdr:row>
      <xdr:rowOff>141923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8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158450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58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60765</xdr:rowOff>
    </xdr:from>
    <xdr:to>
      <xdr:col>72</xdr:col>
      <xdr:colOff>38100</xdr:colOff>
      <xdr:row>92</xdr:row>
      <xdr:rowOff>162365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7442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0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88312</xdr:rowOff>
    </xdr:from>
    <xdr:to>
      <xdr:col>67</xdr:col>
      <xdr:colOff>101600</xdr:colOff>
      <xdr:row>93</xdr:row>
      <xdr:rowOff>18462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8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34989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6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257,847</a:t>
          </a:r>
          <a:r>
            <a:rPr kumimoji="1" lang="ja-JP" altLang="en-US" sz="1300">
              <a:latin typeface="ＭＳ Ｐゴシック" panose="020B0600070205080204" pitchFamily="50" charset="-128"/>
              <a:ea typeface="ＭＳ Ｐゴシック" panose="020B0600070205080204" pitchFamily="50" charset="-128"/>
            </a:rPr>
            <a:t>円となり、構成項目の中で最も高くなっている。定額減税補足給付金給付事業及び物価高騰生活支援給付金給付事業に係る事業費の増加が要因で、前年度より</a:t>
          </a:r>
          <a:r>
            <a:rPr kumimoji="1" lang="en-US" altLang="ja-JP" sz="1300">
              <a:latin typeface="ＭＳ Ｐゴシック" panose="020B0600070205080204" pitchFamily="50" charset="-128"/>
              <a:ea typeface="ＭＳ Ｐゴシック" panose="020B0600070205080204" pitchFamily="50" charset="-128"/>
            </a:rPr>
            <a:t>8,587</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3,704</a:t>
          </a:r>
          <a:r>
            <a:rPr kumimoji="1" lang="ja-JP" altLang="en-US" sz="1300">
              <a:latin typeface="ＭＳ Ｐゴシック" panose="020B0600070205080204" pitchFamily="50" charset="-128"/>
              <a:ea typeface="ＭＳ Ｐゴシック" panose="020B0600070205080204" pitchFamily="50" charset="-128"/>
            </a:rPr>
            <a:t>円となり、林業施設に係る補助災害復旧事業費の減少が要因で、前年度より</a:t>
          </a:r>
          <a:r>
            <a:rPr kumimoji="1" lang="en-US" altLang="ja-JP" sz="1300">
              <a:latin typeface="ＭＳ Ｐゴシック" panose="020B0600070205080204" pitchFamily="50" charset="-128"/>
              <a:ea typeface="ＭＳ Ｐゴシック" panose="020B0600070205080204" pitchFamily="50" charset="-128"/>
            </a:rPr>
            <a:t>6,095</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133,130</a:t>
          </a:r>
          <a:r>
            <a:rPr kumimoji="1" lang="ja-JP" altLang="en-US" sz="1300">
              <a:latin typeface="ＭＳ Ｐゴシック" panose="020B0600070205080204" pitchFamily="50" charset="-128"/>
              <a:ea typeface="ＭＳ Ｐゴシック" panose="020B0600070205080204" pitchFamily="50" charset="-128"/>
            </a:rPr>
            <a:t>円となり、基金積立金の減少が要因で、前年度より</a:t>
          </a:r>
          <a:r>
            <a:rPr kumimoji="1" lang="en-US" altLang="ja-JP" sz="1300">
              <a:latin typeface="ＭＳ Ｐゴシック" panose="020B0600070205080204" pitchFamily="50" charset="-128"/>
              <a:ea typeface="ＭＳ Ｐゴシック" panose="020B0600070205080204" pitchFamily="50" charset="-128"/>
            </a:rPr>
            <a:t>36,932</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74,090</a:t>
          </a:r>
          <a:r>
            <a:rPr kumimoji="1" lang="ja-JP" altLang="en-US" sz="1300">
              <a:latin typeface="ＭＳ Ｐゴシック" panose="020B0600070205080204" pitchFamily="50" charset="-128"/>
              <a:ea typeface="ＭＳ Ｐゴシック" panose="020B0600070205080204" pitchFamily="50" charset="-128"/>
            </a:rPr>
            <a:t>円となり、中学校施設営繕事業に係る事業費の増加が要因で、前年度より</a:t>
          </a:r>
          <a:r>
            <a:rPr kumimoji="1" lang="en-US" altLang="ja-JP" sz="1300">
              <a:latin typeface="ＭＳ Ｐゴシック" panose="020B0600070205080204" pitchFamily="50" charset="-128"/>
              <a:ea typeface="ＭＳ Ｐゴシック" panose="020B0600070205080204" pitchFamily="50" charset="-128"/>
            </a:rPr>
            <a:t>11,576</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52,925</a:t>
          </a:r>
          <a:r>
            <a:rPr kumimoji="1" lang="ja-JP" altLang="en-US" sz="1300">
              <a:latin typeface="ＭＳ Ｐゴシック" panose="020B0600070205080204" pitchFamily="50" charset="-128"/>
              <a:ea typeface="ＭＳ Ｐゴシック" panose="020B0600070205080204" pitchFamily="50" charset="-128"/>
            </a:rPr>
            <a:t>円となり、道路維持補修事業に係る事業費の増加が要因で、前年度より</a:t>
          </a:r>
          <a:r>
            <a:rPr kumimoji="1" lang="en-US" altLang="ja-JP" sz="1300">
              <a:latin typeface="ＭＳ Ｐゴシック" panose="020B0600070205080204" pitchFamily="50" charset="-128"/>
              <a:ea typeface="ＭＳ Ｐゴシック" panose="020B0600070205080204" pitchFamily="50" charset="-128"/>
            </a:rPr>
            <a:t>8,092</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財政調整基金については、中期的な見通しのもとに，決算剰余金を中心に積み立てるとともに，最低水準の取り崩しに努めている。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大型建設事業である恐竜の島博物館整備事業完了等に伴い歳入、歳出ともに減少し、前年度と比較すると実質収支額が約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億円の増、標準財政規模に占める割合では</a:t>
          </a:r>
          <a:r>
            <a:rPr kumimoji="1" lang="en-US" altLang="ja-JP" sz="1400">
              <a:latin typeface="ＭＳ ゴシック" pitchFamily="49" charset="-128"/>
              <a:ea typeface="ＭＳ ゴシック" pitchFamily="49" charset="-128"/>
            </a:rPr>
            <a:t>6.48</a:t>
          </a:r>
          <a:r>
            <a:rPr kumimoji="1" lang="ja-JP" altLang="en-US" sz="1400">
              <a:latin typeface="ＭＳ ゴシック" pitchFamily="49" charset="-128"/>
              <a:ea typeface="ＭＳ ゴシック" pitchFamily="49" charset="-128"/>
            </a:rPr>
            <a:t>ポイントの増となり、実質単年度収支も標準財政規模に占める割合では</a:t>
          </a:r>
          <a:r>
            <a:rPr kumimoji="1" lang="en-US" altLang="ja-JP" sz="1400">
              <a:latin typeface="ＭＳ ゴシック" pitchFamily="49" charset="-128"/>
              <a:ea typeface="ＭＳ ゴシック" pitchFamily="49" charset="-128"/>
            </a:rPr>
            <a:t>4.94</a:t>
          </a:r>
          <a:r>
            <a:rPr kumimoji="1" lang="ja-JP" altLang="en-US" sz="1400">
              <a:latin typeface="ＭＳ ゴシック" pitchFamily="49" charset="-128"/>
              <a:ea typeface="ＭＳ ゴシック" pitchFamily="49" charset="-128"/>
            </a:rPr>
            <a:t>ポイントの増となっている。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一般会計の実質収支は、継続的に黒字を確保しており、令和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年度の黒字額の標準財政規模に対する割合は</a:t>
          </a:r>
          <a:r>
            <a:rPr kumimoji="1" lang="en-US" altLang="ja-JP" sz="1400">
              <a:latin typeface="ＭＳ ゴシック" pitchFamily="49" charset="-128"/>
              <a:ea typeface="ＭＳ ゴシック" pitchFamily="49" charset="-128"/>
            </a:rPr>
            <a:t>13.04</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6.46</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また、その他の会計についても、一般会計と同様に黒字を確保しているが、一般会計からの繰出金に依存した状況にある。そのような中にあって、水道事業及び下水道事業においては、料金体系の見直しを目指し、健全経営に向けた取り組みを進めている。</a:t>
          </a:r>
        </a:p>
        <a:p>
          <a:r>
            <a:rPr kumimoji="1" lang="ja-JP" altLang="en-US" sz="1400">
              <a:latin typeface="ＭＳ ゴシック" pitchFamily="49" charset="-128"/>
              <a:ea typeface="ＭＳ ゴシック" pitchFamily="49" charset="-128"/>
            </a:rPr>
            <a:t>　今後も、一般会計と特別会計が連携して経費負担の在り方の検討を進め、各会計の経営の健全化を図る。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workbookViewId="0">
      <selection activeCell="BN11" sqref="BN11:BU11"/>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61061868</v>
      </c>
      <c r="BO4" s="436"/>
      <c r="BP4" s="436"/>
      <c r="BQ4" s="436"/>
      <c r="BR4" s="436"/>
      <c r="BS4" s="436"/>
      <c r="BT4" s="436"/>
      <c r="BU4" s="437"/>
      <c r="BV4" s="435">
        <v>61156822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13.1</v>
      </c>
      <c r="CU4" s="576"/>
      <c r="CV4" s="576"/>
      <c r="CW4" s="576"/>
      <c r="CX4" s="576"/>
      <c r="CY4" s="576"/>
      <c r="CZ4" s="576"/>
      <c r="DA4" s="577"/>
      <c r="DB4" s="575">
        <v>6.6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56715433</v>
      </c>
      <c r="BO5" s="407"/>
      <c r="BP5" s="407"/>
      <c r="BQ5" s="407"/>
      <c r="BR5" s="407"/>
      <c r="BS5" s="407"/>
      <c r="BT5" s="407"/>
      <c r="BU5" s="408"/>
      <c r="BV5" s="406">
        <v>58852685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91.8</v>
      </c>
      <c r="CU5" s="404"/>
      <c r="CV5" s="404"/>
      <c r="CW5" s="404"/>
      <c r="CX5" s="404"/>
      <c r="CY5" s="404"/>
      <c r="CZ5" s="404"/>
      <c r="DA5" s="405"/>
      <c r="DB5" s="403">
        <v>91.7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4346435</v>
      </c>
      <c r="BO6" s="407"/>
      <c r="BP6" s="407"/>
      <c r="BQ6" s="407"/>
      <c r="BR6" s="407"/>
      <c r="BS6" s="407"/>
      <c r="BT6" s="407"/>
      <c r="BU6" s="408"/>
      <c r="BV6" s="406">
        <v>2304137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v>
      </c>
      <c r="CU6" s="550"/>
      <c r="CV6" s="550"/>
      <c r="CW6" s="550"/>
      <c r="CX6" s="550"/>
      <c r="CY6" s="550"/>
      <c r="CZ6" s="550"/>
      <c r="DA6" s="551"/>
      <c r="DB6" s="549">
        <v>92.2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325211</v>
      </c>
      <c r="BO7" s="407"/>
      <c r="BP7" s="407"/>
      <c r="BQ7" s="407"/>
      <c r="BR7" s="407"/>
      <c r="BS7" s="407"/>
      <c r="BT7" s="407"/>
      <c r="BU7" s="408"/>
      <c r="BV7" s="406">
        <v>292023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30752569</v>
      </c>
      <c r="CU7" s="407"/>
      <c r="CV7" s="407"/>
      <c r="CW7" s="407"/>
      <c r="CX7" s="407"/>
      <c r="CY7" s="407"/>
      <c r="CZ7" s="407"/>
      <c r="DA7" s="408"/>
      <c r="DB7" s="406">
        <v>30471288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4021224</v>
      </c>
      <c r="BO8" s="407"/>
      <c r="BP8" s="407"/>
      <c r="BQ8" s="407"/>
      <c r="BR8" s="407"/>
      <c r="BS8" s="407"/>
      <c r="BT8" s="407"/>
      <c r="BU8" s="408"/>
      <c r="BV8" s="406">
        <v>2012114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0.28000000000000003</v>
      </c>
      <c r="CU8" s="510"/>
      <c r="CV8" s="510"/>
      <c r="CW8" s="510"/>
      <c r="CX8" s="510"/>
      <c r="CY8" s="510"/>
      <c r="CZ8" s="510"/>
      <c r="DA8" s="511"/>
      <c r="DB8" s="509">
        <v>0.28000000000000003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75783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2009110</v>
      </c>
      <c r="BO9" s="407"/>
      <c r="BP9" s="407"/>
      <c r="BQ9" s="407"/>
      <c r="BR9" s="407"/>
      <c r="BS9" s="407"/>
      <c r="BT9" s="407"/>
      <c r="BU9" s="408"/>
      <c r="BV9" s="406">
        <v>-1779390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16.399999999999999</v>
      </c>
      <c r="CU9" s="404"/>
      <c r="CV9" s="404"/>
      <c r="CW9" s="404"/>
      <c r="CX9" s="404"/>
      <c r="CY9" s="404"/>
      <c r="CZ9" s="404"/>
      <c r="DA9" s="405"/>
      <c r="DB9" s="403">
        <v>17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82739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1048284</v>
      </c>
      <c r="BO10" s="407"/>
      <c r="BP10" s="407"/>
      <c r="BQ10" s="407"/>
      <c r="BR10" s="407"/>
      <c r="BS10" s="407"/>
      <c r="BT10" s="407"/>
      <c r="BU10" s="408"/>
      <c r="BV10" s="406">
        <v>1935238</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71920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2085027</v>
      </c>
      <c r="BO12" s="407"/>
      <c r="BP12" s="407"/>
      <c r="BQ12" s="407"/>
      <c r="BR12" s="407"/>
      <c r="BS12" s="407"/>
      <c r="BT12" s="407"/>
      <c r="BU12" s="408"/>
      <c r="BV12" s="406">
        <v>697353</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71295</v>
      </c>
      <c r="S13" s="494"/>
      <c r="T13" s="494"/>
      <c r="U13" s="494"/>
      <c r="V13" s="495"/>
      <c r="W13" s="496" t="s">
        <v>131</v>
      </c>
      <c r="X13" s="392"/>
      <c r="Y13" s="392"/>
      <c r="Z13" s="392"/>
      <c r="AA13" s="392"/>
      <c r="AB13" s="393"/>
      <c r="AC13" s="359">
        <v>4294</v>
      </c>
      <c r="AD13" s="360"/>
      <c r="AE13" s="360"/>
      <c r="AF13" s="360"/>
      <c r="AG13" s="361"/>
      <c r="AH13" s="359">
        <v>5064</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972367</v>
      </c>
      <c r="BO13" s="407"/>
      <c r="BP13" s="407"/>
      <c r="BQ13" s="407"/>
      <c r="BR13" s="407"/>
      <c r="BS13" s="407"/>
      <c r="BT13" s="407"/>
      <c r="BU13" s="408"/>
      <c r="BV13" s="406">
        <v>-541505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v>
      </c>
      <c r="CU13" s="404"/>
      <c r="CV13" s="404"/>
      <c r="CW13" s="404"/>
      <c r="CX13" s="404"/>
      <c r="CY13" s="404"/>
      <c r="CZ13" s="404"/>
      <c r="DA13" s="405"/>
      <c r="DB13" s="403">
        <v>9.5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73437</v>
      </c>
      <c r="S14" s="494"/>
      <c r="T14" s="494"/>
      <c r="U14" s="494"/>
      <c r="V14" s="495"/>
      <c r="W14" s="497"/>
      <c r="X14" s="395"/>
      <c r="Y14" s="395"/>
      <c r="Z14" s="395"/>
      <c r="AA14" s="395"/>
      <c r="AB14" s="396"/>
      <c r="AC14" s="486">
        <v>12.3</v>
      </c>
      <c r="AD14" s="487"/>
      <c r="AE14" s="487"/>
      <c r="AF14" s="487"/>
      <c r="AG14" s="488"/>
      <c r="AH14" s="486">
        <v>13.5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72955</v>
      </c>
      <c r="S15" s="494"/>
      <c r="T15" s="494"/>
      <c r="U15" s="494"/>
      <c r="V15" s="495"/>
      <c r="W15" s="496" t="s">
        <v>137</v>
      </c>
      <c r="X15" s="392"/>
      <c r="Y15" s="392"/>
      <c r="Z15" s="392"/>
      <c r="AA15" s="392"/>
      <c r="AB15" s="393"/>
      <c r="AC15" s="359">
        <v>5832</v>
      </c>
      <c r="AD15" s="360"/>
      <c r="AE15" s="360"/>
      <c r="AF15" s="360"/>
      <c r="AG15" s="361"/>
      <c r="AH15" s="359">
        <v>6290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8093066</v>
      </c>
      <c r="BO15" s="436"/>
      <c r="BP15" s="436"/>
      <c r="BQ15" s="436"/>
      <c r="BR15" s="436"/>
      <c r="BS15" s="436"/>
      <c r="BT15" s="436"/>
      <c r="BU15" s="437"/>
      <c r="BV15" s="435">
        <v>8079057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16.7</v>
      </c>
      <c r="AD16" s="487"/>
      <c r="AE16" s="487"/>
      <c r="AF16" s="487"/>
      <c r="AG16" s="488"/>
      <c r="AH16" s="486">
        <v>16.8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28723401</v>
      </c>
      <c r="BO16" s="407"/>
      <c r="BP16" s="407"/>
      <c r="BQ16" s="407"/>
      <c r="BR16" s="407"/>
      <c r="BS16" s="407"/>
      <c r="BT16" s="407"/>
      <c r="BU16" s="408"/>
      <c r="BV16" s="406">
        <v>28354617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24815</v>
      </c>
      <c r="AD17" s="360"/>
      <c r="AE17" s="360"/>
      <c r="AF17" s="360"/>
      <c r="AG17" s="361"/>
      <c r="AH17" s="359">
        <v>26079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10057030</v>
      </c>
      <c r="BO17" s="407"/>
      <c r="BP17" s="407"/>
      <c r="BQ17" s="407"/>
      <c r="BR17" s="407"/>
      <c r="BS17" s="407"/>
      <c r="BT17" s="407"/>
      <c r="BU17" s="408"/>
      <c r="BV17" s="406">
        <v>10057008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683.82</v>
      </c>
      <c r="M18" s="459"/>
      <c r="N18" s="459"/>
      <c r="O18" s="459"/>
      <c r="P18" s="459"/>
      <c r="Q18" s="459"/>
      <c r="R18" s="460"/>
      <c r="S18" s="460"/>
      <c r="T18" s="460"/>
      <c r="U18" s="460"/>
      <c r="V18" s="461"/>
      <c r="W18" s="477"/>
      <c r="X18" s="478"/>
      <c r="Y18" s="478"/>
      <c r="Z18" s="478"/>
      <c r="AA18" s="478"/>
      <c r="AB18" s="502"/>
      <c r="AC18" s="376">
        <v>71</v>
      </c>
      <c r="AD18" s="377"/>
      <c r="AE18" s="377"/>
      <c r="AF18" s="377"/>
      <c r="AG18" s="462"/>
      <c r="AH18" s="376">
        <v>69.7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28549015</v>
      </c>
      <c r="BO18" s="407"/>
      <c r="BP18" s="407"/>
      <c r="BQ18" s="407"/>
      <c r="BR18" s="407"/>
      <c r="BS18" s="407"/>
      <c r="BT18" s="407"/>
      <c r="BU18" s="408"/>
      <c r="BV18" s="406">
        <v>28124362</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41497040</v>
      </c>
      <c r="BO19" s="407"/>
      <c r="BP19" s="407"/>
      <c r="BQ19" s="407"/>
      <c r="BR19" s="407"/>
      <c r="BS19" s="407"/>
      <c r="BT19" s="407"/>
      <c r="BU19" s="408"/>
      <c r="BV19" s="406">
        <v>40142055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31873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45592960</v>
      </c>
      <c r="BO22" s="436"/>
      <c r="BP22" s="436"/>
      <c r="BQ22" s="436"/>
      <c r="BR22" s="436"/>
      <c r="BS22" s="436"/>
      <c r="BT22" s="436"/>
      <c r="BU22" s="437"/>
      <c r="BV22" s="435">
        <v>48192275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33985012</v>
      </c>
      <c r="BO23" s="407"/>
      <c r="BP23" s="407"/>
      <c r="BQ23" s="407"/>
      <c r="BR23" s="407"/>
      <c r="BS23" s="407"/>
      <c r="BT23" s="407"/>
      <c r="BU23" s="408"/>
      <c r="BV23" s="406">
        <v>36315470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8700</v>
      </c>
      <c r="R24" s="360"/>
      <c r="S24" s="360"/>
      <c r="T24" s="360"/>
      <c r="U24" s="360"/>
      <c r="V24" s="361"/>
      <c r="W24" s="449"/>
      <c r="X24" s="386"/>
      <c r="Y24" s="387"/>
      <c r="Z24" s="362" t="s">
        <v>162</v>
      </c>
      <c r="AA24" s="363"/>
      <c r="AB24" s="363"/>
      <c r="AC24" s="363"/>
      <c r="AD24" s="363"/>
      <c r="AE24" s="363"/>
      <c r="AF24" s="363"/>
      <c r="AG24" s="364"/>
      <c r="AH24" s="359">
        <v>615</v>
      </c>
      <c r="AI24" s="360"/>
      <c r="AJ24" s="360"/>
      <c r="AK24" s="360"/>
      <c r="AL24" s="361"/>
      <c r="AM24" s="359">
        <v>2023350</v>
      </c>
      <c r="AN24" s="360"/>
      <c r="AO24" s="360"/>
      <c r="AP24" s="360"/>
      <c r="AQ24" s="360"/>
      <c r="AR24" s="361"/>
      <c r="AS24" s="359">
        <v>3290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33908636</v>
      </c>
      <c r="BO24" s="407"/>
      <c r="BP24" s="407"/>
      <c r="BQ24" s="407"/>
      <c r="BR24" s="407"/>
      <c r="BS24" s="407"/>
      <c r="BT24" s="407"/>
      <c r="BU24" s="408"/>
      <c r="BV24" s="406">
        <v>35032086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6650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5808351</v>
      </c>
      <c r="BO25" s="436"/>
      <c r="BP25" s="436"/>
      <c r="BQ25" s="436"/>
      <c r="BR25" s="436"/>
      <c r="BS25" s="436"/>
      <c r="BT25" s="436"/>
      <c r="BU25" s="437"/>
      <c r="BV25" s="435">
        <v>6638689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6050</v>
      </c>
      <c r="R26" s="360"/>
      <c r="S26" s="360"/>
      <c r="T26" s="360"/>
      <c r="U26" s="360"/>
      <c r="V26" s="361"/>
      <c r="W26" s="449"/>
      <c r="X26" s="386"/>
      <c r="Y26" s="387"/>
      <c r="Z26" s="362" t="s">
        <v>168</v>
      </c>
      <c r="AA26" s="417"/>
      <c r="AB26" s="417"/>
      <c r="AC26" s="417"/>
      <c r="AD26" s="417"/>
      <c r="AE26" s="417"/>
      <c r="AF26" s="417"/>
      <c r="AG26" s="418"/>
      <c r="AH26" s="359">
        <v>18</v>
      </c>
      <c r="AI26" s="360"/>
      <c r="AJ26" s="360"/>
      <c r="AK26" s="360"/>
      <c r="AL26" s="361"/>
      <c r="AM26" s="359">
        <v>61506</v>
      </c>
      <c r="AN26" s="360"/>
      <c r="AO26" s="360"/>
      <c r="AP26" s="360"/>
      <c r="AQ26" s="360"/>
      <c r="AR26" s="361"/>
      <c r="AS26" s="359">
        <v>3417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4070</v>
      </c>
      <c r="R27" s="360"/>
      <c r="S27" s="360"/>
      <c r="T27" s="360"/>
      <c r="U27" s="360"/>
      <c r="V27" s="361"/>
      <c r="W27" s="449"/>
      <c r="X27" s="386"/>
      <c r="Y27" s="387"/>
      <c r="Z27" s="362" t="s">
        <v>171</v>
      </c>
      <c r="AA27" s="363"/>
      <c r="AB27" s="363"/>
      <c r="AC27" s="363"/>
      <c r="AD27" s="363"/>
      <c r="AE27" s="363"/>
      <c r="AF27" s="363"/>
      <c r="AG27" s="364"/>
      <c r="AH27" s="359">
        <v>23</v>
      </c>
      <c r="AI27" s="360"/>
      <c r="AJ27" s="360"/>
      <c r="AK27" s="360"/>
      <c r="AL27" s="361"/>
      <c r="AM27" s="359">
        <v>76879</v>
      </c>
      <c r="AN27" s="360"/>
      <c r="AO27" s="360"/>
      <c r="AP27" s="360"/>
      <c r="AQ27" s="360"/>
      <c r="AR27" s="361"/>
      <c r="AS27" s="359">
        <v>3343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50487</v>
      </c>
      <c r="BO27" s="441"/>
      <c r="BP27" s="441"/>
      <c r="BQ27" s="441"/>
      <c r="BR27" s="441"/>
      <c r="BS27" s="441"/>
      <c r="BT27" s="441"/>
      <c r="BU27" s="442"/>
      <c r="BV27" s="440">
        <v>50459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3660</v>
      </c>
      <c r="R28" s="360"/>
      <c r="S28" s="360"/>
      <c r="T28" s="360"/>
      <c r="U28" s="360"/>
      <c r="V28" s="361"/>
      <c r="W28" s="449"/>
      <c r="X28" s="386"/>
      <c r="Y28" s="387"/>
      <c r="Z28" s="362" t="s">
        <v>174</v>
      </c>
      <c r="AA28" s="363"/>
      <c r="AB28" s="363"/>
      <c r="AC28" s="363"/>
      <c r="AD28" s="363"/>
      <c r="AE28" s="363"/>
      <c r="AF28" s="363"/>
      <c r="AG28" s="364"/>
      <c r="AH28" s="359">
        <v>2</v>
      </c>
      <c r="AI28" s="360"/>
      <c r="AJ28" s="360"/>
      <c r="AK28" s="360"/>
      <c r="AL28" s="361"/>
      <c r="AM28" s="359" t="s">
        <v>175</v>
      </c>
      <c r="AN28" s="360"/>
      <c r="AO28" s="360"/>
      <c r="AP28" s="360"/>
      <c r="AQ28" s="360"/>
      <c r="AR28" s="361"/>
      <c r="AS28" s="359" t="s">
        <v>175</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11715901</v>
      </c>
      <c r="BO28" s="436"/>
      <c r="BP28" s="436"/>
      <c r="BQ28" s="436"/>
      <c r="BR28" s="436"/>
      <c r="BS28" s="436"/>
      <c r="BT28" s="436"/>
      <c r="BU28" s="437"/>
      <c r="BV28" s="435">
        <v>12752643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24</v>
      </c>
      <c r="M29" s="360"/>
      <c r="N29" s="360"/>
      <c r="O29" s="360"/>
      <c r="P29" s="361"/>
      <c r="Q29" s="359">
        <v>3480</v>
      </c>
      <c r="R29" s="360"/>
      <c r="S29" s="360"/>
      <c r="T29" s="360"/>
      <c r="U29" s="360"/>
      <c r="V29" s="361"/>
      <c r="W29" s="450"/>
      <c r="X29" s="451"/>
      <c r="Y29" s="452"/>
      <c r="Z29" s="362" t="s">
        <v>178</v>
      </c>
      <c r="AA29" s="363"/>
      <c r="AB29" s="363"/>
      <c r="AC29" s="363"/>
      <c r="AD29" s="363"/>
      <c r="AE29" s="363"/>
      <c r="AF29" s="363"/>
      <c r="AG29" s="364"/>
      <c r="AH29" s="359">
        <v>640</v>
      </c>
      <c r="AI29" s="360"/>
      <c r="AJ29" s="360"/>
      <c r="AK29" s="360"/>
      <c r="AL29" s="361"/>
      <c r="AM29" s="359">
        <v>2105343</v>
      </c>
      <c r="AN29" s="360"/>
      <c r="AO29" s="360"/>
      <c r="AP29" s="360"/>
      <c r="AQ29" s="360"/>
      <c r="AR29" s="361"/>
      <c r="AS29" s="359">
        <v>3290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4992356</v>
      </c>
      <c r="BO29" s="407"/>
      <c r="BP29" s="407"/>
      <c r="BQ29" s="407"/>
      <c r="BR29" s="407"/>
      <c r="BS29" s="407"/>
      <c r="BT29" s="407"/>
      <c r="BU29" s="408"/>
      <c r="BV29" s="406">
        <v>4670738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3445290</v>
      </c>
      <c r="BO30" s="441"/>
      <c r="BP30" s="441"/>
      <c r="BQ30" s="441"/>
      <c r="BR30" s="441"/>
      <c r="BS30" s="441"/>
      <c r="BT30" s="441"/>
      <c r="BU30" s="442"/>
      <c r="BV30" s="440">
        <v>3433496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IF('各会計、関係団体の財政状況及び健全化判断比率'!B35="","",'各会計、関係団体の財政状況及び健全化判断比率'!B35)</f>
        <v>浄化槽市町村整備推進事業特別会計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上天草衛生施設組合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㈱うしぶか</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斎場事業特別会計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国民健康保険診療施設特別会計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上天草・宇城水道企業団</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㈲愛夢里</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天草広域連合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熊本県後期高齢者医療連合（一般会計）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熊本県後期高齢者医療連合（後期高齢者医療特別会計）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Wrk8AQYdoq1LeD2d0uTylAB8Uc23AEn1Si70Lmhk7eZn/2vd3FYHMSYIxEkrLBzv/h/R9Qypt3g/kdhdy9ULmw==" saltValue="l5m6EerJRomopFytRMDY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4" zoomScaleSheetLayoutView="100" workbookViewId="0">
      <selection activeCell="BN11" sqref="BN11:BU11"/>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536</v>
      </c>
      <c r="D34" s="1136"/>
      <c r="E34" s="1137"/>
      <c r="F34" s="32">
        <v>9.44</v>
      </c>
      <c r="G34" s="33">
        <v>10.88</v>
      </c>
      <c r="H34" s="33">
        <v>12.43</v>
      </c>
      <c r="I34" s="33">
        <v>6.58</v>
      </c>
      <c r="J34" s="34">
        <v>13.04</v>
      </c>
      <c r="K34" s="22"/>
      <c r="L34" s="22"/>
      <c r="M34" s="22"/>
      <c r="N34" s="22"/>
      <c r="O34" s="22"/>
      <c r="P34" s="22"/>
    </row>
    <row r="35" spans="1:16" ht="39" customHeight="1" x14ac:dyDescent="0.2">
      <c r="A35" s="22"/>
      <c r="B35" s="35"/>
      <c r="C35" s="1132" t="s">
        <v>537</v>
      </c>
      <c r="D35" s="1132"/>
      <c r="E35" s="1133"/>
      <c r="F35" s="36">
        <v>10.71</v>
      </c>
      <c r="G35" s="37">
        <v>12.67</v>
      </c>
      <c r="H35" s="37">
        <v>15.47</v>
      </c>
      <c r="I35" s="37">
        <v>9.39</v>
      </c>
      <c r="J35" s="38">
        <v>6.71</v>
      </c>
      <c r="K35" s="22"/>
      <c r="L35" s="22"/>
      <c r="M35" s="22"/>
      <c r="N35" s="22"/>
      <c r="O35" s="22"/>
      <c r="P35" s="22"/>
    </row>
    <row r="36" spans="1:16" ht="39" customHeight="1" x14ac:dyDescent="0.2">
      <c r="A36" s="22"/>
      <c r="B36" s="35"/>
      <c r="C36" s="1132" t="s">
        <v>538</v>
      </c>
      <c r="D36" s="1132"/>
      <c r="E36" s="1133"/>
      <c r="F36" s="36">
        <v>8.7799999999999994</v>
      </c>
      <c r="G36" s="37">
        <v>8.2899999999999991</v>
      </c>
      <c r="H36" s="37">
        <v>8.65</v>
      </c>
      <c r="I36" s="37">
        <v>5.55</v>
      </c>
      <c r="J36" s="38">
        <v>5.0999999999999996</v>
      </c>
      <c r="K36" s="22"/>
      <c r="L36" s="22"/>
      <c r="M36" s="22"/>
      <c r="N36" s="22"/>
      <c r="O36" s="22"/>
      <c r="P36" s="22"/>
    </row>
    <row r="37" spans="1:16" ht="39" customHeight="1" x14ac:dyDescent="0.2">
      <c r="A37" s="22"/>
      <c r="B37" s="35"/>
      <c r="C37" s="1132" t="s">
        <v>539</v>
      </c>
      <c r="D37" s="1132"/>
      <c r="E37" s="1133"/>
      <c r="F37" s="36">
        <v>1.69</v>
      </c>
      <c r="G37" s="37">
        <v>1.85</v>
      </c>
      <c r="H37" s="37">
        <v>2.15</v>
      </c>
      <c r="I37" s="37">
        <v>2.19</v>
      </c>
      <c r="J37" s="38">
        <v>2.14</v>
      </c>
      <c r="K37" s="22"/>
      <c r="L37" s="22"/>
      <c r="M37" s="22"/>
      <c r="N37" s="22"/>
      <c r="O37" s="22"/>
      <c r="P37" s="22"/>
    </row>
    <row r="38" spans="1:16" ht="39" customHeight="1" x14ac:dyDescent="0.2">
      <c r="A38" s="22"/>
      <c r="B38" s="35"/>
      <c r="C38" s="1132" t="s">
        <v>540</v>
      </c>
      <c r="D38" s="1132"/>
      <c r="E38" s="1133"/>
      <c r="F38" s="36">
        <v>1.37</v>
      </c>
      <c r="G38" s="37">
        <v>1.1000000000000001</v>
      </c>
      <c r="H38" s="37">
        <v>1.75</v>
      </c>
      <c r="I38" s="37">
        <v>1.81</v>
      </c>
      <c r="J38" s="38">
        <v>1.38</v>
      </c>
      <c r="K38" s="22"/>
      <c r="L38" s="22"/>
      <c r="M38" s="22"/>
      <c r="N38" s="22"/>
      <c r="O38" s="22"/>
      <c r="P38" s="22"/>
    </row>
    <row r="39" spans="1:16" ht="39" customHeight="1" x14ac:dyDescent="0.2">
      <c r="A39" s="22"/>
      <c r="B39" s="35"/>
      <c r="C39" s="1132" t="s">
        <v>541</v>
      </c>
      <c r="D39" s="1132"/>
      <c r="E39" s="1133"/>
      <c r="F39" s="36">
        <v>0.08</v>
      </c>
      <c r="G39" s="37">
        <v>0.11</v>
      </c>
      <c r="H39" s="37">
        <v>0.05</v>
      </c>
      <c r="I39" s="37">
        <v>0.05</v>
      </c>
      <c r="J39" s="38">
        <v>0.04</v>
      </c>
      <c r="K39" s="22"/>
      <c r="L39" s="22"/>
      <c r="M39" s="22"/>
      <c r="N39" s="22"/>
      <c r="O39" s="22"/>
      <c r="P39" s="22"/>
    </row>
    <row r="40" spans="1:16" ht="39" customHeight="1" x14ac:dyDescent="0.2">
      <c r="A40" s="22"/>
      <c r="B40" s="35"/>
      <c r="C40" s="1132" t="s">
        <v>542</v>
      </c>
      <c r="D40" s="1132"/>
      <c r="E40" s="1133"/>
      <c r="F40" s="36">
        <v>0.02</v>
      </c>
      <c r="G40" s="37">
        <v>0.03</v>
      </c>
      <c r="H40" s="37">
        <v>0.01</v>
      </c>
      <c r="I40" s="37">
        <v>0.01</v>
      </c>
      <c r="J40" s="38">
        <v>0.03</v>
      </c>
      <c r="K40" s="22"/>
      <c r="L40" s="22"/>
      <c r="M40" s="22"/>
      <c r="N40" s="22"/>
      <c r="O40" s="22"/>
      <c r="P40" s="22"/>
    </row>
    <row r="41" spans="1:16" ht="39" customHeight="1" x14ac:dyDescent="0.2">
      <c r="A41" s="22"/>
      <c r="B41" s="35"/>
      <c r="C41" s="1132" t="s">
        <v>543</v>
      </c>
      <c r="D41" s="1132"/>
      <c r="E41" s="1133"/>
      <c r="F41" s="36">
        <v>1.05</v>
      </c>
      <c r="G41" s="37">
        <v>0.66</v>
      </c>
      <c r="H41" s="37">
        <v>0.42</v>
      </c>
      <c r="I41" s="37">
        <v>0.27</v>
      </c>
      <c r="J41" s="38">
        <v>0.02</v>
      </c>
      <c r="K41" s="22"/>
      <c r="L41" s="22"/>
      <c r="M41" s="22"/>
      <c r="N41" s="22"/>
      <c r="O41" s="22"/>
      <c r="P41" s="22"/>
    </row>
    <row r="42" spans="1:16" ht="39" customHeight="1" x14ac:dyDescent="0.2">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545</v>
      </c>
      <c r="D43" s="1134"/>
      <c r="E43" s="1135"/>
      <c r="F43" s="41">
        <v>0.03</v>
      </c>
      <c r="G43" s="42">
        <v>0.01</v>
      </c>
      <c r="H43" s="42">
        <v>0.02</v>
      </c>
      <c r="I43" s="42">
        <v>0.02</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P2APGnDoHWssSDDZDHjz1bf/BBIP5XMJEeny/34jlZj/Pq5MIA6imDx8PKNyMkuR8fD6/BwqC/qBXhVABQPRw==" saltValue="oFSp/FHtbsdgL/hbsdbJ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SheetLayoutView="55" workbookViewId="0">
      <selection activeCell="BN11" sqref="BN11:BU11"/>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7124</v>
      </c>
      <c r="L45" s="58">
        <v>7110</v>
      </c>
      <c r="M45" s="58">
        <v>7058</v>
      </c>
      <c r="N45" s="58">
        <v>6807</v>
      </c>
      <c r="O45" s="59">
        <v>6787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1533</v>
      </c>
      <c r="L48" s="62">
        <v>1424</v>
      </c>
      <c r="M48" s="62">
        <v>1341</v>
      </c>
      <c r="N48" s="62">
        <v>1269</v>
      </c>
      <c r="O48" s="63">
        <v>1177</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491</v>
      </c>
      <c r="L49" s="62" t="s">
        <v>491</v>
      </c>
      <c r="M49" s="62" t="s">
        <v>491</v>
      </c>
      <c r="N49" s="62" t="s">
        <v>491</v>
      </c>
      <c r="O49" s="63" t="s">
        <v>491</v>
      </c>
      <c r="P49" s="46"/>
      <c r="Q49" s="46"/>
      <c r="R49" s="46"/>
      <c r="S49" s="46"/>
      <c r="T49" s="46"/>
      <c r="U49" s="46"/>
    </row>
    <row r="50" spans="1:21" ht="30.75" customHeight="1" x14ac:dyDescent="0.2">
      <c r="A50" s="46"/>
      <c r="B50" s="1163"/>
      <c r="C50" s="1164"/>
      <c r="D50" s="60"/>
      <c r="E50" s="1140" t="s">
        <v>15</v>
      </c>
      <c r="F50" s="1140"/>
      <c r="G50" s="1140"/>
      <c r="H50" s="1140"/>
      <c r="I50" s="1140"/>
      <c r="J50" s="1141"/>
      <c r="K50" s="61">
        <v>144</v>
      </c>
      <c r="L50" s="62">
        <v>143</v>
      </c>
      <c r="M50" s="62">
        <v>144</v>
      </c>
      <c r="N50" s="62">
        <v>146</v>
      </c>
      <c r="O50" s="63">
        <v>39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6381</v>
      </c>
      <c r="L52" s="62">
        <v>6235</v>
      </c>
      <c r="M52" s="62">
        <v>6081</v>
      </c>
      <c r="N52" s="62">
        <v>5939</v>
      </c>
      <c r="O52" s="63">
        <v>6036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2420</v>
      </c>
      <c r="L53" s="67">
        <v>2442</v>
      </c>
      <c r="M53" s="67">
        <v>2462</v>
      </c>
      <c r="N53" s="67">
        <v>2283</v>
      </c>
      <c r="O53" s="68">
        <v>1967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e81Eqd6XCUAdggrm2puCGstvrLxcE9VuBy4vUxJv8kJwLzkPngxh5aHoIXPHJTXkTPcb2QF+tmslrnu6T53iw==" saltValue="m4J9CT+bhE1On33tKgr+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N35" zoomScaleSheetLayoutView="100" workbookViewId="0">
      <selection activeCell="S48" sqref="S48"/>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30">
        <v>51803</v>
      </c>
      <c r="J41" s="331">
        <v>50380</v>
      </c>
      <c r="K41" s="331">
        <v>49697</v>
      </c>
      <c r="L41" s="331">
        <v>48192</v>
      </c>
      <c r="M41" s="332">
        <v>45593</v>
      </c>
    </row>
    <row r="42" spans="2:13" ht="27.75" customHeight="1" x14ac:dyDescent="0.2">
      <c r="B42" s="1171"/>
      <c r="C42" s="1172"/>
      <c r="D42" s="104"/>
      <c r="E42" s="1175" t="s">
        <v>32</v>
      </c>
      <c r="F42" s="1175"/>
      <c r="G42" s="1175"/>
      <c r="H42" s="1176"/>
      <c r="I42" s="333">
        <v>444</v>
      </c>
      <c r="J42" s="334">
        <v>309</v>
      </c>
      <c r="K42" s="334">
        <v>172</v>
      </c>
      <c r="L42" s="334">
        <v>33</v>
      </c>
      <c r="M42" s="335" t="s">
        <v>491</v>
      </c>
    </row>
    <row r="43" spans="2:13" ht="27.75" customHeight="1" x14ac:dyDescent="0.2">
      <c r="B43" s="1171"/>
      <c r="C43" s="1172"/>
      <c r="D43" s="104"/>
      <c r="E43" s="1175" t="s">
        <v>33</v>
      </c>
      <c r="F43" s="1175"/>
      <c r="G43" s="1175"/>
      <c r="H43" s="1176"/>
      <c r="I43" s="333">
        <v>11127</v>
      </c>
      <c r="J43" s="334">
        <v>9982</v>
      </c>
      <c r="K43" s="334">
        <v>9216</v>
      </c>
      <c r="L43" s="334">
        <v>8304</v>
      </c>
      <c r="M43" s="335">
        <v>8012</v>
      </c>
    </row>
    <row r="44" spans="2:13" ht="27.75" customHeight="1" x14ac:dyDescent="0.2">
      <c r="B44" s="1171"/>
      <c r="C44" s="1172"/>
      <c r="D44" s="104"/>
      <c r="E44" s="1175" t="s">
        <v>34</v>
      </c>
      <c r="F44" s="1175"/>
      <c r="G44" s="1175"/>
      <c r="H44" s="1176"/>
      <c r="I44" s="333" t="s">
        <v>491</v>
      </c>
      <c r="J44" s="334" t="s">
        <v>491</v>
      </c>
      <c r="K44" s="334" t="s">
        <v>491</v>
      </c>
      <c r="L44" s="334" t="s">
        <v>491</v>
      </c>
      <c r="M44" s="335" t="s">
        <v>491</v>
      </c>
    </row>
    <row r="45" spans="2:13" ht="27.75" customHeight="1" x14ac:dyDescent="0.2">
      <c r="B45" s="1171"/>
      <c r="C45" s="1172"/>
      <c r="D45" s="104"/>
      <c r="E45" s="1175" t="s">
        <v>35</v>
      </c>
      <c r="F45" s="1175"/>
      <c r="G45" s="1175"/>
      <c r="H45" s="1176"/>
      <c r="I45" s="333">
        <v>7034</v>
      </c>
      <c r="J45" s="334">
        <v>6875</v>
      </c>
      <c r="K45" s="334">
        <v>6925</v>
      </c>
      <c r="L45" s="334">
        <v>6842</v>
      </c>
      <c r="M45" s="335">
        <v>6753</v>
      </c>
    </row>
    <row r="46" spans="2:13" ht="27.75" customHeight="1" x14ac:dyDescent="0.2">
      <c r="B46" s="1171"/>
      <c r="C46" s="1172"/>
      <c r="D46" s="105"/>
      <c r="E46" s="1175" t="s">
        <v>36</v>
      </c>
      <c r="F46" s="1175"/>
      <c r="G46" s="1175"/>
      <c r="H46" s="1176"/>
      <c r="I46" s="333" t="s">
        <v>491</v>
      </c>
      <c r="J46" s="334" t="s">
        <v>491</v>
      </c>
      <c r="K46" s="334" t="s">
        <v>491</v>
      </c>
      <c r="L46" s="334" t="s">
        <v>491</v>
      </c>
      <c r="M46" s="335" t="s">
        <v>491</v>
      </c>
    </row>
    <row r="47" spans="2:13" ht="27.75" customHeight="1" x14ac:dyDescent="0.2">
      <c r="B47" s="1171"/>
      <c r="C47" s="1172"/>
      <c r="D47" s="106"/>
      <c r="E47" s="1185" t="s">
        <v>37</v>
      </c>
      <c r="F47" s="1186"/>
      <c r="G47" s="1186"/>
      <c r="H47" s="1187"/>
      <c r="I47" s="333" t="s">
        <v>491</v>
      </c>
      <c r="J47" s="334" t="s">
        <v>491</v>
      </c>
      <c r="K47" s="334" t="s">
        <v>491</v>
      </c>
      <c r="L47" s="334" t="s">
        <v>491</v>
      </c>
      <c r="M47" s="335" t="s">
        <v>491</v>
      </c>
    </row>
    <row r="48" spans="2:13" ht="27.75" customHeight="1" x14ac:dyDescent="0.2">
      <c r="B48" s="1171"/>
      <c r="C48" s="1172"/>
      <c r="D48" s="104"/>
      <c r="E48" s="1175" t="s">
        <v>38</v>
      </c>
      <c r="F48" s="1175"/>
      <c r="G48" s="1175"/>
      <c r="H48" s="1176"/>
      <c r="I48" s="333" t="s">
        <v>491</v>
      </c>
      <c r="J48" s="334" t="s">
        <v>491</v>
      </c>
      <c r="K48" s="334" t="s">
        <v>491</v>
      </c>
      <c r="L48" s="334" t="s">
        <v>491</v>
      </c>
      <c r="M48" s="335" t="s">
        <v>491</v>
      </c>
    </row>
    <row r="49" spans="2:13" ht="27.75" customHeight="1" x14ac:dyDescent="0.2">
      <c r="B49" s="1173"/>
      <c r="C49" s="1174"/>
      <c r="D49" s="104"/>
      <c r="E49" s="1175" t="s">
        <v>39</v>
      </c>
      <c r="F49" s="1175"/>
      <c r="G49" s="1175"/>
      <c r="H49" s="1176"/>
      <c r="I49" s="333" t="s">
        <v>491</v>
      </c>
      <c r="J49" s="334" t="s">
        <v>491</v>
      </c>
      <c r="K49" s="334" t="s">
        <v>491</v>
      </c>
      <c r="L49" s="334" t="s">
        <v>491</v>
      </c>
      <c r="M49" s="335" t="s">
        <v>491</v>
      </c>
    </row>
    <row r="50" spans="2:13" ht="27.75" customHeight="1" x14ac:dyDescent="0.2">
      <c r="B50" s="1169" t="s">
        <v>40</v>
      </c>
      <c r="C50" s="1170"/>
      <c r="D50" s="107"/>
      <c r="E50" s="1175" t="s">
        <v>41</v>
      </c>
      <c r="F50" s="1175"/>
      <c r="G50" s="1175"/>
      <c r="H50" s="1176"/>
      <c r="I50" s="333">
        <v>13981</v>
      </c>
      <c r="J50" s="334">
        <v>17024</v>
      </c>
      <c r="K50" s="334">
        <v>19236</v>
      </c>
      <c r="L50" s="334">
        <v>21458</v>
      </c>
      <c r="M50" s="335">
        <v>20931</v>
      </c>
    </row>
    <row r="51" spans="2:13" ht="27.75" customHeight="1" x14ac:dyDescent="0.2">
      <c r="B51" s="1171"/>
      <c r="C51" s="1172"/>
      <c r="D51" s="104"/>
      <c r="E51" s="1175" t="s">
        <v>42</v>
      </c>
      <c r="F51" s="1175"/>
      <c r="G51" s="1175"/>
      <c r="H51" s="1176"/>
      <c r="I51" s="333">
        <v>2200</v>
      </c>
      <c r="J51" s="334">
        <v>2461</v>
      </c>
      <c r="K51" s="334">
        <v>2150</v>
      </c>
      <c r="L51" s="334">
        <v>2370</v>
      </c>
      <c r="M51" s="335">
        <v>2221</v>
      </c>
    </row>
    <row r="52" spans="2:13" ht="27.75" customHeight="1" x14ac:dyDescent="0.2">
      <c r="B52" s="1173"/>
      <c r="C52" s="1174"/>
      <c r="D52" s="104"/>
      <c r="E52" s="1175" t="s">
        <v>43</v>
      </c>
      <c r="F52" s="1175"/>
      <c r="G52" s="1175"/>
      <c r="H52" s="1176"/>
      <c r="I52" s="333">
        <v>48969</v>
      </c>
      <c r="J52" s="334">
        <v>47901</v>
      </c>
      <c r="K52" s="334">
        <v>47138</v>
      </c>
      <c r="L52" s="334">
        <v>45652</v>
      </c>
      <c r="M52" s="335">
        <v>42900</v>
      </c>
    </row>
    <row r="53" spans="2:13" ht="27.75" customHeight="1" thickBot="1" x14ac:dyDescent="0.25">
      <c r="B53" s="1177" t="s">
        <v>19</v>
      </c>
      <c r="C53" s="1178"/>
      <c r="D53" s="108"/>
      <c r="E53" s="1179" t="s">
        <v>44</v>
      </c>
      <c r="F53" s="1179"/>
      <c r="G53" s="1179"/>
      <c r="H53" s="1180"/>
      <c r="I53" s="336">
        <v>5259</v>
      </c>
      <c r="J53" s="337">
        <v>160</v>
      </c>
      <c r="K53" s="337">
        <v>-2513</v>
      </c>
      <c r="L53" s="337">
        <v>-6108</v>
      </c>
      <c r="M53" s="338">
        <v>-5694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7TLHIUITw+/s/hIRddVBP/96C7WueMwMDUGVeDAtj+ZhtYvZMNtQYtFR3orxpw3VgOhR5s1MnLxv4hAMSiC41w==" saltValue="HYruzOd92Z7DyLcEMGFK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9" zoomScale="70" zoomScaleNormal="70" zoomScaleSheetLayoutView="100" workbookViewId="0">
      <selection activeCell="C61" sqref="C61:E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339">
        <v>11515</v>
      </c>
      <c r="G55" s="339">
        <v>12753</v>
      </c>
      <c r="H55" s="340">
        <v>11716</v>
      </c>
    </row>
    <row r="56" spans="2:8" ht="52.5" customHeight="1" x14ac:dyDescent="0.2">
      <c r="B56" s="120"/>
      <c r="C56" s="1198" t="s">
        <v>47</v>
      </c>
      <c r="D56" s="1198"/>
      <c r="E56" s="1199"/>
      <c r="F56" s="341">
        <v>3677</v>
      </c>
      <c r="G56" s="341">
        <v>4671</v>
      </c>
      <c r="H56" s="342">
        <v>4992</v>
      </c>
    </row>
    <row r="57" spans="2:8" ht="53.25" customHeight="1" x14ac:dyDescent="0.2">
      <c r="B57" s="120"/>
      <c r="C57" s="1200" t="s">
        <v>48</v>
      </c>
      <c r="D57" s="1200"/>
      <c r="E57" s="1201"/>
      <c r="F57" s="343">
        <v>3629</v>
      </c>
      <c r="G57" s="343">
        <v>3433</v>
      </c>
      <c r="H57" s="344">
        <v>3445</v>
      </c>
    </row>
    <row r="58" spans="2:8" ht="45.75" customHeight="1" x14ac:dyDescent="0.2">
      <c r="B58" s="121"/>
      <c r="C58" s="1188" t="s">
        <v>559</v>
      </c>
      <c r="D58" s="1189"/>
      <c r="E58" s="1190"/>
      <c r="F58" s="345">
        <v>1047</v>
      </c>
      <c r="G58" s="345">
        <v>1154</v>
      </c>
      <c r="H58" s="346">
        <v>1494</v>
      </c>
    </row>
    <row r="59" spans="2:8" ht="45.75" customHeight="1" x14ac:dyDescent="0.2">
      <c r="B59" s="121"/>
      <c r="C59" s="1188" t="s">
        <v>560</v>
      </c>
      <c r="D59" s="1189"/>
      <c r="E59" s="1190"/>
      <c r="F59" s="345">
        <v>1950</v>
      </c>
      <c r="G59" s="345">
        <v>1714</v>
      </c>
      <c r="H59" s="346">
        <v>1451</v>
      </c>
    </row>
    <row r="60" spans="2:8" ht="45.75" customHeight="1" x14ac:dyDescent="0.2">
      <c r="B60" s="121"/>
      <c r="C60" s="1188" t="s">
        <v>561</v>
      </c>
      <c r="D60" s="1189"/>
      <c r="E60" s="1190"/>
      <c r="F60" s="345">
        <v>294</v>
      </c>
      <c r="G60" s="345">
        <v>265</v>
      </c>
      <c r="H60" s="346">
        <v>224</v>
      </c>
    </row>
    <row r="61" spans="2:8" ht="45.75" customHeight="1" x14ac:dyDescent="0.2">
      <c r="B61" s="121"/>
      <c r="C61" s="1188" t="s">
        <v>562</v>
      </c>
      <c r="D61" s="1189"/>
      <c r="E61" s="1190"/>
      <c r="F61" s="345">
        <v>113</v>
      </c>
      <c r="G61" s="345">
        <v>113</v>
      </c>
      <c r="H61" s="346">
        <v>97</v>
      </c>
    </row>
    <row r="62" spans="2:8" ht="45.75" customHeight="1" thickBot="1" x14ac:dyDescent="0.25">
      <c r="B62" s="122"/>
      <c r="C62" s="1191" t="s">
        <v>563</v>
      </c>
      <c r="D62" s="1192"/>
      <c r="E62" s="1193"/>
      <c r="F62" s="347">
        <v>66</v>
      </c>
      <c r="G62" s="347">
        <v>56</v>
      </c>
      <c r="H62" s="348">
        <v>55</v>
      </c>
    </row>
    <row r="63" spans="2:8" ht="52.5" customHeight="1" thickBot="1" x14ac:dyDescent="0.25">
      <c r="B63" s="123"/>
      <c r="C63" s="1194" t="s">
        <v>49</v>
      </c>
      <c r="D63" s="1194"/>
      <c r="E63" s="1195"/>
      <c r="F63" s="349">
        <v>18821</v>
      </c>
      <c r="G63" s="349">
        <v>20857</v>
      </c>
      <c r="H63" s="350">
        <v>20154</v>
      </c>
    </row>
    <row r="64" spans="2:8" ht="13" x14ac:dyDescent="0.2"/>
  </sheetData>
  <sheetProtection algorithmName="SHA-512" hashValue="N12Gq34OztBTXCQ8HL4LZPOiiaEQabBRPfJ5QWV6MAiqH9sNxCTrtwlvWZq3v3XqNAJoJojp3FR0IvEkHZYyug==" saltValue="UxBQZIVXE3IuOAf7s/oG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92641</v>
      </c>
      <c r="E3" s="142"/>
      <c r="F3" s="143">
        <v>70329</v>
      </c>
      <c r="G3" s="144"/>
      <c r="H3" s="145"/>
    </row>
    <row r="4" spans="1:8" x14ac:dyDescent="0.2">
      <c r="A4" s="146"/>
      <c r="B4" s="147"/>
      <c r="C4" s="148"/>
      <c r="D4" s="149">
        <v>49034</v>
      </c>
      <c r="E4" s="150"/>
      <c r="F4" s="151">
        <v>39403</v>
      </c>
      <c r="G4" s="152"/>
      <c r="H4" s="153"/>
    </row>
    <row r="5" spans="1:8" x14ac:dyDescent="0.2">
      <c r="A5" s="134" t="s">
        <v>524</v>
      </c>
      <c r="B5" s="139"/>
      <c r="C5" s="140"/>
      <c r="D5" s="141">
        <v>94723</v>
      </c>
      <c r="E5" s="142"/>
      <c r="F5" s="143">
        <v>71871</v>
      </c>
      <c r="G5" s="144"/>
      <c r="H5" s="145"/>
    </row>
    <row r="6" spans="1:8" x14ac:dyDescent="0.2">
      <c r="A6" s="146"/>
      <c r="B6" s="147"/>
      <c r="C6" s="148"/>
      <c r="D6" s="149">
        <v>42166</v>
      </c>
      <c r="E6" s="150"/>
      <c r="F6" s="151">
        <v>38232</v>
      </c>
      <c r="G6" s="152"/>
      <c r="H6" s="153"/>
    </row>
    <row r="7" spans="1:8" x14ac:dyDescent="0.2">
      <c r="A7" s="134" t="s">
        <v>525</v>
      </c>
      <c r="B7" s="139"/>
      <c r="C7" s="140"/>
      <c r="D7" s="141">
        <v>117687</v>
      </c>
      <c r="E7" s="142"/>
      <c r="F7" s="143">
        <v>71807</v>
      </c>
      <c r="G7" s="144"/>
      <c r="H7" s="145"/>
    </row>
    <row r="8" spans="1:8" x14ac:dyDescent="0.2">
      <c r="A8" s="146"/>
      <c r="B8" s="147"/>
      <c r="C8" s="148"/>
      <c r="D8" s="149">
        <v>55103</v>
      </c>
      <c r="E8" s="150"/>
      <c r="F8" s="151">
        <v>37333</v>
      </c>
      <c r="G8" s="152"/>
      <c r="H8" s="153"/>
    </row>
    <row r="9" spans="1:8" x14ac:dyDescent="0.2">
      <c r="A9" s="134" t="s">
        <v>526</v>
      </c>
      <c r="B9" s="139"/>
      <c r="C9" s="140"/>
      <c r="D9" s="141">
        <v>87126</v>
      </c>
      <c r="E9" s="142"/>
      <c r="F9" s="143">
        <v>80821</v>
      </c>
      <c r="G9" s="144"/>
      <c r="H9" s="145"/>
    </row>
    <row r="10" spans="1:8" x14ac:dyDescent="0.2">
      <c r="A10" s="146"/>
      <c r="B10" s="147"/>
      <c r="C10" s="148"/>
      <c r="D10" s="149">
        <v>66131</v>
      </c>
      <c r="E10" s="150"/>
      <c r="F10" s="151">
        <v>49586</v>
      </c>
      <c r="G10" s="152"/>
      <c r="H10" s="153"/>
    </row>
    <row r="11" spans="1:8" x14ac:dyDescent="0.2">
      <c r="A11" s="134" t="s">
        <v>527</v>
      </c>
      <c r="B11" s="139"/>
      <c r="C11" s="140"/>
      <c r="D11" s="141">
        <v>82310</v>
      </c>
      <c r="E11" s="142"/>
      <c r="F11" s="143">
        <v>79840</v>
      </c>
      <c r="G11" s="144"/>
      <c r="H11" s="145"/>
    </row>
    <row r="12" spans="1:8" x14ac:dyDescent="0.2">
      <c r="A12" s="146"/>
      <c r="B12" s="147"/>
      <c r="C12" s="154"/>
      <c r="D12" s="149">
        <v>55355</v>
      </c>
      <c r="E12" s="150"/>
      <c r="F12" s="151">
        <v>45238</v>
      </c>
      <c r="G12" s="152"/>
      <c r="H12" s="153"/>
    </row>
    <row r="13" spans="1:8" x14ac:dyDescent="0.2">
      <c r="A13" s="134"/>
      <c r="B13" s="139"/>
      <c r="C13" s="140"/>
      <c r="D13" s="141">
        <v>94897</v>
      </c>
      <c r="E13" s="142"/>
      <c r="F13" s="143">
        <v>74934</v>
      </c>
      <c r="G13" s="155"/>
      <c r="H13" s="145"/>
    </row>
    <row r="14" spans="1:8" x14ac:dyDescent="0.2">
      <c r="A14" s="146"/>
      <c r="B14" s="147"/>
      <c r="C14" s="148"/>
      <c r="D14" s="149">
        <v>53558</v>
      </c>
      <c r="E14" s="150"/>
      <c r="F14" s="151">
        <v>41958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9.49</v>
      </c>
      <c r="C19" s="156">
        <f>ROUND(VALUE(SUBSTITUTE(実質収支比率等に係る経年分析!G$48,"▲","-")),2)</f>
        <v>10.91</v>
      </c>
      <c r="D19" s="156">
        <f>ROUND(VALUE(SUBSTITUTE(実質収支比率等に係る経年分析!H$48,"▲","-")),2)</f>
        <v>12.45</v>
      </c>
      <c r="E19" s="156">
        <f>ROUND(VALUE(SUBSTITUTE(実質収支比率等に係る経年分析!I$48,"▲","-")),2)</f>
        <v>6.6</v>
      </c>
      <c r="F19" s="156">
        <f>ROUND(VALUE(SUBSTITUTE(実質収支比率等に係る経年分析!J$48,"▲","-")),2)</f>
        <v>13.08</v>
      </c>
    </row>
    <row r="20" spans="1:11" x14ac:dyDescent="0.2">
      <c r="A20" s="156" t="s">
        <v>53</v>
      </c>
      <c r="B20" s="156">
        <f>ROUND(VALUE(SUBSTITUTE(実質収支比率等に係る経年分析!F$47,"▲","-")),2)</f>
        <v>26.27</v>
      </c>
      <c r="C20" s="156">
        <f>ROUND(VALUE(SUBSTITUTE(実質収支比率等に係る経年分析!G$47,"▲","-")),2)</f>
        <v>31.73</v>
      </c>
      <c r="D20" s="156">
        <f>ROUND(VALUE(SUBSTITUTE(実質収支比率等に係る経年分析!H$47,"▲","-")),2)</f>
        <v>37.82</v>
      </c>
      <c r="E20" s="156">
        <f>ROUND(VALUE(SUBSTITUTE(実質収支比率等に係る経年分析!I$47,"▲","-")),2)</f>
        <v>41.85</v>
      </c>
      <c r="F20" s="156">
        <f>ROUND(VALUE(SUBSTITUTE(実質収支比率等に係る経年分析!J$47,"▲","-")),2)</f>
        <v>38.1</v>
      </c>
    </row>
    <row r="21" spans="1:11" x14ac:dyDescent="0.2">
      <c r="A21" s="156" t="s">
        <v>54</v>
      </c>
      <c r="B21" s="156">
        <f>IF(ISNUMBER(VALUE(SUBSTITUTE(実質収支比率等に係る経年分析!F$49,"▲","-"))),ROUND(VALUE(SUBSTITUTE(実質収支比率等に係る経年分析!F$49,"▲","-")),2),NA())</f>
        <v>2.34</v>
      </c>
      <c r="C21" s="156">
        <f>IF(ISNUMBER(VALUE(SUBSTITUTE(実質収支比率等に係る経年分析!G$49,"▲","-"))),ROUND(VALUE(SUBSTITUTE(実質収支比率等に係る経年分析!G$49,"▲","-")),2),NA())</f>
        <v>7.48</v>
      </c>
      <c r="D21" s="156">
        <f>IF(ISNUMBER(VALUE(SUBSTITUTE(実質収支比率等に係る経年分析!H$49,"▲","-"))),ROUND(VALUE(SUBSTITUTE(実質収支比率等に係る経年分析!H$49,"▲","-")),2),NA())</f>
        <v>5.79</v>
      </c>
      <c r="E21" s="156">
        <f>IF(ISNUMBER(VALUE(SUBSTITUTE(実質収支比率等に係る経年分析!I$49,"▲","-"))),ROUND(VALUE(SUBSTITUTE(実質収支比率等に係る経年分析!I$49,"▲","-")),2),NA())</f>
        <v>-1.78</v>
      </c>
      <c r="F21" s="156">
        <f>IF(ISNUMBER(VALUE(SUBSTITUTE(実質収支比率等に係る経年分析!J$49,"▲","-"))),ROUND(VALUE(SUBSTITUTE(実質収支比率等に係る経年分析!J$49,"▲","-")),2),NA())</f>
        <v>3.16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1.05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0.66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0.42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0.27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斎場事業特別会計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2">
      <c r="A31" s="157" t="str">
        <f>IF(連結実質赤字比率に係る赤字・黒字の構成分析!C$39="",NA(),連結実質赤字比率に係る赤字・黒字の構成分析!C$39)</f>
        <v>国民健康保険診療施設特別会計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1.1000000000000001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1.81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1.38</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2.14</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8.7799999999999994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8.2899999999999991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8.65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5.55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5.0999999999999996</v>
      </c>
    </row>
    <row r="35" spans="1:16" x14ac:dyDescent="0.2">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10.71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12.67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15.47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6.71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9.44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10.88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12.43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13.04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6381</v>
      </c>
      <c r="E42" s="158"/>
      <c r="F42" s="158"/>
      <c r="G42" s="158">
        <f>'実質公債費比率（分子）の構造'!L$52</f>
        <v>6235</v>
      </c>
      <c r="H42" s="158"/>
      <c r="I42" s="158"/>
      <c r="J42" s="158">
        <f>'実質公債費比率（分子）の構造'!M$52</f>
        <v>6081</v>
      </c>
      <c r="K42" s="158"/>
      <c r="L42" s="158"/>
      <c r="M42" s="158">
        <f>'実質公債費比率（分子）の構造'!N$52</f>
        <v>5939</v>
      </c>
      <c r="N42" s="158"/>
      <c r="O42" s="158"/>
      <c r="P42" s="158">
        <f>'実質公債費比率（分子）の構造'!O$52</f>
        <v>6036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144</v>
      </c>
      <c r="C44" s="158"/>
      <c r="D44" s="158"/>
      <c r="E44" s="158">
        <f>'実質公債費比率（分子）の構造'!L$50</f>
        <v>143</v>
      </c>
      <c r="F44" s="158"/>
      <c r="G44" s="158"/>
      <c r="H44" s="158">
        <f>'実質公債費比率（分子）の構造'!M$50</f>
        <v>144</v>
      </c>
      <c r="I44" s="158"/>
      <c r="J44" s="158"/>
      <c r="K44" s="158">
        <f>'実質公債費比率（分子）の構造'!N$50</f>
        <v>146</v>
      </c>
      <c r="L44" s="158"/>
      <c r="M44" s="158"/>
      <c r="N44" s="158">
        <f>'実質公債費比率（分子）の構造'!O$50</f>
        <v>39</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1533</v>
      </c>
      <c r="C46" s="158"/>
      <c r="D46" s="158"/>
      <c r="E46" s="158">
        <f>'実質公債費比率（分子）の構造'!L$48</f>
        <v>1424</v>
      </c>
      <c r="F46" s="158"/>
      <c r="G46" s="158"/>
      <c r="H46" s="158">
        <f>'実質公債費比率（分子）の構造'!M$48</f>
        <v>1341</v>
      </c>
      <c r="I46" s="158"/>
      <c r="J46" s="158"/>
      <c r="K46" s="158">
        <f>'実質公債費比率（分子）の構造'!N$48</f>
        <v>1269</v>
      </c>
      <c r="L46" s="158"/>
      <c r="M46" s="158"/>
      <c r="N46" s="158">
        <f>'実質公債費比率（分子）の構造'!O$48</f>
        <v>1177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7124</v>
      </c>
      <c r="C49" s="158"/>
      <c r="D49" s="158"/>
      <c r="E49" s="158">
        <f>'実質公債費比率（分子）の構造'!L$45</f>
        <v>7110</v>
      </c>
      <c r="F49" s="158"/>
      <c r="G49" s="158"/>
      <c r="H49" s="158">
        <f>'実質公債費比率（分子）の構造'!M$45</f>
        <v>7058</v>
      </c>
      <c r="I49" s="158"/>
      <c r="J49" s="158"/>
      <c r="K49" s="158">
        <f>'実質公債費比率（分子）の構造'!N$45</f>
        <v>6807</v>
      </c>
      <c r="L49" s="158"/>
      <c r="M49" s="158"/>
      <c r="N49" s="158">
        <f>'実質公債費比率（分子）の構造'!O$45</f>
        <v>6787</v>
      </c>
      <c r="O49" s="158"/>
      <c r="P49" s="158"/>
    </row>
    <row r="50" spans="1:16" x14ac:dyDescent="0.2">
      <c r="A50" s="158" t="s">
        <v>67</v>
      </c>
      <c r="B50" s="158" t="e">
        <f>NA()</f>
        <v>#N/A</v>
      </c>
      <c r="C50" s="158">
        <f>IF(ISNUMBER('実質公債費比率（分子）の構造'!K$53),'実質公債費比率（分子）の構造'!K$53,NA())</f>
        <v>2420</v>
      </c>
      <c r="D50" s="158" t="e">
        <f>NA()</f>
        <v>#N/A</v>
      </c>
      <c r="E50" s="158" t="e">
        <f>NA()</f>
        <v>#N/A</v>
      </c>
      <c r="F50" s="158">
        <f>IF(ISNUMBER('実質公債費比率（分子）の構造'!L$53),'実質公債費比率（分子）の構造'!L$53,NA())</f>
        <v>2442</v>
      </c>
      <c r="G50" s="158" t="e">
        <f>NA()</f>
        <v>#N/A</v>
      </c>
      <c r="H50" s="158" t="e">
        <f>NA()</f>
        <v>#N/A</v>
      </c>
      <c r="I50" s="158">
        <f>IF(ISNUMBER('実質公債費比率（分子）の構造'!M$53),'実質公債費比率（分子）の構造'!M$53,NA())</f>
        <v>2462</v>
      </c>
      <c r="J50" s="158" t="e">
        <f>NA()</f>
        <v>#N/A</v>
      </c>
      <c r="K50" s="158" t="e">
        <f>NA()</f>
        <v>#N/A</v>
      </c>
      <c r="L50" s="158">
        <f>IF(ISNUMBER('実質公債費比率（分子）の構造'!N$53),'実質公債費比率（分子）の構造'!N$53,NA())</f>
        <v>2283</v>
      </c>
      <c r="M50" s="158" t="e">
        <f>NA()</f>
        <v>#N/A</v>
      </c>
      <c r="N50" s="158" t="e">
        <f>NA()</f>
        <v>#N/A</v>
      </c>
      <c r="O50" s="158">
        <f>IF(ISNUMBER('実質公債費比率（分子）の構造'!O$53),'実質公債費比率（分子）の構造'!O$53,NA())</f>
        <v>1967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48969</v>
      </c>
      <c r="E56" s="157"/>
      <c r="F56" s="157"/>
      <c r="G56" s="157">
        <f>'将来負担比率（分子）の構造'!J$52</f>
        <v>47901</v>
      </c>
      <c r="H56" s="157"/>
      <c r="I56" s="157"/>
      <c r="J56" s="157">
        <f>'将来負担比率（分子）の構造'!K$52</f>
        <v>47138</v>
      </c>
      <c r="K56" s="157"/>
      <c r="L56" s="157"/>
      <c r="M56" s="157">
        <f>'将来負担比率（分子）の構造'!L$52</f>
        <v>45652</v>
      </c>
      <c r="N56" s="157"/>
      <c r="O56" s="157"/>
      <c r="P56" s="157">
        <f>'将来負担比率（分子）の構造'!M$52</f>
        <v>42900</v>
      </c>
    </row>
    <row r="57" spans="1:16" x14ac:dyDescent="0.2">
      <c r="A57" s="157" t="s">
        <v>42</v>
      </c>
      <c r="B57" s="157"/>
      <c r="C57" s="157"/>
      <c r="D57" s="157">
        <f>'将来負担比率（分子）の構造'!I$51</f>
        <v>2200</v>
      </c>
      <c r="E57" s="157"/>
      <c r="F57" s="157"/>
      <c r="G57" s="157">
        <f>'将来負担比率（分子）の構造'!J$51</f>
        <v>2461</v>
      </c>
      <c r="H57" s="157"/>
      <c r="I57" s="157"/>
      <c r="J57" s="157">
        <f>'将来負担比率（分子）の構造'!K$51</f>
        <v>2150</v>
      </c>
      <c r="K57" s="157"/>
      <c r="L57" s="157"/>
      <c r="M57" s="157">
        <f>'将来負担比率（分子）の構造'!L$51</f>
        <v>2370</v>
      </c>
      <c r="N57" s="157"/>
      <c r="O57" s="157"/>
      <c r="P57" s="157">
        <f>'将来負担比率（分子）の構造'!M$51</f>
        <v>2221</v>
      </c>
    </row>
    <row r="58" spans="1:16" x14ac:dyDescent="0.2">
      <c r="A58" s="157" t="s">
        <v>41</v>
      </c>
      <c r="B58" s="157"/>
      <c r="C58" s="157"/>
      <c r="D58" s="157">
        <f>'将来負担比率（分子）の構造'!I$50</f>
        <v>13981</v>
      </c>
      <c r="E58" s="157"/>
      <c r="F58" s="157"/>
      <c r="G58" s="157">
        <f>'将来負担比率（分子）の構造'!J$50</f>
        <v>17024</v>
      </c>
      <c r="H58" s="157"/>
      <c r="I58" s="157"/>
      <c r="J58" s="157">
        <f>'将来負担比率（分子）の構造'!K$50</f>
        <v>19236</v>
      </c>
      <c r="K58" s="157"/>
      <c r="L58" s="157"/>
      <c r="M58" s="157">
        <f>'将来負担比率（分子）の構造'!L$50</f>
        <v>21458</v>
      </c>
      <c r="N58" s="157"/>
      <c r="O58" s="157"/>
      <c r="P58" s="157">
        <f>'将来負担比率（分子）の構造'!M$50</f>
        <v>20931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7034</v>
      </c>
      <c r="C62" s="157"/>
      <c r="D62" s="157"/>
      <c r="E62" s="157">
        <f>'将来負担比率（分子）の構造'!J$45</f>
        <v>6875</v>
      </c>
      <c r="F62" s="157"/>
      <c r="G62" s="157"/>
      <c r="H62" s="157">
        <f>'将来負担比率（分子）の構造'!K$45</f>
        <v>6925</v>
      </c>
      <c r="I62" s="157"/>
      <c r="J62" s="157"/>
      <c r="K62" s="157">
        <f>'将来負担比率（分子）の構造'!L$45</f>
        <v>6842</v>
      </c>
      <c r="L62" s="157"/>
      <c r="M62" s="157"/>
      <c r="N62" s="157">
        <f>'将来負担比率（分子）の構造'!M$45</f>
        <v>6753</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11127</v>
      </c>
      <c r="C64" s="157"/>
      <c r="D64" s="157"/>
      <c r="E64" s="157">
        <f>'将来負担比率（分子）の構造'!J$43</f>
        <v>9982</v>
      </c>
      <c r="F64" s="157"/>
      <c r="G64" s="157"/>
      <c r="H64" s="157">
        <f>'将来負担比率（分子）の構造'!K$43</f>
        <v>9216</v>
      </c>
      <c r="I64" s="157"/>
      <c r="J64" s="157"/>
      <c r="K64" s="157">
        <f>'将来負担比率（分子）の構造'!L$43</f>
        <v>8304</v>
      </c>
      <c r="L64" s="157"/>
      <c r="M64" s="157"/>
      <c r="N64" s="157">
        <f>'将来負担比率（分子）の構造'!M$43</f>
        <v>8012</v>
      </c>
      <c r="O64" s="157"/>
      <c r="P64" s="157"/>
    </row>
    <row r="65" spans="1:16" x14ac:dyDescent="0.2">
      <c r="A65" s="157" t="s">
        <v>32</v>
      </c>
      <c r="B65" s="157">
        <f>'将来負担比率（分子）の構造'!I$42</f>
        <v>444</v>
      </c>
      <c r="C65" s="157"/>
      <c r="D65" s="157"/>
      <c r="E65" s="157">
        <f>'将来負担比率（分子）の構造'!J$42</f>
        <v>309</v>
      </c>
      <c r="F65" s="157"/>
      <c r="G65" s="157"/>
      <c r="H65" s="157">
        <f>'将来負担比率（分子）の構造'!K$42</f>
        <v>172</v>
      </c>
      <c r="I65" s="157"/>
      <c r="J65" s="157"/>
      <c r="K65" s="157">
        <f>'将来負担比率（分子）の構造'!L$42</f>
        <v>33</v>
      </c>
      <c r="L65" s="157"/>
      <c r="M65" s="157"/>
      <c r="N65" s="157" t="str">
        <f>'将来負担比率（分子）の構造'!M$42</f>
        <v>-</v>
      </c>
      <c r="O65" s="157"/>
      <c r="P65" s="157"/>
    </row>
    <row r="66" spans="1:16" x14ac:dyDescent="0.2">
      <c r="A66" s="157" t="s">
        <v>31</v>
      </c>
      <c r="B66" s="157">
        <f>'将来負担比率（分子）の構造'!I$41</f>
        <v>51803</v>
      </c>
      <c r="C66" s="157"/>
      <c r="D66" s="157"/>
      <c r="E66" s="157">
        <f>'将来負担比率（分子）の構造'!J$41</f>
        <v>50380</v>
      </c>
      <c r="F66" s="157"/>
      <c r="G66" s="157"/>
      <c r="H66" s="157">
        <f>'将来負担比率（分子）の構造'!K$41</f>
        <v>49697</v>
      </c>
      <c r="I66" s="157"/>
      <c r="J66" s="157"/>
      <c r="K66" s="157">
        <f>'将来負担比率（分子）の構造'!L$41</f>
        <v>48192</v>
      </c>
      <c r="L66" s="157"/>
      <c r="M66" s="157"/>
      <c r="N66" s="157">
        <f>'将来負担比率（分子）の構造'!M$41</f>
        <v>45593</v>
      </c>
      <c r="O66" s="157"/>
      <c r="P66" s="157"/>
    </row>
    <row r="67" spans="1:16" x14ac:dyDescent="0.2">
      <c r="A67" s="157" t="s">
        <v>71</v>
      </c>
      <c r="B67" s="157" t="e">
        <f>NA()</f>
        <v>#N/A</v>
      </c>
      <c r="C67" s="157">
        <f>IF(ISNUMBER('将来負担比率（分子）の構造'!I$53), IF('将来負担比率（分子）の構造'!I$53 &lt; 0, 0, '将来負担比率（分子）の構造'!I$53), NA())</f>
        <v>5259</v>
      </c>
      <c r="D67" s="157" t="e">
        <f>NA()</f>
        <v>#N/A</v>
      </c>
      <c r="E67" s="157" t="e">
        <f>NA()</f>
        <v>#N/A</v>
      </c>
      <c r="F67" s="157">
        <f>IF(ISNUMBER('将来負担比率（分子）の構造'!J$53), IF('将来負担比率（分子）の構造'!J$53 &lt; 0, 0, '将来負担比率（分子）の構造'!J$53), NA())</f>
        <v>160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11515</v>
      </c>
      <c r="C72" s="161">
        <f>基金残高に係る経年分析!G55</f>
        <v>12753</v>
      </c>
      <c r="D72" s="161">
        <f>基金残高に係る経年分析!H55</f>
        <v>11716</v>
      </c>
    </row>
    <row r="73" spans="1:16" x14ac:dyDescent="0.2">
      <c r="A73" s="160" t="s">
        <v>74</v>
      </c>
      <c r="B73" s="161">
        <f>基金残高に係る経年分析!F56</f>
        <v>3677</v>
      </c>
      <c r="C73" s="161">
        <f>基金残高に係る経年分析!G56</f>
        <v>4671</v>
      </c>
      <c r="D73" s="161">
        <f>基金残高に係る経年分析!H56</f>
        <v>4992</v>
      </c>
    </row>
    <row r="74" spans="1:16" x14ac:dyDescent="0.2">
      <c r="A74" s="160" t="s">
        <v>75</v>
      </c>
      <c r="B74" s="161">
        <f>基金残高に係る経年分析!F57</f>
        <v>3629</v>
      </c>
      <c r="C74" s="161">
        <f>基金残高に係る経年分析!G57</f>
        <v>3433</v>
      </c>
      <c r="D74" s="161">
        <f>基金残高に係る経年分析!H57</f>
        <v>3445</v>
      </c>
    </row>
  </sheetData>
  <sheetProtection algorithmName="SHA-512" hashValue="7qsZAZ9d32D1tqBIfKWk0QzXiHSN+qTxH9ZfVZD3tT/Ui0sZUvF+DpSFnMs+K7GAEd0rYZPxbZB7V9+AIQlurQ==" saltValue="ZqLaPpLWAbD51Ca55PBA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workbookViewId="0">
      <selection activeCell="B44" sqref="B44:CC44"/>
    </sheetView>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7496066</v>
      </c>
      <c r="S5" s="664"/>
      <c r="T5" s="664"/>
      <c r="U5" s="664"/>
      <c r="V5" s="664"/>
      <c r="W5" s="664"/>
      <c r="X5" s="664"/>
      <c r="Y5" s="689"/>
      <c r="Z5" s="702">
        <v>12.3</v>
      </c>
      <c r="AA5" s="702"/>
      <c r="AB5" s="702"/>
      <c r="AC5" s="702"/>
      <c r="AD5" s="703">
        <v>7182087</v>
      </c>
      <c r="AE5" s="703"/>
      <c r="AF5" s="703"/>
      <c r="AG5" s="703"/>
      <c r="AH5" s="703"/>
      <c r="AI5" s="703"/>
      <c r="AJ5" s="703"/>
      <c r="AK5" s="703"/>
      <c r="AL5" s="690">
        <v>23.2</v>
      </c>
      <c r="AM5" s="672"/>
      <c r="AN5" s="672"/>
      <c r="AO5" s="691"/>
      <c r="AP5" s="666" t="s">
        <v>217</v>
      </c>
      <c r="AQ5" s="667"/>
      <c r="AR5" s="667"/>
      <c r="AS5" s="667"/>
      <c r="AT5" s="667"/>
      <c r="AU5" s="667"/>
      <c r="AV5" s="667"/>
      <c r="AW5" s="667"/>
      <c r="AX5" s="667"/>
      <c r="AY5" s="667"/>
      <c r="AZ5" s="667"/>
      <c r="BA5" s="667"/>
      <c r="BB5" s="667"/>
      <c r="BC5" s="667"/>
      <c r="BD5" s="667"/>
      <c r="BE5" s="667"/>
      <c r="BF5" s="668"/>
      <c r="BG5" s="608">
        <v>7157028</v>
      </c>
      <c r="BH5" s="609"/>
      <c r="BI5" s="609"/>
      <c r="BJ5" s="609"/>
      <c r="BK5" s="609"/>
      <c r="BL5" s="609"/>
      <c r="BM5" s="609"/>
      <c r="BN5" s="610"/>
      <c r="BO5" s="646">
        <v>95.5</v>
      </c>
      <c r="BP5" s="646"/>
      <c r="BQ5" s="646"/>
      <c r="BR5" s="646"/>
      <c r="BS5" s="647">
        <v>89016</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574307</v>
      </c>
      <c r="S6" s="609"/>
      <c r="T6" s="609"/>
      <c r="U6" s="609"/>
      <c r="V6" s="609"/>
      <c r="W6" s="609"/>
      <c r="X6" s="609"/>
      <c r="Y6" s="610"/>
      <c r="Z6" s="646">
        <v>0.9</v>
      </c>
      <c r="AA6" s="646"/>
      <c r="AB6" s="646"/>
      <c r="AC6" s="646"/>
      <c r="AD6" s="647">
        <v>574307</v>
      </c>
      <c r="AE6" s="647"/>
      <c r="AF6" s="647"/>
      <c r="AG6" s="647"/>
      <c r="AH6" s="647"/>
      <c r="AI6" s="647"/>
      <c r="AJ6" s="647"/>
      <c r="AK6" s="647"/>
      <c r="AL6" s="611">
        <v>1.9</v>
      </c>
      <c r="AM6" s="612"/>
      <c r="AN6" s="612"/>
      <c r="AO6" s="648"/>
      <c r="AP6" s="605" t="s">
        <v>222</v>
      </c>
      <c r="AQ6" s="606"/>
      <c r="AR6" s="606"/>
      <c r="AS6" s="606"/>
      <c r="AT6" s="606"/>
      <c r="AU6" s="606"/>
      <c r="AV6" s="606"/>
      <c r="AW6" s="606"/>
      <c r="AX6" s="606"/>
      <c r="AY6" s="606"/>
      <c r="AZ6" s="606"/>
      <c r="BA6" s="606"/>
      <c r="BB6" s="606"/>
      <c r="BC6" s="606"/>
      <c r="BD6" s="606"/>
      <c r="BE6" s="606"/>
      <c r="BF6" s="607"/>
      <c r="BG6" s="608">
        <v>7157028</v>
      </c>
      <c r="BH6" s="609"/>
      <c r="BI6" s="609"/>
      <c r="BJ6" s="609"/>
      <c r="BK6" s="609"/>
      <c r="BL6" s="609"/>
      <c r="BM6" s="609"/>
      <c r="BN6" s="610"/>
      <c r="BO6" s="646">
        <v>95.5</v>
      </c>
      <c r="BP6" s="646"/>
      <c r="BQ6" s="646"/>
      <c r="BR6" s="646"/>
      <c r="BS6" s="647">
        <v>89016</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257245</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256777</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2447</v>
      </c>
      <c r="S7" s="609"/>
      <c r="T7" s="609"/>
      <c r="U7" s="609"/>
      <c r="V7" s="609"/>
      <c r="W7" s="609"/>
      <c r="X7" s="609"/>
      <c r="Y7" s="610"/>
      <c r="Z7" s="646">
        <v>0</v>
      </c>
      <c r="AA7" s="646"/>
      <c r="AB7" s="646"/>
      <c r="AC7" s="646"/>
      <c r="AD7" s="647">
        <v>2447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2827501</v>
      </c>
      <c r="BH7" s="609"/>
      <c r="BI7" s="609"/>
      <c r="BJ7" s="609"/>
      <c r="BK7" s="609"/>
      <c r="BL7" s="609"/>
      <c r="BM7" s="609"/>
      <c r="BN7" s="610"/>
      <c r="BO7" s="646">
        <v>37.700000000000003</v>
      </c>
      <c r="BP7" s="646"/>
      <c r="BQ7" s="646"/>
      <c r="BR7" s="646"/>
      <c r="BS7" s="647">
        <v>89016</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9574687</v>
      </c>
      <c r="CS7" s="609"/>
      <c r="CT7" s="609"/>
      <c r="CU7" s="609"/>
      <c r="CV7" s="609"/>
      <c r="CW7" s="609"/>
      <c r="CX7" s="609"/>
      <c r="CY7" s="610"/>
      <c r="CZ7" s="646">
        <v>16.899999999999999</v>
      </c>
      <c r="DA7" s="646"/>
      <c r="DB7" s="646"/>
      <c r="DC7" s="646"/>
      <c r="DD7" s="614">
        <v>443724</v>
      </c>
      <c r="DE7" s="609"/>
      <c r="DF7" s="609"/>
      <c r="DG7" s="609"/>
      <c r="DH7" s="609"/>
      <c r="DI7" s="609"/>
      <c r="DJ7" s="609"/>
      <c r="DK7" s="609"/>
      <c r="DL7" s="609"/>
      <c r="DM7" s="609"/>
      <c r="DN7" s="609"/>
      <c r="DO7" s="609"/>
      <c r="DP7" s="610"/>
      <c r="DQ7" s="614">
        <v>6963663</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29156</v>
      </c>
      <c r="S8" s="609"/>
      <c r="T8" s="609"/>
      <c r="U8" s="609"/>
      <c r="V8" s="609"/>
      <c r="W8" s="609"/>
      <c r="X8" s="609"/>
      <c r="Y8" s="610"/>
      <c r="Z8" s="646">
        <v>0</v>
      </c>
      <c r="AA8" s="646"/>
      <c r="AB8" s="646"/>
      <c r="AC8" s="646"/>
      <c r="AD8" s="647">
        <v>29156</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99684</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18544380</v>
      </c>
      <c r="CS8" s="609"/>
      <c r="CT8" s="609"/>
      <c r="CU8" s="609"/>
      <c r="CV8" s="609"/>
      <c r="CW8" s="609"/>
      <c r="CX8" s="609"/>
      <c r="CY8" s="610"/>
      <c r="CZ8" s="646">
        <v>32.700000000000003</v>
      </c>
      <c r="DA8" s="646"/>
      <c r="DB8" s="646"/>
      <c r="DC8" s="646"/>
      <c r="DD8" s="614">
        <v>43889</v>
      </c>
      <c r="DE8" s="609"/>
      <c r="DF8" s="609"/>
      <c r="DG8" s="609"/>
      <c r="DH8" s="609"/>
      <c r="DI8" s="609"/>
      <c r="DJ8" s="609"/>
      <c r="DK8" s="609"/>
      <c r="DL8" s="609"/>
      <c r="DM8" s="609"/>
      <c r="DN8" s="609"/>
      <c r="DO8" s="609"/>
      <c r="DP8" s="610"/>
      <c r="DQ8" s="614">
        <v>9849727</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49004</v>
      </c>
      <c r="S9" s="609"/>
      <c r="T9" s="609"/>
      <c r="U9" s="609"/>
      <c r="V9" s="609"/>
      <c r="W9" s="609"/>
      <c r="X9" s="609"/>
      <c r="Y9" s="610"/>
      <c r="Z9" s="646">
        <v>0.1</v>
      </c>
      <c r="AA9" s="646"/>
      <c r="AB9" s="646"/>
      <c r="AC9" s="646"/>
      <c r="AD9" s="647">
        <v>49004</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2332398</v>
      </c>
      <c r="BH9" s="609"/>
      <c r="BI9" s="609"/>
      <c r="BJ9" s="609"/>
      <c r="BK9" s="609"/>
      <c r="BL9" s="609"/>
      <c r="BM9" s="609"/>
      <c r="BN9" s="610"/>
      <c r="BO9" s="646">
        <v>31.1</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4921070</v>
      </c>
      <c r="CS9" s="609"/>
      <c r="CT9" s="609"/>
      <c r="CU9" s="609"/>
      <c r="CV9" s="609"/>
      <c r="CW9" s="609"/>
      <c r="CX9" s="609"/>
      <c r="CY9" s="610"/>
      <c r="CZ9" s="646">
        <v>8.6999999999999993</v>
      </c>
      <c r="DA9" s="646"/>
      <c r="DB9" s="646"/>
      <c r="DC9" s="646"/>
      <c r="DD9" s="614">
        <v>250446</v>
      </c>
      <c r="DE9" s="609"/>
      <c r="DF9" s="609"/>
      <c r="DG9" s="609"/>
      <c r="DH9" s="609"/>
      <c r="DI9" s="609"/>
      <c r="DJ9" s="609"/>
      <c r="DK9" s="609"/>
      <c r="DL9" s="609"/>
      <c r="DM9" s="609"/>
      <c r="DN9" s="609"/>
      <c r="DO9" s="609"/>
      <c r="DP9" s="610"/>
      <c r="DQ9" s="614">
        <v>4022534</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201138</v>
      </c>
      <c r="BH10" s="609"/>
      <c r="BI10" s="609"/>
      <c r="BJ10" s="609"/>
      <c r="BK10" s="609"/>
      <c r="BL10" s="609"/>
      <c r="BM10" s="609"/>
      <c r="BN10" s="610"/>
      <c r="BO10" s="646">
        <v>2.7</v>
      </c>
      <c r="BP10" s="646"/>
      <c r="BQ10" s="646"/>
      <c r="BR10" s="646"/>
      <c r="BS10" s="647">
        <v>33517</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1988139</v>
      </c>
      <c r="S11" s="609"/>
      <c r="T11" s="609"/>
      <c r="U11" s="609"/>
      <c r="V11" s="609"/>
      <c r="W11" s="609"/>
      <c r="X11" s="609"/>
      <c r="Y11" s="610"/>
      <c r="Z11" s="611">
        <v>3.3</v>
      </c>
      <c r="AA11" s="612"/>
      <c r="AB11" s="612"/>
      <c r="AC11" s="613"/>
      <c r="AD11" s="614">
        <v>1988139</v>
      </c>
      <c r="AE11" s="609"/>
      <c r="AF11" s="609"/>
      <c r="AG11" s="609"/>
      <c r="AH11" s="609"/>
      <c r="AI11" s="609"/>
      <c r="AJ11" s="609"/>
      <c r="AK11" s="610"/>
      <c r="AL11" s="611">
        <v>6.4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194281</v>
      </c>
      <c r="BH11" s="609"/>
      <c r="BI11" s="609"/>
      <c r="BJ11" s="609"/>
      <c r="BK11" s="609"/>
      <c r="BL11" s="609"/>
      <c r="BM11" s="609"/>
      <c r="BN11" s="610"/>
      <c r="BO11" s="646">
        <v>2.6</v>
      </c>
      <c r="BP11" s="646"/>
      <c r="BQ11" s="646"/>
      <c r="BR11" s="646"/>
      <c r="BS11" s="647">
        <v>55499</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2682819</v>
      </c>
      <c r="CS11" s="609"/>
      <c r="CT11" s="609"/>
      <c r="CU11" s="609"/>
      <c r="CV11" s="609"/>
      <c r="CW11" s="609"/>
      <c r="CX11" s="609"/>
      <c r="CY11" s="610"/>
      <c r="CZ11" s="646">
        <v>4.7</v>
      </c>
      <c r="DA11" s="646"/>
      <c r="DB11" s="646"/>
      <c r="DC11" s="646"/>
      <c r="DD11" s="614">
        <v>1073948</v>
      </c>
      <c r="DE11" s="609"/>
      <c r="DF11" s="609"/>
      <c r="DG11" s="609"/>
      <c r="DH11" s="609"/>
      <c r="DI11" s="609"/>
      <c r="DJ11" s="609"/>
      <c r="DK11" s="609"/>
      <c r="DL11" s="609"/>
      <c r="DM11" s="609"/>
      <c r="DN11" s="609"/>
      <c r="DO11" s="609"/>
      <c r="DP11" s="610"/>
      <c r="DQ11" s="614">
        <v>1213819</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9812</v>
      </c>
      <c r="S12" s="609"/>
      <c r="T12" s="609"/>
      <c r="U12" s="609"/>
      <c r="V12" s="609"/>
      <c r="W12" s="609"/>
      <c r="X12" s="609"/>
      <c r="Y12" s="610"/>
      <c r="Z12" s="646">
        <v>0</v>
      </c>
      <c r="AA12" s="646"/>
      <c r="AB12" s="646"/>
      <c r="AC12" s="646"/>
      <c r="AD12" s="647">
        <v>9812</v>
      </c>
      <c r="AE12" s="647"/>
      <c r="AF12" s="647"/>
      <c r="AG12" s="647"/>
      <c r="AH12" s="647"/>
      <c r="AI12" s="647"/>
      <c r="AJ12" s="647"/>
      <c r="AK12" s="647"/>
      <c r="AL12" s="611">
        <v>0</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3460646</v>
      </c>
      <c r="BH12" s="609"/>
      <c r="BI12" s="609"/>
      <c r="BJ12" s="609"/>
      <c r="BK12" s="609"/>
      <c r="BL12" s="609"/>
      <c r="BM12" s="609"/>
      <c r="BN12" s="610"/>
      <c r="BO12" s="646">
        <v>46.2</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2565606</v>
      </c>
      <c r="CS12" s="609"/>
      <c r="CT12" s="609"/>
      <c r="CU12" s="609"/>
      <c r="CV12" s="609"/>
      <c r="CW12" s="609"/>
      <c r="CX12" s="609"/>
      <c r="CY12" s="610"/>
      <c r="CZ12" s="646">
        <v>4.5</v>
      </c>
      <c r="DA12" s="646"/>
      <c r="DB12" s="646"/>
      <c r="DC12" s="646"/>
      <c r="DD12" s="614">
        <v>462066</v>
      </c>
      <c r="DE12" s="609"/>
      <c r="DF12" s="609"/>
      <c r="DG12" s="609"/>
      <c r="DH12" s="609"/>
      <c r="DI12" s="609"/>
      <c r="DJ12" s="609"/>
      <c r="DK12" s="609"/>
      <c r="DL12" s="609"/>
      <c r="DM12" s="609"/>
      <c r="DN12" s="609"/>
      <c r="DO12" s="609"/>
      <c r="DP12" s="610"/>
      <c r="DQ12" s="614">
        <v>1070745</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3440172</v>
      </c>
      <c r="BH13" s="609"/>
      <c r="BI13" s="609"/>
      <c r="BJ13" s="609"/>
      <c r="BK13" s="609"/>
      <c r="BL13" s="609"/>
      <c r="BM13" s="609"/>
      <c r="BN13" s="610"/>
      <c r="BO13" s="646">
        <v>45.9</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3806396</v>
      </c>
      <c r="CS13" s="609"/>
      <c r="CT13" s="609"/>
      <c r="CU13" s="609"/>
      <c r="CV13" s="609"/>
      <c r="CW13" s="609"/>
      <c r="CX13" s="609"/>
      <c r="CY13" s="610"/>
      <c r="CZ13" s="646">
        <v>6.7</v>
      </c>
      <c r="DA13" s="646"/>
      <c r="DB13" s="646"/>
      <c r="DC13" s="646"/>
      <c r="DD13" s="614">
        <v>1991338</v>
      </c>
      <c r="DE13" s="609"/>
      <c r="DF13" s="609"/>
      <c r="DG13" s="609"/>
      <c r="DH13" s="609"/>
      <c r="DI13" s="609"/>
      <c r="DJ13" s="609"/>
      <c r="DK13" s="609"/>
      <c r="DL13" s="609"/>
      <c r="DM13" s="609"/>
      <c r="DN13" s="609"/>
      <c r="DO13" s="609"/>
      <c r="DP13" s="610"/>
      <c r="DQ13" s="614">
        <v>2036090</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323223</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1981675</v>
      </c>
      <c r="CS14" s="609"/>
      <c r="CT14" s="609"/>
      <c r="CU14" s="609"/>
      <c r="CV14" s="609"/>
      <c r="CW14" s="609"/>
      <c r="CX14" s="609"/>
      <c r="CY14" s="610"/>
      <c r="CZ14" s="646">
        <v>3.5</v>
      </c>
      <c r="DA14" s="646"/>
      <c r="DB14" s="646"/>
      <c r="DC14" s="646"/>
      <c r="DD14" s="614">
        <v>134739</v>
      </c>
      <c r="DE14" s="609"/>
      <c r="DF14" s="609"/>
      <c r="DG14" s="609"/>
      <c r="DH14" s="609"/>
      <c r="DI14" s="609"/>
      <c r="DJ14" s="609"/>
      <c r="DK14" s="609"/>
      <c r="DL14" s="609"/>
      <c r="DM14" s="609"/>
      <c r="DN14" s="609"/>
      <c r="DO14" s="609"/>
      <c r="DP14" s="610"/>
      <c r="DQ14" s="614">
        <v>1616623</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54697</v>
      </c>
      <c r="S15" s="609"/>
      <c r="T15" s="609"/>
      <c r="U15" s="609"/>
      <c r="V15" s="609"/>
      <c r="W15" s="609"/>
      <c r="X15" s="609"/>
      <c r="Y15" s="610"/>
      <c r="Z15" s="646">
        <v>0.1</v>
      </c>
      <c r="AA15" s="646"/>
      <c r="AB15" s="646"/>
      <c r="AC15" s="646"/>
      <c r="AD15" s="647">
        <v>54697</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545658</v>
      </c>
      <c r="BH15" s="609"/>
      <c r="BI15" s="609"/>
      <c r="BJ15" s="609"/>
      <c r="BK15" s="609"/>
      <c r="BL15" s="609"/>
      <c r="BM15" s="609"/>
      <c r="BN15" s="610"/>
      <c r="BO15" s="646">
        <v>7.3</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5328523</v>
      </c>
      <c r="CS15" s="609"/>
      <c r="CT15" s="609"/>
      <c r="CU15" s="609"/>
      <c r="CV15" s="609"/>
      <c r="CW15" s="609"/>
      <c r="CX15" s="609"/>
      <c r="CY15" s="610"/>
      <c r="CZ15" s="646">
        <v>9.4</v>
      </c>
      <c r="DA15" s="646"/>
      <c r="DB15" s="646"/>
      <c r="DC15" s="646"/>
      <c r="DD15" s="614">
        <v>1519576</v>
      </c>
      <c r="DE15" s="609"/>
      <c r="DF15" s="609"/>
      <c r="DG15" s="609"/>
      <c r="DH15" s="609"/>
      <c r="DI15" s="609"/>
      <c r="DJ15" s="609"/>
      <c r="DK15" s="609"/>
      <c r="DL15" s="609"/>
      <c r="DM15" s="609"/>
      <c r="DN15" s="609"/>
      <c r="DO15" s="609"/>
      <c r="DP15" s="610"/>
      <c r="DQ15" s="614">
        <v>3307104</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151139</v>
      </c>
      <c r="S16" s="609"/>
      <c r="T16" s="609"/>
      <c r="U16" s="609"/>
      <c r="V16" s="609"/>
      <c r="W16" s="609"/>
      <c r="X16" s="609"/>
      <c r="Y16" s="610"/>
      <c r="Z16" s="646">
        <v>0.2</v>
      </c>
      <c r="AA16" s="646"/>
      <c r="AB16" s="646"/>
      <c r="AC16" s="646"/>
      <c r="AD16" s="647">
        <v>151139</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266408</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27670</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310924</v>
      </c>
      <c r="S17" s="609"/>
      <c r="T17" s="609"/>
      <c r="U17" s="609"/>
      <c r="V17" s="609"/>
      <c r="W17" s="609"/>
      <c r="X17" s="609"/>
      <c r="Y17" s="610"/>
      <c r="Z17" s="646">
        <v>0.5</v>
      </c>
      <c r="AA17" s="646"/>
      <c r="AB17" s="646"/>
      <c r="AC17" s="646"/>
      <c r="AD17" s="647">
        <v>310924</v>
      </c>
      <c r="AE17" s="647"/>
      <c r="AF17" s="647"/>
      <c r="AG17" s="647"/>
      <c r="AH17" s="647"/>
      <c r="AI17" s="647"/>
      <c r="AJ17" s="647"/>
      <c r="AK17" s="647"/>
      <c r="AL17" s="611">
        <v>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6786624</v>
      </c>
      <c r="CS17" s="609"/>
      <c r="CT17" s="609"/>
      <c r="CU17" s="609"/>
      <c r="CV17" s="609"/>
      <c r="CW17" s="609"/>
      <c r="CX17" s="609"/>
      <c r="CY17" s="610"/>
      <c r="CZ17" s="646">
        <v>12</v>
      </c>
      <c r="DA17" s="646"/>
      <c r="DB17" s="646"/>
      <c r="DC17" s="646"/>
      <c r="DD17" s="614" t="s">
        <v>122</v>
      </c>
      <c r="DE17" s="609"/>
      <c r="DF17" s="609"/>
      <c r="DG17" s="609"/>
      <c r="DH17" s="609"/>
      <c r="DI17" s="609"/>
      <c r="DJ17" s="609"/>
      <c r="DK17" s="609"/>
      <c r="DL17" s="609"/>
      <c r="DM17" s="609"/>
      <c r="DN17" s="609"/>
      <c r="DO17" s="609"/>
      <c r="DP17" s="610"/>
      <c r="DQ17" s="614">
        <v>6786073</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44178</v>
      </c>
      <c r="S18" s="609"/>
      <c r="T18" s="609"/>
      <c r="U18" s="609"/>
      <c r="V18" s="609"/>
      <c r="W18" s="609"/>
      <c r="X18" s="609"/>
      <c r="Y18" s="610"/>
      <c r="Z18" s="646">
        <v>0.1</v>
      </c>
      <c r="AA18" s="646"/>
      <c r="AB18" s="646"/>
      <c r="AC18" s="646"/>
      <c r="AD18" s="647">
        <v>44178</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263551</v>
      </c>
      <c r="S19" s="609"/>
      <c r="T19" s="609"/>
      <c r="U19" s="609"/>
      <c r="V19" s="609"/>
      <c r="W19" s="609"/>
      <c r="X19" s="609"/>
      <c r="Y19" s="610"/>
      <c r="Z19" s="646">
        <v>0.4</v>
      </c>
      <c r="AA19" s="646"/>
      <c r="AB19" s="646"/>
      <c r="AC19" s="646"/>
      <c r="AD19" s="647">
        <v>263551</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339038</v>
      </c>
      <c r="BH19" s="609"/>
      <c r="BI19" s="609"/>
      <c r="BJ19" s="609"/>
      <c r="BK19" s="609"/>
      <c r="BL19" s="609"/>
      <c r="BM19" s="609"/>
      <c r="BN19" s="610"/>
      <c r="BO19" s="646">
        <v>4.5</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3195</v>
      </c>
      <c r="S20" s="609"/>
      <c r="T20" s="609"/>
      <c r="U20" s="609"/>
      <c r="V20" s="609"/>
      <c r="W20" s="609"/>
      <c r="X20" s="609"/>
      <c r="Y20" s="610"/>
      <c r="Z20" s="646">
        <v>0</v>
      </c>
      <c r="AA20" s="646"/>
      <c r="AB20" s="646"/>
      <c r="AC20" s="646"/>
      <c r="AD20" s="647">
        <v>3195</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339038</v>
      </c>
      <c r="BH20" s="609"/>
      <c r="BI20" s="609"/>
      <c r="BJ20" s="609"/>
      <c r="BK20" s="609"/>
      <c r="BL20" s="609"/>
      <c r="BM20" s="609"/>
      <c r="BN20" s="610"/>
      <c r="BO20" s="646">
        <v>4.5</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56715433</v>
      </c>
      <c r="CS20" s="609"/>
      <c r="CT20" s="609"/>
      <c r="CU20" s="609"/>
      <c r="CV20" s="609"/>
      <c r="CW20" s="609"/>
      <c r="CX20" s="609"/>
      <c r="CY20" s="610"/>
      <c r="CZ20" s="646">
        <v>100</v>
      </c>
      <c r="DA20" s="646"/>
      <c r="DB20" s="646"/>
      <c r="DC20" s="646"/>
      <c r="DD20" s="614">
        <v>5919726</v>
      </c>
      <c r="DE20" s="609"/>
      <c r="DF20" s="609"/>
      <c r="DG20" s="609"/>
      <c r="DH20" s="609"/>
      <c r="DI20" s="609"/>
      <c r="DJ20" s="609"/>
      <c r="DK20" s="609"/>
      <c r="DL20" s="609"/>
      <c r="DM20" s="609"/>
      <c r="DN20" s="609"/>
      <c r="DO20" s="609"/>
      <c r="DP20" s="610"/>
      <c r="DQ20" s="614">
        <v>37150825</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23323832</v>
      </c>
      <c r="S21" s="609"/>
      <c r="T21" s="609"/>
      <c r="U21" s="609"/>
      <c r="V21" s="609"/>
      <c r="W21" s="609"/>
      <c r="X21" s="609"/>
      <c r="Y21" s="610"/>
      <c r="Z21" s="646">
        <v>38.200000000000003</v>
      </c>
      <c r="AA21" s="646"/>
      <c r="AB21" s="646"/>
      <c r="AC21" s="646"/>
      <c r="AD21" s="647">
        <v>20630341</v>
      </c>
      <c r="AE21" s="647"/>
      <c r="AF21" s="647"/>
      <c r="AG21" s="647"/>
      <c r="AH21" s="647"/>
      <c r="AI21" s="647"/>
      <c r="AJ21" s="647"/>
      <c r="AK21" s="647"/>
      <c r="AL21" s="611">
        <v>66.5</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25059</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20630341</v>
      </c>
      <c r="S22" s="609"/>
      <c r="T22" s="609"/>
      <c r="U22" s="609"/>
      <c r="V22" s="609"/>
      <c r="W22" s="609"/>
      <c r="X22" s="609"/>
      <c r="Y22" s="610"/>
      <c r="Z22" s="646">
        <v>33.799999999999997</v>
      </c>
      <c r="AA22" s="646"/>
      <c r="AB22" s="646"/>
      <c r="AC22" s="646"/>
      <c r="AD22" s="647">
        <v>20630341</v>
      </c>
      <c r="AE22" s="647"/>
      <c r="AF22" s="647"/>
      <c r="AG22" s="647"/>
      <c r="AH22" s="647"/>
      <c r="AI22" s="647"/>
      <c r="AJ22" s="647"/>
      <c r="AK22" s="647"/>
      <c r="AL22" s="611">
        <v>66.5</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2693491</v>
      </c>
      <c r="S23" s="609"/>
      <c r="T23" s="609"/>
      <c r="U23" s="609"/>
      <c r="V23" s="609"/>
      <c r="W23" s="609"/>
      <c r="X23" s="609"/>
      <c r="Y23" s="610"/>
      <c r="Z23" s="646">
        <v>4.4000000000000004</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v>313979</v>
      </c>
      <c r="BH23" s="609"/>
      <c r="BI23" s="609"/>
      <c r="BJ23" s="609"/>
      <c r="BK23" s="609"/>
      <c r="BL23" s="609"/>
      <c r="BM23" s="609"/>
      <c r="BN23" s="610"/>
      <c r="BO23" s="646">
        <v>4.2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26425660</v>
      </c>
      <c r="CS24" s="664"/>
      <c r="CT24" s="664"/>
      <c r="CU24" s="664"/>
      <c r="CV24" s="664"/>
      <c r="CW24" s="664"/>
      <c r="CX24" s="664"/>
      <c r="CY24" s="689"/>
      <c r="CZ24" s="690">
        <v>46.6</v>
      </c>
      <c r="DA24" s="672"/>
      <c r="DB24" s="672"/>
      <c r="DC24" s="692"/>
      <c r="DD24" s="688">
        <v>18188400</v>
      </c>
      <c r="DE24" s="664"/>
      <c r="DF24" s="664"/>
      <c r="DG24" s="664"/>
      <c r="DH24" s="664"/>
      <c r="DI24" s="664"/>
      <c r="DJ24" s="664"/>
      <c r="DK24" s="689"/>
      <c r="DL24" s="688">
        <v>16466270</v>
      </c>
      <c r="DM24" s="664"/>
      <c r="DN24" s="664"/>
      <c r="DO24" s="664"/>
      <c r="DP24" s="664"/>
      <c r="DQ24" s="664"/>
      <c r="DR24" s="664"/>
      <c r="DS24" s="664"/>
      <c r="DT24" s="664"/>
      <c r="DU24" s="664"/>
      <c r="DV24" s="689"/>
      <c r="DW24" s="690">
        <v>53</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33989523</v>
      </c>
      <c r="S25" s="609"/>
      <c r="T25" s="609"/>
      <c r="U25" s="609"/>
      <c r="V25" s="609"/>
      <c r="W25" s="609"/>
      <c r="X25" s="609"/>
      <c r="Y25" s="610"/>
      <c r="Z25" s="646">
        <v>55.7</v>
      </c>
      <c r="AA25" s="646"/>
      <c r="AB25" s="646"/>
      <c r="AC25" s="646"/>
      <c r="AD25" s="647">
        <v>30982053</v>
      </c>
      <c r="AE25" s="647"/>
      <c r="AF25" s="647"/>
      <c r="AG25" s="647"/>
      <c r="AH25" s="647"/>
      <c r="AI25" s="647"/>
      <c r="AJ25" s="647"/>
      <c r="AK25" s="647"/>
      <c r="AL25" s="611">
        <v>99.9</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7084395</v>
      </c>
      <c r="CS25" s="621"/>
      <c r="CT25" s="621"/>
      <c r="CU25" s="621"/>
      <c r="CV25" s="621"/>
      <c r="CW25" s="621"/>
      <c r="CX25" s="621"/>
      <c r="CY25" s="622"/>
      <c r="CZ25" s="611">
        <v>12.5</v>
      </c>
      <c r="DA25" s="623"/>
      <c r="DB25" s="623"/>
      <c r="DC25" s="624"/>
      <c r="DD25" s="614">
        <v>6654444</v>
      </c>
      <c r="DE25" s="621"/>
      <c r="DF25" s="621"/>
      <c r="DG25" s="621"/>
      <c r="DH25" s="621"/>
      <c r="DI25" s="621"/>
      <c r="DJ25" s="621"/>
      <c r="DK25" s="622"/>
      <c r="DL25" s="614">
        <v>6153676</v>
      </c>
      <c r="DM25" s="621"/>
      <c r="DN25" s="621"/>
      <c r="DO25" s="621"/>
      <c r="DP25" s="621"/>
      <c r="DQ25" s="621"/>
      <c r="DR25" s="621"/>
      <c r="DS25" s="621"/>
      <c r="DT25" s="621"/>
      <c r="DU25" s="621"/>
      <c r="DV25" s="622"/>
      <c r="DW25" s="611">
        <v>19.8</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4387</v>
      </c>
      <c r="S26" s="609"/>
      <c r="T26" s="609"/>
      <c r="U26" s="609"/>
      <c r="V26" s="609"/>
      <c r="W26" s="609"/>
      <c r="X26" s="609"/>
      <c r="Y26" s="610"/>
      <c r="Z26" s="646">
        <v>0</v>
      </c>
      <c r="AA26" s="646"/>
      <c r="AB26" s="646"/>
      <c r="AC26" s="646"/>
      <c r="AD26" s="647">
        <v>4387</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3928940</v>
      </c>
      <c r="CS26" s="609"/>
      <c r="CT26" s="609"/>
      <c r="CU26" s="609"/>
      <c r="CV26" s="609"/>
      <c r="CW26" s="609"/>
      <c r="CX26" s="609"/>
      <c r="CY26" s="610"/>
      <c r="CZ26" s="611">
        <v>6.9</v>
      </c>
      <c r="DA26" s="623"/>
      <c r="DB26" s="623"/>
      <c r="DC26" s="624"/>
      <c r="DD26" s="614">
        <v>3664925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169224</v>
      </c>
      <c r="S27" s="609"/>
      <c r="T27" s="609"/>
      <c r="U27" s="609"/>
      <c r="V27" s="609"/>
      <c r="W27" s="609"/>
      <c r="X27" s="609"/>
      <c r="Y27" s="610"/>
      <c r="Z27" s="646">
        <v>0.3</v>
      </c>
      <c r="AA27" s="646"/>
      <c r="AB27" s="646"/>
      <c r="AC27" s="646"/>
      <c r="AD27" s="647">
        <v>706</v>
      </c>
      <c r="AE27" s="647"/>
      <c r="AF27" s="647"/>
      <c r="AG27" s="647"/>
      <c r="AH27" s="647"/>
      <c r="AI27" s="647"/>
      <c r="AJ27" s="647"/>
      <c r="AK27" s="647"/>
      <c r="AL27" s="611">
        <v>0</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7496066</v>
      </c>
      <c r="BH27" s="609"/>
      <c r="BI27" s="609"/>
      <c r="BJ27" s="609"/>
      <c r="BK27" s="609"/>
      <c r="BL27" s="609"/>
      <c r="BM27" s="609"/>
      <c r="BN27" s="610"/>
      <c r="BO27" s="646">
        <v>100</v>
      </c>
      <c r="BP27" s="646"/>
      <c r="BQ27" s="646"/>
      <c r="BR27" s="646"/>
      <c r="BS27" s="647">
        <v>89016</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12554641</v>
      </c>
      <c r="CS27" s="621"/>
      <c r="CT27" s="621"/>
      <c r="CU27" s="621"/>
      <c r="CV27" s="621"/>
      <c r="CW27" s="621"/>
      <c r="CX27" s="621"/>
      <c r="CY27" s="622"/>
      <c r="CZ27" s="611">
        <v>22.1</v>
      </c>
      <c r="DA27" s="623"/>
      <c r="DB27" s="623"/>
      <c r="DC27" s="624"/>
      <c r="DD27" s="614">
        <v>4747883</v>
      </c>
      <c r="DE27" s="621"/>
      <c r="DF27" s="621"/>
      <c r="DG27" s="621"/>
      <c r="DH27" s="621"/>
      <c r="DI27" s="621"/>
      <c r="DJ27" s="621"/>
      <c r="DK27" s="622"/>
      <c r="DL27" s="614">
        <v>3526521</v>
      </c>
      <c r="DM27" s="621"/>
      <c r="DN27" s="621"/>
      <c r="DO27" s="621"/>
      <c r="DP27" s="621"/>
      <c r="DQ27" s="621"/>
      <c r="DR27" s="621"/>
      <c r="DS27" s="621"/>
      <c r="DT27" s="621"/>
      <c r="DU27" s="621"/>
      <c r="DV27" s="622"/>
      <c r="DW27" s="611">
        <v>11.3</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451632</v>
      </c>
      <c r="S28" s="609"/>
      <c r="T28" s="609"/>
      <c r="U28" s="609"/>
      <c r="V28" s="609"/>
      <c r="W28" s="609"/>
      <c r="X28" s="609"/>
      <c r="Y28" s="610"/>
      <c r="Z28" s="646">
        <v>0.7</v>
      </c>
      <c r="AA28" s="646"/>
      <c r="AB28" s="646"/>
      <c r="AC28" s="646"/>
      <c r="AD28" s="647">
        <v>28370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6786624</v>
      </c>
      <c r="CS28" s="609"/>
      <c r="CT28" s="609"/>
      <c r="CU28" s="609"/>
      <c r="CV28" s="609"/>
      <c r="CW28" s="609"/>
      <c r="CX28" s="609"/>
      <c r="CY28" s="610"/>
      <c r="CZ28" s="611">
        <v>12</v>
      </c>
      <c r="DA28" s="623"/>
      <c r="DB28" s="623"/>
      <c r="DC28" s="624"/>
      <c r="DD28" s="614">
        <v>6786073</v>
      </c>
      <c r="DE28" s="609"/>
      <c r="DF28" s="609"/>
      <c r="DG28" s="609"/>
      <c r="DH28" s="609"/>
      <c r="DI28" s="609"/>
      <c r="DJ28" s="609"/>
      <c r="DK28" s="610"/>
      <c r="DL28" s="614">
        <v>6786073</v>
      </c>
      <c r="DM28" s="609"/>
      <c r="DN28" s="609"/>
      <c r="DO28" s="609"/>
      <c r="DP28" s="609"/>
      <c r="DQ28" s="609"/>
      <c r="DR28" s="609"/>
      <c r="DS28" s="609"/>
      <c r="DT28" s="609"/>
      <c r="DU28" s="609"/>
      <c r="DV28" s="610"/>
      <c r="DW28" s="611">
        <v>21.8</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188552</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6786624</v>
      </c>
      <c r="CS29" s="621"/>
      <c r="CT29" s="621"/>
      <c r="CU29" s="621"/>
      <c r="CV29" s="621"/>
      <c r="CW29" s="621"/>
      <c r="CX29" s="621"/>
      <c r="CY29" s="622"/>
      <c r="CZ29" s="611">
        <v>12</v>
      </c>
      <c r="DA29" s="623"/>
      <c r="DB29" s="623"/>
      <c r="DC29" s="624"/>
      <c r="DD29" s="614">
        <v>6786073</v>
      </c>
      <c r="DE29" s="621"/>
      <c r="DF29" s="621"/>
      <c r="DG29" s="621"/>
      <c r="DH29" s="621"/>
      <c r="DI29" s="621"/>
      <c r="DJ29" s="621"/>
      <c r="DK29" s="622"/>
      <c r="DL29" s="614">
        <v>6786073</v>
      </c>
      <c r="DM29" s="621"/>
      <c r="DN29" s="621"/>
      <c r="DO29" s="621"/>
      <c r="DP29" s="621"/>
      <c r="DQ29" s="621"/>
      <c r="DR29" s="621"/>
      <c r="DS29" s="621"/>
      <c r="DT29" s="621"/>
      <c r="DU29" s="621"/>
      <c r="DV29" s="622"/>
      <c r="DW29" s="611">
        <v>21.8</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9136838</v>
      </c>
      <c r="S30" s="609"/>
      <c r="T30" s="609"/>
      <c r="U30" s="609"/>
      <c r="V30" s="609"/>
      <c r="W30" s="609"/>
      <c r="X30" s="609"/>
      <c r="Y30" s="610"/>
      <c r="Z30" s="646">
        <v>15</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6624916</v>
      </c>
      <c r="CS30" s="609"/>
      <c r="CT30" s="609"/>
      <c r="CU30" s="609"/>
      <c r="CV30" s="609"/>
      <c r="CW30" s="609"/>
      <c r="CX30" s="609"/>
      <c r="CY30" s="610"/>
      <c r="CZ30" s="611">
        <v>11.7</v>
      </c>
      <c r="DA30" s="623"/>
      <c r="DB30" s="623"/>
      <c r="DC30" s="624"/>
      <c r="DD30" s="614">
        <v>6624365</v>
      </c>
      <c r="DE30" s="609"/>
      <c r="DF30" s="609"/>
      <c r="DG30" s="609"/>
      <c r="DH30" s="609"/>
      <c r="DI30" s="609"/>
      <c r="DJ30" s="609"/>
      <c r="DK30" s="610"/>
      <c r="DL30" s="614">
        <v>6624365</v>
      </c>
      <c r="DM30" s="609"/>
      <c r="DN30" s="609"/>
      <c r="DO30" s="609"/>
      <c r="DP30" s="609"/>
      <c r="DQ30" s="609"/>
      <c r="DR30" s="609"/>
      <c r="DS30" s="609"/>
      <c r="DT30" s="609"/>
      <c r="DU30" s="609"/>
      <c r="DV30" s="610"/>
      <c r="DW30" s="611">
        <v>21.3</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99.5</v>
      </c>
      <c r="BH31" s="671"/>
      <c r="BI31" s="671"/>
      <c r="BJ31" s="671"/>
      <c r="BK31" s="671"/>
      <c r="BL31" s="671"/>
      <c r="BM31" s="672">
        <v>98.1</v>
      </c>
      <c r="BN31" s="671"/>
      <c r="BO31" s="671"/>
      <c r="BP31" s="671"/>
      <c r="BQ31" s="673"/>
      <c r="BR31" s="670">
        <v>99.5</v>
      </c>
      <c r="BS31" s="671"/>
      <c r="BT31" s="671"/>
      <c r="BU31" s="671"/>
      <c r="BV31" s="671"/>
      <c r="BW31" s="671"/>
      <c r="BX31" s="672">
        <v>98.2</v>
      </c>
      <c r="BY31" s="671"/>
      <c r="BZ31" s="671"/>
      <c r="CA31" s="671"/>
      <c r="CB31" s="673"/>
      <c r="CD31" s="629"/>
      <c r="CE31" s="630"/>
      <c r="CF31" s="605" t="s">
        <v>301</v>
      </c>
      <c r="CG31" s="606"/>
      <c r="CH31" s="606"/>
      <c r="CI31" s="606"/>
      <c r="CJ31" s="606"/>
      <c r="CK31" s="606"/>
      <c r="CL31" s="606"/>
      <c r="CM31" s="606"/>
      <c r="CN31" s="606"/>
      <c r="CO31" s="606"/>
      <c r="CP31" s="606"/>
      <c r="CQ31" s="607"/>
      <c r="CR31" s="608">
        <v>161708</v>
      </c>
      <c r="CS31" s="621"/>
      <c r="CT31" s="621"/>
      <c r="CU31" s="621"/>
      <c r="CV31" s="621"/>
      <c r="CW31" s="621"/>
      <c r="CX31" s="621"/>
      <c r="CY31" s="622"/>
      <c r="CZ31" s="611">
        <v>0.3</v>
      </c>
      <c r="DA31" s="623"/>
      <c r="DB31" s="623"/>
      <c r="DC31" s="624"/>
      <c r="DD31" s="614">
        <v>161708</v>
      </c>
      <c r="DE31" s="621"/>
      <c r="DF31" s="621"/>
      <c r="DG31" s="621"/>
      <c r="DH31" s="621"/>
      <c r="DI31" s="621"/>
      <c r="DJ31" s="621"/>
      <c r="DK31" s="622"/>
      <c r="DL31" s="614">
        <v>161708</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4052963</v>
      </c>
      <c r="S32" s="609"/>
      <c r="T32" s="609"/>
      <c r="U32" s="609"/>
      <c r="V32" s="609"/>
      <c r="W32" s="609"/>
      <c r="X32" s="609"/>
      <c r="Y32" s="610"/>
      <c r="Z32" s="646">
        <v>6.6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99.5</v>
      </c>
      <c r="BH32" s="621"/>
      <c r="BI32" s="621"/>
      <c r="BJ32" s="621"/>
      <c r="BK32" s="621"/>
      <c r="BL32" s="621"/>
      <c r="BM32" s="612">
        <v>98.5</v>
      </c>
      <c r="BN32" s="621"/>
      <c r="BO32" s="621"/>
      <c r="BP32" s="621"/>
      <c r="BQ32" s="644"/>
      <c r="BR32" s="674">
        <v>99.6</v>
      </c>
      <c r="BS32" s="621"/>
      <c r="BT32" s="621"/>
      <c r="BU32" s="621"/>
      <c r="BV32" s="621"/>
      <c r="BW32" s="621"/>
      <c r="BX32" s="612">
        <v>98.6</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120834</v>
      </c>
      <c r="S33" s="609"/>
      <c r="T33" s="609"/>
      <c r="U33" s="609"/>
      <c r="V33" s="609"/>
      <c r="W33" s="609"/>
      <c r="X33" s="609"/>
      <c r="Y33" s="610"/>
      <c r="Z33" s="646">
        <v>0.2</v>
      </c>
      <c r="AA33" s="646"/>
      <c r="AB33" s="646"/>
      <c r="AC33" s="646"/>
      <c r="AD33" s="647">
        <v>3803</v>
      </c>
      <c r="AE33" s="647"/>
      <c r="AF33" s="647"/>
      <c r="AG33" s="647"/>
      <c r="AH33" s="647"/>
      <c r="AI33" s="647"/>
      <c r="AJ33" s="647"/>
      <c r="AK33" s="647"/>
      <c r="AL33" s="611">
        <v>0</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99.3</v>
      </c>
      <c r="BH33" s="593"/>
      <c r="BI33" s="593"/>
      <c r="BJ33" s="593"/>
      <c r="BK33" s="593"/>
      <c r="BL33" s="593"/>
      <c r="BM33" s="639">
        <v>97.4</v>
      </c>
      <c r="BN33" s="593"/>
      <c r="BO33" s="593"/>
      <c r="BP33" s="593"/>
      <c r="BQ33" s="656"/>
      <c r="BR33" s="669">
        <v>99.3</v>
      </c>
      <c r="BS33" s="593"/>
      <c r="BT33" s="593"/>
      <c r="BU33" s="593"/>
      <c r="BV33" s="593"/>
      <c r="BW33" s="593"/>
      <c r="BX33" s="639">
        <v>97.5</v>
      </c>
      <c r="BY33" s="593"/>
      <c r="BZ33" s="593"/>
      <c r="CA33" s="593"/>
      <c r="CB33" s="656"/>
      <c r="CD33" s="605" t="s">
        <v>308</v>
      </c>
      <c r="CE33" s="606"/>
      <c r="CF33" s="606"/>
      <c r="CG33" s="606"/>
      <c r="CH33" s="606"/>
      <c r="CI33" s="606"/>
      <c r="CJ33" s="606"/>
      <c r="CK33" s="606"/>
      <c r="CL33" s="606"/>
      <c r="CM33" s="606"/>
      <c r="CN33" s="606"/>
      <c r="CO33" s="606"/>
      <c r="CP33" s="606"/>
      <c r="CQ33" s="607"/>
      <c r="CR33" s="608">
        <v>24103639</v>
      </c>
      <c r="CS33" s="621"/>
      <c r="CT33" s="621"/>
      <c r="CU33" s="621"/>
      <c r="CV33" s="621"/>
      <c r="CW33" s="621"/>
      <c r="CX33" s="621"/>
      <c r="CY33" s="622"/>
      <c r="CZ33" s="611">
        <v>42.5</v>
      </c>
      <c r="DA33" s="623"/>
      <c r="DB33" s="623"/>
      <c r="DC33" s="624"/>
      <c r="DD33" s="614">
        <v>17148942</v>
      </c>
      <c r="DE33" s="621"/>
      <c r="DF33" s="621"/>
      <c r="DG33" s="621"/>
      <c r="DH33" s="621"/>
      <c r="DI33" s="621"/>
      <c r="DJ33" s="621"/>
      <c r="DK33" s="622"/>
      <c r="DL33" s="614">
        <v>12082745</v>
      </c>
      <c r="DM33" s="621"/>
      <c r="DN33" s="621"/>
      <c r="DO33" s="621"/>
      <c r="DP33" s="621"/>
      <c r="DQ33" s="621"/>
      <c r="DR33" s="621"/>
      <c r="DS33" s="621"/>
      <c r="DT33" s="621"/>
      <c r="DU33" s="621"/>
      <c r="DV33" s="622"/>
      <c r="DW33" s="611">
        <v>38.9</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2230124</v>
      </c>
      <c r="S34" s="609"/>
      <c r="T34" s="609"/>
      <c r="U34" s="609"/>
      <c r="V34" s="609"/>
      <c r="W34" s="609"/>
      <c r="X34" s="609"/>
      <c r="Y34" s="610"/>
      <c r="Z34" s="646">
        <v>3.7</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7846007</v>
      </c>
      <c r="CS34" s="609"/>
      <c r="CT34" s="609"/>
      <c r="CU34" s="609"/>
      <c r="CV34" s="609"/>
      <c r="CW34" s="609"/>
      <c r="CX34" s="609"/>
      <c r="CY34" s="610"/>
      <c r="CZ34" s="611">
        <v>13.8</v>
      </c>
      <c r="DA34" s="623"/>
      <c r="DB34" s="623"/>
      <c r="DC34" s="624"/>
      <c r="DD34" s="614">
        <v>4880279</v>
      </c>
      <c r="DE34" s="609"/>
      <c r="DF34" s="609"/>
      <c r="DG34" s="609"/>
      <c r="DH34" s="609"/>
      <c r="DI34" s="609"/>
      <c r="DJ34" s="609"/>
      <c r="DK34" s="610"/>
      <c r="DL34" s="614">
        <v>4058386</v>
      </c>
      <c r="DM34" s="609"/>
      <c r="DN34" s="609"/>
      <c r="DO34" s="609"/>
      <c r="DP34" s="609"/>
      <c r="DQ34" s="609"/>
      <c r="DR34" s="609"/>
      <c r="DS34" s="609"/>
      <c r="DT34" s="609"/>
      <c r="DU34" s="609"/>
      <c r="DV34" s="610"/>
      <c r="DW34" s="611">
        <v>13.1</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3659623</v>
      </c>
      <c r="S35" s="609"/>
      <c r="T35" s="609"/>
      <c r="U35" s="609"/>
      <c r="V35" s="609"/>
      <c r="W35" s="609"/>
      <c r="X35" s="609"/>
      <c r="Y35" s="610"/>
      <c r="Z35" s="646">
        <v>6</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619427</v>
      </c>
      <c r="CS35" s="621"/>
      <c r="CT35" s="621"/>
      <c r="CU35" s="621"/>
      <c r="CV35" s="621"/>
      <c r="CW35" s="621"/>
      <c r="CX35" s="621"/>
      <c r="CY35" s="622"/>
      <c r="CZ35" s="611">
        <v>1.1000000000000001</v>
      </c>
      <c r="DA35" s="623"/>
      <c r="DB35" s="623"/>
      <c r="DC35" s="624"/>
      <c r="DD35" s="614">
        <v>311458</v>
      </c>
      <c r="DE35" s="621"/>
      <c r="DF35" s="621"/>
      <c r="DG35" s="621"/>
      <c r="DH35" s="621"/>
      <c r="DI35" s="621"/>
      <c r="DJ35" s="621"/>
      <c r="DK35" s="622"/>
      <c r="DL35" s="614">
        <v>253616</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2304137</v>
      </c>
      <c r="S36" s="609"/>
      <c r="T36" s="609"/>
      <c r="U36" s="609"/>
      <c r="V36" s="609"/>
      <c r="W36" s="609"/>
      <c r="X36" s="609"/>
      <c r="Y36" s="610"/>
      <c r="Z36" s="646">
        <v>3.8</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6930892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7939</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7901362</v>
      </c>
      <c r="CS36" s="609"/>
      <c r="CT36" s="609"/>
      <c r="CU36" s="609"/>
      <c r="CV36" s="609"/>
      <c r="CW36" s="609"/>
      <c r="CX36" s="609"/>
      <c r="CY36" s="610"/>
      <c r="CZ36" s="611">
        <v>13.9</v>
      </c>
      <c r="DA36" s="623"/>
      <c r="DB36" s="623"/>
      <c r="DC36" s="624"/>
      <c r="DD36" s="614">
        <v>6219711</v>
      </c>
      <c r="DE36" s="609"/>
      <c r="DF36" s="609"/>
      <c r="DG36" s="609"/>
      <c r="DH36" s="609"/>
      <c r="DI36" s="609"/>
      <c r="DJ36" s="609"/>
      <c r="DK36" s="610"/>
      <c r="DL36" s="614">
        <v>4219295</v>
      </c>
      <c r="DM36" s="609"/>
      <c r="DN36" s="609"/>
      <c r="DO36" s="609"/>
      <c r="DP36" s="609"/>
      <c r="DQ36" s="609"/>
      <c r="DR36" s="609"/>
      <c r="DS36" s="609"/>
      <c r="DT36" s="609"/>
      <c r="DU36" s="609"/>
      <c r="DV36" s="610"/>
      <c r="DW36" s="611">
        <v>13.6</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728431</v>
      </c>
      <c r="S37" s="609"/>
      <c r="T37" s="609"/>
      <c r="U37" s="609"/>
      <c r="V37" s="609"/>
      <c r="W37" s="609"/>
      <c r="X37" s="609"/>
      <c r="Y37" s="610"/>
      <c r="Z37" s="646">
        <v>1.2</v>
      </c>
      <c r="AA37" s="646"/>
      <c r="AB37" s="646"/>
      <c r="AC37" s="646"/>
      <c r="AD37" s="647">
        <v>4062</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945162</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-184926</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2305672</v>
      </c>
      <c r="CS37" s="621"/>
      <c r="CT37" s="621"/>
      <c r="CU37" s="621"/>
      <c r="CV37" s="621"/>
      <c r="CW37" s="621"/>
      <c r="CX37" s="621"/>
      <c r="CY37" s="622"/>
      <c r="CZ37" s="611">
        <v>4.0999999999999996</v>
      </c>
      <c r="DA37" s="623"/>
      <c r="DB37" s="623"/>
      <c r="DC37" s="624"/>
      <c r="DD37" s="614">
        <v>1820072</v>
      </c>
      <c r="DE37" s="621"/>
      <c r="DF37" s="621"/>
      <c r="DG37" s="621"/>
      <c r="DH37" s="621"/>
      <c r="DI37" s="621"/>
      <c r="DJ37" s="621"/>
      <c r="DK37" s="622"/>
      <c r="DL37" s="614">
        <v>1791307</v>
      </c>
      <c r="DM37" s="621"/>
      <c r="DN37" s="621"/>
      <c r="DO37" s="621"/>
      <c r="DP37" s="621"/>
      <c r="DQ37" s="621"/>
      <c r="DR37" s="621"/>
      <c r="DS37" s="621"/>
      <c r="DT37" s="621"/>
      <c r="DU37" s="621"/>
      <c r="DV37" s="622"/>
      <c r="DW37" s="611">
        <v>5.8</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4025600</v>
      </c>
      <c r="S38" s="609"/>
      <c r="T38" s="609"/>
      <c r="U38" s="609"/>
      <c r="V38" s="609"/>
      <c r="W38" s="609"/>
      <c r="X38" s="609"/>
      <c r="Y38" s="610"/>
      <c r="Z38" s="646">
        <v>6.6</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756455</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11818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4903582</v>
      </c>
      <c r="CS38" s="609"/>
      <c r="CT38" s="609"/>
      <c r="CU38" s="609"/>
      <c r="CV38" s="609"/>
      <c r="CW38" s="609"/>
      <c r="CX38" s="609"/>
      <c r="CY38" s="610"/>
      <c r="CZ38" s="611">
        <v>8.6</v>
      </c>
      <c r="DA38" s="623"/>
      <c r="DB38" s="623"/>
      <c r="DC38" s="624"/>
      <c r="DD38" s="614">
        <v>4021603</v>
      </c>
      <c r="DE38" s="609"/>
      <c r="DF38" s="609"/>
      <c r="DG38" s="609"/>
      <c r="DH38" s="609"/>
      <c r="DI38" s="609"/>
      <c r="DJ38" s="609"/>
      <c r="DK38" s="610"/>
      <c r="DL38" s="614">
        <v>3551448</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374386</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17383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2833261</v>
      </c>
      <c r="CS39" s="621"/>
      <c r="CT39" s="621"/>
      <c r="CU39" s="621"/>
      <c r="CV39" s="621"/>
      <c r="CW39" s="621"/>
      <c r="CX39" s="621"/>
      <c r="CY39" s="622"/>
      <c r="CZ39" s="611">
        <v>5</v>
      </c>
      <c r="DA39" s="623"/>
      <c r="DB39" s="623"/>
      <c r="DC39" s="624"/>
      <c r="DD39" s="614">
        <v>1715891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65100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83</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61061868</v>
      </c>
      <c r="S41" s="633"/>
      <c r="T41" s="633"/>
      <c r="U41" s="633"/>
      <c r="V41" s="633"/>
      <c r="W41" s="633"/>
      <c r="X41" s="633"/>
      <c r="Y41" s="636"/>
      <c r="Z41" s="637">
        <v>100</v>
      </c>
      <c r="AA41" s="637"/>
      <c r="AB41" s="637"/>
      <c r="AC41" s="637"/>
      <c r="AD41" s="638">
        <v>31023381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1085009</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3769880</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475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6186134</v>
      </c>
      <c r="CS42" s="621"/>
      <c r="CT42" s="621"/>
      <c r="CU42" s="621"/>
      <c r="CV42" s="621"/>
      <c r="CW42" s="621"/>
      <c r="CX42" s="621"/>
      <c r="CY42" s="622"/>
      <c r="CZ42" s="611">
        <v>10.9</v>
      </c>
      <c r="DA42" s="623"/>
      <c r="DB42" s="623"/>
      <c r="DC42" s="624"/>
      <c r="DD42" s="614">
        <v>1813483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288972</v>
      </c>
      <c r="CS43" s="621"/>
      <c r="CT43" s="621"/>
      <c r="CU43" s="621"/>
      <c r="CV43" s="621"/>
      <c r="CW43" s="621"/>
      <c r="CX43" s="621"/>
      <c r="CY43" s="622"/>
      <c r="CZ43" s="611">
        <v>0.5</v>
      </c>
      <c r="DA43" s="623"/>
      <c r="DB43" s="623"/>
      <c r="DC43" s="624"/>
      <c r="DD43" s="614">
        <v>288972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5919726</v>
      </c>
      <c r="CS44" s="609"/>
      <c r="CT44" s="609"/>
      <c r="CU44" s="609"/>
      <c r="CV44" s="609"/>
      <c r="CW44" s="609"/>
      <c r="CX44" s="609"/>
      <c r="CY44" s="610"/>
      <c r="CZ44" s="611">
        <v>10.4</v>
      </c>
      <c r="DA44" s="612"/>
      <c r="DB44" s="612"/>
      <c r="DC44" s="613"/>
      <c r="DD44" s="614">
        <v>1785813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1623255</v>
      </c>
      <c r="CS45" s="621"/>
      <c r="CT45" s="621"/>
      <c r="CU45" s="621"/>
      <c r="CV45" s="621"/>
      <c r="CW45" s="621"/>
      <c r="CX45" s="621"/>
      <c r="CY45" s="622"/>
      <c r="CZ45" s="611">
        <v>2.9</v>
      </c>
      <c r="DA45" s="623"/>
      <c r="DB45" s="623"/>
      <c r="DC45" s="624"/>
      <c r="DD45" s="614">
        <v>92001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3981120</v>
      </c>
      <c r="CS46" s="609"/>
      <c r="CT46" s="609"/>
      <c r="CU46" s="609"/>
      <c r="CV46" s="609"/>
      <c r="CW46" s="609"/>
      <c r="CX46" s="609"/>
      <c r="CY46" s="610"/>
      <c r="CZ46" s="611">
        <v>7</v>
      </c>
      <c r="DA46" s="612"/>
      <c r="DB46" s="612"/>
      <c r="DC46" s="613"/>
      <c r="DD46" s="614">
        <v>1664854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266408</v>
      </c>
      <c r="CS47" s="621"/>
      <c r="CT47" s="621"/>
      <c r="CU47" s="621"/>
      <c r="CV47" s="621"/>
      <c r="CW47" s="621"/>
      <c r="CX47" s="621"/>
      <c r="CY47" s="622"/>
      <c r="CZ47" s="611">
        <v>0.5</v>
      </c>
      <c r="DA47" s="623"/>
      <c r="DB47" s="623"/>
      <c r="DC47" s="624"/>
      <c r="DD47" s="614">
        <v>27670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56715433</v>
      </c>
      <c r="CS49" s="593"/>
      <c r="CT49" s="593"/>
      <c r="CU49" s="593"/>
      <c r="CV49" s="593"/>
      <c r="CW49" s="593"/>
      <c r="CX49" s="593"/>
      <c r="CY49" s="594"/>
      <c r="CZ49" s="595">
        <v>100</v>
      </c>
      <c r="DA49" s="596"/>
      <c r="DB49" s="596"/>
      <c r="DC49" s="597"/>
      <c r="DD49" s="598">
        <v>37150825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3Uzd68+RzLKLi/M+D8D4PIikEkJXriUZ9Ws7wRdxHN8cIoJIqJi3I+xI9miabsOE1VXA8lMKTxYc+ksHFIc5og==" saltValue="H2H6H5/embH498/h1Oaj3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4" zoomScale="70" zoomScaleNormal="25" zoomScaleSheetLayoutView="70" workbookViewId="0">
      <selection activeCell="BE17" sqref="BE17"/>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61081</v>
      </c>
      <c r="R7" s="1090"/>
      <c r="S7" s="1090"/>
      <c r="T7" s="1090"/>
      <c r="U7" s="1090"/>
      <c r="V7" s="1090">
        <v>56744</v>
      </c>
      <c r="W7" s="1090"/>
      <c r="X7" s="1090"/>
      <c r="Y7" s="1090"/>
      <c r="Z7" s="1090"/>
      <c r="AA7" s="1090">
        <v>4336</v>
      </c>
      <c r="AB7" s="1090"/>
      <c r="AC7" s="1090"/>
      <c r="AD7" s="1090"/>
      <c r="AE7" s="1091"/>
      <c r="AF7" s="1092">
        <v>4011</v>
      </c>
      <c r="AG7" s="1093"/>
      <c r="AH7" s="1093"/>
      <c r="AI7" s="1093"/>
      <c r="AJ7" s="1094"/>
      <c r="AK7" s="1095">
        <v>3537</v>
      </c>
      <c r="AL7" s="1096"/>
      <c r="AM7" s="1096"/>
      <c r="AN7" s="1096"/>
      <c r="AO7" s="1096"/>
      <c r="AP7" s="1096">
        <v>44980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556</v>
      </c>
      <c r="BT7" s="1087"/>
      <c r="BU7" s="1087"/>
      <c r="BV7" s="1087"/>
      <c r="BW7" s="1087"/>
      <c r="BX7" s="1087"/>
      <c r="BY7" s="1087"/>
      <c r="BZ7" s="1087"/>
      <c r="CA7" s="1087"/>
      <c r="CB7" s="1087"/>
      <c r="CC7" s="1087"/>
      <c r="CD7" s="1087"/>
      <c r="CE7" s="1087"/>
      <c r="CF7" s="1087"/>
      <c r="CG7" s="1099"/>
      <c r="CH7" s="1083">
        <v>-19</v>
      </c>
      <c r="CI7" s="1084"/>
      <c r="CJ7" s="1084"/>
      <c r="CK7" s="1084"/>
      <c r="CL7" s="1085"/>
      <c r="CM7" s="1083">
        <v>9</v>
      </c>
      <c r="CN7" s="1084"/>
      <c r="CO7" s="1084"/>
      <c r="CP7" s="1084"/>
      <c r="CQ7" s="1085"/>
      <c r="CR7" s="1083">
        <v>10</v>
      </c>
      <c r="CS7" s="1084"/>
      <c r="CT7" s="1084"/>
      <c r="CU7" s="1084"/>
      <c r="CV7" s="1085"/>
      <c r="CW7" s="1083" t="s">
        <v>491</v>
      </c>
      <c r="CX7" s="1084"/>
      <c r="CY7" s="1084"/>
      <c r="CZ7" s="1084"/>
      <c r="DA7" s="1085"/>
      <c r="DB7" s="1083" t="s">
        <v>491</v>
      </c>
      <c r="DC7" s="1084"/>
      <c r="DD7" s="1084"/>
      <c r="DE7" s="1084"/>
      <c r="DF7" s="1085"/>
      <c r="DG7" s="1083" t="s">
        <v>491</v>
      </c>
      <c r="DH7" s="1084"/>
      <c r="DI7" s="1084"/>
      <c r="DJ7" s="1084"/>
      <c r="DK7" s="1085"/>
      <c r="DL7" s="1083" t="s">
        <v>491</v>
      </c>
      <c r="DM7" s="1084"/>
      <c r="DN7" s="1084"/>
      <c r="DO7" s="1084"/>
      <c r="DP7" s="1085"/>
      <c r="DQ7" s="1083" t="s">
        <v>491</v>
      </c>
      <c r="DR7" s="1084"/>
      <c r="DS7" s="1084"/>
      <c r="DT7" s="1084"/>
      <c r="DU7" s="1085"/>
      <c r="DV7" s="1086"/>
      <c r="DW7" s="1087"/>
      <c r="DX7" s="1087"/>
      <c r="DY7" s="1087"/>
      <c r="DZ7" s="1088"/>
      <c r="EA7" s="216"/>
    </row>
    <row r="8" spans="1:131" s="217" customFormat="1" ht="26.25" customHeight="1" x14ac:dyDescent="0.2">
      <c r="A8" s="220">
        <v>2</v>
      </c>
      <c r="B8" s="1017" t="s">
        <v>376</v>
      </c>
      <c r="C8" s="1018"/>
      <c r="D8" s="1018"/>
      <c r="E8" s="1018"/>
      <c r="F8" s="1018"/>
      <c r="G8" s="1018"/>
      <c r="H8" s="1018"/>
      <c r="I8" s="1018"/>
      <c r="J8" s="1018"/>
      <c r="K8" s="1018"/>
      <c r="L8" s="1018"/>
      <c r="M8" s="1018"/>
      <c r="N8" s="1018"/>
      <c r="O8" s="1018"/>
      <c r="P8" s="1019"/>
      <c r="Q8" s="1025">
        <v>157</v>
      </c>
      <c r="R8" s="1026"/>
      <c r="S8" s="1026"/>
      <c r="T8" s="1026"/>
      <c r="U8" s="1026"/>
      <c r="V8" s="1026">
        <v>147</v>
      </c>
      <c r="W8" s="1026"/>
      <c r="X8" s="1026"/>
      <c r="Y8" s="1026"/>
      <c r="Z8" s="1026"/>
      <c r="AA8" s="1026">
        <v>10</v>
      </c>
      <c r="AB8" s="1026"/>
      <c r="AC8" s="1026"/>
      <c r="AD8" s="1026"/>
      <c r="AE8" s="1027"/>
      <c r="AF8" s="1022">
        <v>10</v>
      </c>
      <c r="AG8" s="1023"/>
      <c r="AH8" s="1023"/>
      <c r="AI8" s="1023"/>
      <c r="AJ8" s="1024"/>
      <c r="AK8" s="1067">
        <v>138</v>
      </c>
      <c r="AL8" s="1068"/>
      <c r="AM8" s="1068"/>
      <c r="AN8" s="1068"/>
      <c r="AO8" s="1068"/>
      <c r="AP8" s="1068">
        <v>613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557</v>
      </c>
      <c r="BT8" s="980"/>
      <c r="BU8" s="980"/>
      <c r="BV8" s="980"/>
      <c r="BW8" s="980"/>
      <c r="BX8" s="980"/>
      <c r="BY8" s="980"/>
      <c r="BZ8" s="980"/>
      <c r="CA8" s="980"/>
      <c r="CB8" s="980"/>
      <c r="CC8" s="980"/>
      <c r="CD8" s="980"/>
      <c r="CE8" s="980"/>
      <c r="CF8" s="980"/>
      <c r="CG8" s="1001"/>
      <c r="CH8" s="976">
        <v>3</v>
      </c>
      <c r="CI8" s="977"/>
      <c r="CJ8" s="977"/>
      <c r="CK8" s="977"/>
      <c r="CL8" s="978"/>
      <c r="CM8" s="976">
        <v>24</v>
      </c>
      <c r="CN8" s="977"/>
      <c r="CO8" s="977"/>
      <c r="CP8" s="977"/>
      <c r="CQ8" s="978"/>
      <c r="CR8" s="976">
        <v>30</v>
      </c>
      <c r="CS8" s="977"/>
      <c r="CT8" s="977"/>
      <c r="CU8" s="977"/>
      <c r="CV8" s="978"/>
      <c r="CW8" s="976" t="s">
        <v>491</v>
      </c>
      <c r="CX8" s="977"/>
      <c r="CY8" s="977"/>
      <c r="CZ8" s="977"/>
      <c r="DA8" s="978"/>
      <c r="DB8" s="976" t="s">
        <v>491</v>
      </c>
      <c r="DC8" s="977"/>
      <c r="DD8" s="977"/>
      <c r="DE8" s="977"/>
      <c r="DF8" s="978"/>
      <c r="DG8" s="976" t="s">
        <v>491</v>
      </c>
      <c r="DH8" s="977"/>
      <c r="DI8" s="977"/>
      <c r="DJ8" s="977"/>
      <c r="DK8" s="978"/>
      <c r="DL8" s="976" t="s">
        <v>491</v>
      </c>
      <c r="DM8" s="977"/>
      <c r="DN8" s="977"/>
      <c r="DO8" s="977"/>
      <c r="DP8" s="978"/>
      <c r="DQ8" s="976" t="s">
        <v>491</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4">
        <v>61062</v>
      </c>
      <c r="R23" s="1048"/>
      <c r="S23" s="1048"/>
      <c r="T23" s="1048"/>
      <c r="U23" s="1048"/>
      <c r="V23" s="1048">
        <v>56715</v>
      </c>
      <c r="W23" s="1048"/>
      <c r="X23" s="1048"/>
      <c r="Y23" s="1048"/>
      <c r="Z23" s="1048"/>
      <c r="AA23" s="1048">
        <v>4346</v>
      </c>
      <c r="AB23" s="1048"/>
      <c r="AC23" s="1048"/>
      <c r="AD23" s="1048"/>
      <c r="AE23" s="1055"/>
      <c r="AF23" s="1056">
        <v>4021</v>
      </c>
      <c r="AG23" s="1048"/>
      <c r="AH23" s="1048"/>
      <c r="AI23" s="1048"/>
      <c r="AJ23" s="1057"/>
      <c r="AK23" s="1058"/>
      <c r="AL23" s="1059"/>
      <c r="AM23" s="1059"/>
      <c r="AN23" s="1059"/>
      <c r="AO23" s="1059"/>
      <c r="AP23" s="1048">
        <v>45593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390</v>
      </c>
      <c r="C28" s="1035"/>
      <c r="D28" s="1035"/>
      <c r="E28" s="1035"/>
      <c r="F28" s="1035"/>
      <c r="G28" s="1035"/>
      <c r="H28" s="1035"/>
      <c r="I28" s="1035"/>
      <c r="J28" s="1035"/>
      <c r="K28" s="1035"/>
      <c r="L28" s="1035"/>
      <c r="M28" s="1035"/>
      <c r="N28" s="1035"/>
      <c r="O28" s="1035"/>
      <c r="P28" s="1036"/>
      <c r="Q28" s="1037">
        <v>11211</v>
      </c>
      <c r="R28" s="1038"/>
      <c r="S28" s="1038"/>
      <c r="T28" s="1038"/>
      <c r="U28" s="1038"/>
      <c r="V28" s="1038">
        <v>11203</v>
      </c>
      <c r="W28" s="1038"/>
      <c r="X28" s="1038"/>
      <c r="Y28" s="1038"/>
      <c r="Z28" s="1038"/>
      <c r="AA28" s="1038">
        <v>8</v>
      </c>
      <c r="AB28" s="1038"/>
      <c r="AC28" s="1038"/>
      <c r="AD28" s="1038"/>
      <c r="AE28" s="1039"/>
      <c r="AF28" s="1040">
        <v>8</v>
      </c>
      <c r="AG28" s="1038"/>
      <c r="AH28" s="1038"/>
      <c r="AI28" s="1038"/>
      <c r="AJ28" s="1041"/>
      <c r="AK28" s="1029">
        <v>1034</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391</v>
      </c>
      <c r="C29" s="1018"/>
      <c r="D29" s="1018"/>
      <c r="E29" s="1018"/>
      <c r="F29" s="1018"/>
      <c r="G29" s="1018"/>
      <c r="H29" s="1018"/>
      <c r="I29" s="1018"/>
      <c r="J29" s="1018"/>
      <c r="K29" s="1018"/>
      <c r="L29" s="1018"/>
      <c r="M29" s="1018"/>
      <c r="N29" s="1018"/>
      <c r="O29" s="1018"/>
      <c r="P29" s="1019"/>
      <c r="Q29" s="1025">
        <v>293</v>
      </c>
      <c r="R29" s="1026"/>
      <c r="S29" s="1026"/>
      <c r="T29" s="1026"/>
      <c r="U29" s="1026"/>
      <c r="V29" s="1026">
        <v>280</v>
      </c>
      <c r="W29" s="1026"/>
      <c r="X29" s="1026"/>
      <c r="Y29" s="1026"/>
      <c r="Z29" s="1026"/>
      <c r="AA29" s="1026">
        <v>14</v>
      </c>
      <c r="AB29" s="1026"/>
      <c r="AC29" s="1026"/>
      <c r="AD29" s="1026"/>
      <c r="AE29" s="1027"/>
      <c r="AF29" s="1022">
        <v>14</v>
      </c>
      <c r="AG29" s="1023"/>
      <c r="AH29" s="1023"/>
      <c r="AI29" s="1023"/>
      <c r="AJ29" s="1024"/>
      <c r="AK29" s="967">
        <v>154</v>
      </c>
      <c r="AL29" s="958"/>
      <c r="AM29" s="958"/>
      <c r="AN29" s="958"/>
      <c r="AO29" s="958"/>
      <c r="AP29" s="958">
        <v>482</v>
      </c>
      <c r="AQ29" s="958"/>
      <c r="AR29" s="958"/>
      <c r="AS29" s="958"/>
      <c r="AT29" s="958"/>
      <c r="AU29" s="958" t="s">
        <v>558</v>
      </c>
      <c r="AV29" s="958"/>
      <c r="AW29" s="958"/>
      <c r="AX29" s="958"/>
      <c r="AY29" s="958"/>
      <c r="AZ29" s="1028" t="s">
        <v>558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392</v>
      </c>
      <c r="C30" s="1018"/>
      <c r="D30" s="1018"/>
      <c r="E30" s="1018"/>
      <c r="F30" s="1018"/>
      <c r="G30" s="1018"/>
      <c r="H30" s="1018"/>
      <c r="I30" s="1018"/>
      <c r="J30" s="1018"/>
      <c r="K30" s="1018"/>
      <c r="L30" s="1018"/>
      <c r="M30" s="1018"/>
      <c r="N30" s="1018"/>
      <c r="O30" s="1018"/>
      <c r="P30" s="1019"/>
      <c r="Q30" s="1025">
        <v>11795</v>
      </c>
      <c r="R30" s="1026"/>
      <c r="S30" s="1026"/>
      <c r="T30" s="1026"/>
      <c r="U30" s="1026"/>
      <c r="V30" s="1026">
        <v>11370</v>
      </c>
      <c r="W30" s="1026"/>
      <c r="X30" s="1026"/>
      <c r="Y30" s="1026"/>
      <c r="Z30" s="1026"/>
      <c r="AA30" s="1026">
        <v>425</v>
      </c>
      <c r="AB30" s="1026"/>
      <c r="AC30" s="1026"/>
      <c r="AD30" s="1026"/>
      <c r="AE30" s="1027"/>
      <c r="AF30" s="1022">
        <v>425</v>
      </c>
      <c r="AG30" s="1023"/>
      <c r="AH30" s="1023"/>
      <c r="AI30" s="1023"/>
      <c r="AJ30" s="1024"/>
      <c r="AK30" s="967">
        <v>1934</v>
      </c>
      <c r="AL30" s="958"/>
      <c r="AM30" s="958"/>
      <c r="AN30" s="958"/>
      <c r="AO30" s="958"/>
      <c r="AP30" s="958" t="s">
        <v>558</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393</v>
      </c>
      <c r="C31" s="1018"/>
      <c r="D31" s="1018"/>
      <c r="E31" s="1018"/>
      <c r="F31" s="1018"/>
      <c r="G31" s="1018"/>
      <c r="H31" s="1018"/>
      <c r="I31" s="1018"/>
      <c r="J31" s="1018"/>
      <c r="K31" s="1018"/>
      <c r="L31" s="1018"/>
      <c r="M31" s="1018"/>
      <c r="N31" s="1018"/>
      <c r="O31" s="1018"/>
      <c r="P31" s="1019"/>
      <c r="Q31" s="1025">
        <v>1537</v>
      </c>
      <c r="R31" s="1026"/>
      <c r="S31" s="1026"/>
      <c r="T31" s="1026"/>
      <c r="U31" s="1026"/>
      <c r="V31" s="1026">
        <v>1530</v>
      </c>
      <c r="W31" s="1026"/>
      <c r="X31" s="1026"/>
      <c r="Y31" s="1026"/>
      <c r="Z31" s="1026"/>
      <c r="AA31" s="1026">
        <v>7</v>
      </c>
      <c r="AB31" s="1026"/>
      <c r="AC31" s="1026"/>
      <c r="AD31" s="1026"/>
      <c r="AE31" s="1027"/>
      <c r="AF31" s="1022">
        <v>7</v>
      </c>
      <c r="AG31" s="1023"/>
      <c r="AH31" s="1023"/>
      <c r="AI31" s="1023"/>
      <c r="AJ31" s="1024"/>
      <c r="AK31" s="967">
        <v>516</v>
      </c>
      <c r="AL31" s="958"/>
      <c r="AM31" s="958"/>
      <c r="AN31" s="958"/>
      <c r="AO31" s="958"/>
      <c r="AP31" s="958" t="s">
        <v>558</v>
      </c>
      <c r="AQ31" s="958"/>
      <c r="AR31" s="958"/>
      <c r="AS31" s="958"/>
      <c r="AT31" s="958"/>
      <c r="AU31" s="958" t="s">
        <v>558</v>
      </c>
      <c r="AV31" s="958"/>
      <c r="AW31" s="958"/>
      <c r="AX31" s="958"/>
      <c r="AY31" s="958"/>
      <c r="AZ31" s="1028" t="s">
        <v>558</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394</v>
      </c>
      <c r="C32" s="1018"/>
      <c r="D32" s="1018"/>
      <c r="E32" s="1018"/>
      <c r="F32" s="1018"/>
      <c r="G32" s="1018"/>
      <c r="H32" s="1018"/>
      <c r="I32" s="1018"/>
      <c r="J32" s="1018"/>
      <c r="K32" s="1018"/>
      <c r="L32" s="1018"/>
      <c r="M32" s="1018"/>
      <c r="N32" s="1018"/>
      <c r="O32" s="1018"/>
      <c r="P32" s="1019"/>
      <c r="Q32" s="1025">
        <v>2017</v>
      </c>
      <c r="R32" s="1026"/>
      <c r="S32" s="1026"/>
      <c r="T32" s="1026"/>
      <c r="U32" s="1026"/>
      <c r="V32" s="1026">
        <v>1990</v>
      </c>
      <c r="W32" s="1026"/>
      <c r="X32" s="1026"/>
      <c r="Y32" s="1026"/>
      <c r="Z32" s="1026"/>
      <c r="AA32" s="1026">
        <v>27</v>
      </c>
      <c r="AB32" s="1026"/>
      <c r="AC32" s="1026"/>
      <c r="AD32" s="1026"/>
      <c r="AE32" s="1027"/>
      <c r="AF32" s="1022">
        <v>1571</v>
      </c>
      <c r="AG32" s="1023"/>
      <c r="AH32" s="1023"/>
      <c r="AI32" s="1023"/>
      <c r="AJ32" s="1024"/>
      <c r="AK32" s="967">
        <v>169</v>
      </c>
      <c r="AL32" s="958"/>
      <c r="AM32" s="958"/>
      <c r="AN32" s="958"/>
      <c r="AO32" s="958"/>
      <c r="AP32" s="958">
        <v>4876</v>
      </c>
      <c r="AQ32" s="958"/>
      <c r="AR32" s="958"/>
      <c r="AS32" s="958"/>
      <c r="AT32" s="958"/>
      <c r="AU32" s="958">
        <v>2073</v>
      </c>
      <c r="AV32" s="958"/>
      <c r="AW32" s="958"/>
      <c r="AX32" s="958"/>
      <c r="AY32" s="958"/>
      <c r="AZ32" s="1028" t="s">
        <v>558</v>
      </c>
      <c r="BA32" s="1028"/>
      <c r="BB32" s="1028"/>
      <c r="BC32" s="1028"/>
      <c r="BD32" s="1028"/>
      <c r="BE32" s="959" t="s">
        <v>395</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396</v>
      </c>
      <c r="C33" s="1018"/>
      <c r="D33" s="1018"/>
      <c r="E33" s="1018"/>
      <c r="F33" s="1018"/>
      <c r="G33" s="1018"/>
      <c r="H33" s="1018"/>
      <c r="I33" s="1018"/>
      <c r="J33" s="1018"/>
      <c r="K33" s="1018"/>
      <c r="L33" s="1018"/>
      <c r="M33" s="1018"/>
      <c r="N33" s="1018"/>
      <c r="O33" s="1018"/>
      <c r="P33" s="1019"/>
      <c r="Q33" s="1025">
        <v>3531</v>
      </c>
      <c r="R33" s="1026"/>
      <c r="S33" s="1026"/>
      <c r="T33" s="1026"/>
      <c r="U33" s="1026"/>
      <c r="V33" s="1026">
        <v>4219</v>
      </c>
      <c r="W33" s="1026"/>
      <c r="X33" s="1026"/>
      <c r="Y33" s="1026"/>
      <c r="Z33" s="1026"/>
      <c r="AA33" s="1026">
        <v>-688</v>
      </c>
      <c r="AB33" s="1026"/>
      <c r="AC33" s="1026"/>
      <c r="AD33" s="1026"/>
      <c r="AE33" s="1027"/>
      <c r="AF33" s="1022">
        <v>2066</v>
      </c>
      <c r="AG33" s="1023"/>
      <c r="AH33" s="1023"/>
      <c r="AI33" s="1023"/>
      <c r="AJ33" s="1024"/>
      <c r="AK33" s="967">
        <v>795</v>
      </c>
      <c r="AL33" s="958"/>
      <c r="AM33" s="958"/>
      <c r="AN33" s="958"/>
      <c r="AO33" s="958"/>
      <c r="AP33" s="958">
        <v>2026</v>
      </c>
      <c r="AQ33" s="958"/>
      <c r="AR33" s="958"/>
      <c r="AS33" s="958"/>
      <c r="AT33" s="958"/>
      <c r="AU33" s="958">
        <v>1370</v>
      </c>
      <c r="AV33" s="958"/>
      <c r="AW33" s="958"/>
      <c r="AX33" s="958"/>
      <c r="AY33" s="958"/>
      <c r="AZ33" s="1028" t="s">
        <v>558</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397</v>
      </c>
      <c r="C34" s="1018"/>
      <c r="D34" s="1018"/>
      <c r="E34" s="1018"/>
      <c r="F34" s="1018"/>
      <c r="G34" s="1018"/>
      <c r="H34" s="1018"/>
      <c r="I34" s="1018"/>
      <c r="J34" s="1018"/>
      <c r="K34" s="1018"/>
      <c r="L34" s="1018"/>
      <c r="M34" s="1018"/>
      <c r="N34" s="1018"/>
      <c r="O34" s="1018"/>
      <c r="P34" s="1019"/>
      <c r="Q34" s="1025">
        <v>1760</v>
      </c>
      <c r="R34" s="1026"/>
      <c r="S34" s="1026"/>
      <c r="T34" s="1026"/>
      <c r="U34" s="1026"/>
      <c r="V34" s="1026">
        <v>1710</v>
      </c>
      <c r="W34" s="1026"/>
      <c r="X34" s="1026"/>
      <c r="Y34" s="1026"/>
      <c r="Z34" s="1026"/>
      <c r="AA34" s="1026">
        <v>49</v>
      </c>
      <c r="AB34" s="1026"/>
      <c r="AC34" s="1026"/>
      <c r="AD34" s="1026"/>
      <c r="AE34" s="1027"/>
      <c r="AF34" s="1022">
        <v>658</v>
      </c>
      <c r="AG34" s="1023"/>
      <c r="AH34" s="1023"/>
      <c r="AI34" s="1023"/>
      <c r="AJ34" s="1024"/>
      <c r="AK34" s="967">
        <v>682</v>
      </c>
      <c r="AL34" s="958"/>
      <c r="AM34" s="958"/>
      <c r="AN34" s="958"/>
      <c r="AO34" s="958"/>
      <c r="AP34" s="958">
        <v>4600</v>
      </c>
      <c r="AQ34" s="958"/>
      <c r="AR34" s="958"/>
      <c r="AS34" s="958"/>
      <c r="AT34" s="958"/>
      <c r="AU34" s="958">
        <v>4186</v>
      </c>
      <c r="AV34" s="958"/>
      <c r="AW34" s="958"/>
      <c r="AX34" s="958"/>
      <c r="AY34" s="958"/>
      <c r="AZ34" s="1028" t="s">
        <v>558</v>
      </c>
      <c r="BA34" s="1028"/>
      <c r="BB34" s="1028"/>
      <c r="BC34" s="1028"/>
      <c r="BD34" s="1028"/>
      <c r="BE34" s="959" t="s">
        <v>395</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398</v>
      </c>
      <c r="C35" s="1018"/>
      <c r="D35" s="1018"/>
      <c r="E35" s="1018"/>
      <c r="F35" s="1018"/>
      <c r="G35" s="1018"/>
      <c r="H35" s="1018"/>
      <c r="I35" s="1018"/>
      <c r="J35" s="1018"/>
      <c r="K35" s="1018"/>
      <c r="L35" s="1018"/>
      <c r="M35" s="1018"/>
      <c r="N35" s="1018"/>
      <c r="O35" s="1018"/>
      <c r="P35" s="1019"/>
      <c r="Q35" s="1025">
        <v>107</v>
      </c>
      <c r="R35" s="1026"/>
      <c r="S35" s="1026"/>
      <c r="T35" s="1026"/>
      <c r="U35" s="1026"/>
      <c r="V35" s="1026">
        <v>107</v>
      </c>
      <c r="W35" s="1026"/>
      <c r="X35" s="1026"/>
      <c r="Y35" s="1026"/>
      <c r="Z35" s="1026"/>
      <c r="AA35" s="1026">
        <v>0</v>
      </c>
      <c r="AB35" s="1026"/>
      <c r="AC35" s="1026"/>
      <c r="AD35" s="1026"/>
      <c r="AE35" s="1027"/>
      <c r="AF35" s="1022">
        <v>0</v>
      </c>
      <c r="AG35" s="1023"/>
      <c r="AH35" s="1023"/>
      <c r="AI35" s="1023"/>
      <c r="AJ35" s="1024"/>
      <c r="AK35" s="967">
        <v>49</v>
      </c>
      <c r="AL35" s="958"/>
      <c r="AM35" s="958"/>
      <c r="AN35" s="958"/>
      <c r="AO35" s="958"/>
      <c r="AP35" s="958">
        <v>138</v>
      </c>
      <c r="AQ35" s="958"/>
      <c r="AR35" s="958"/>
      <c r="AS35" s="958"/>
      <c r="AT35" s="958"/>
      <c r="AU35" s="958">
        <v>138</v>
      </c>
      <c r="AV35" s="958"/>
      <c r="AW35" s="958"/>
      <c r="AX35" s="958"/>
      <c r="AY35" s="958"/>
      <c r="AZ35" s="1028" t="s">
        <v>558</v>
      </c>
      <c r="BA35" s="1028"/>
      <c r="BB35" s="1028"/>
      <c r="BC35" s="1028"/>
      <c r="BD35" s="1028"/>
      <c r="BE35" s="959" t="s">
        <v>399</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378</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4750</v>
      </c>
      <c r="AG63" s="946"/>
      <c r="AH63" s="946"/>
      <c r="AI63" s="946"/>
      <c r="AJ63" s="1009"/>
      <c r="AK63" s="1010"/>
      <c r="AL63" s="950"/>
      <c r="AM63" s="950"/>
      <c r="AN63" s="950"/>
      <c r="AO63" s="950"/>
      <c r="AP63" s="946">
        <v>12122</v>
      </c>
      <c r="AQ63" s="946"/>
      <c r="AR63" s="946"/>
      <c r="AS63" s="946"/>
      <c r="AT63" s="946"/>
      <c r="AU63" s="946">
        <v>7767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403</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404</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551</v>
      </c>
      <c r="C68" s="973"/>
      <c r="D68" s="973"/>
      <c r="E68" s="973"/>
      <c r="F68" s="973"/>
      <c r="G68" s="973"/>
      <c r="H68" s="973"/>
      <c r="I68" s="973"/>
      <c r="J68" s="973"/>
      <c r="K68" s="973"/>
      <c r="L68" s="973"/>
      <c r="M68" s="973"/>
      <c r="N68" s="973"/>
      <c r="O68" s="973"/>
      <c r="P68" s="974"/>
      <c r="Q68" s="975">
        <v>216</v>
      </c>
      <c r="R68" s="969"/>
      <c r="S68" s="969"/>
      <c r="T68" s="969"/>
      <c r="U68" s="969"/>
      <c r="V68" s="969">
        <v>196</v>
      </c>
      <c r="W68" s="969"/>
      <c r="X68" s="969"/>
      <c r="Y68" s="969"/>
      <c r="Z68" s="969"/>
      <c r="AA68" s="969">
        <v>20</v>
      </c>
      <c r="AB68" s="969"/>
      <c r="AC68" s="969"/>
      <c r="AD68" s="969"/>
      <c r="AE68" s="969"/>
      <c r="AF68" s="969">
        <v>20</v>
      </c>
      <c r="AG68" s="969"/>
      <c r="AH68" s="969"/>
      <c r="AI68" s="969"/>
      <c r="AJ68" s="969"/>
      <c r="AK68" s="969" t="s">
        <v>558</v>
      </c>
      <c r="AL68" s="969"/>
      <c r="AM68" s="969"/>
      <c r="AN68" s="969"/>
      <c r="AO68" s="969"/>
      <c r="AP68" s="969" t="s">
        <v>558</v>
      </c>
      <c r="AQ68" s="969"/>
      <c r="AR68" s="969"/>
      <c r="AS68" s="969"/>
      <c r="AT68" s="969"/>
      <c r="AU68" s="969"/>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552</v>
      </c>
      <c r="C69" s="962"/>
      <c r="D69" s="962"/>
      <c r="E69" s="962"/>
      <c r="F69" s="962"/>
      <c r="G69" s="962"/>
      <c r="H69" s="962"/>
      <c r="I69" s="962"/>
      <c r="J69" s="962"/>
      <c r="K69" s="962"/>
      <c r="L69" s="962"/>
      <c r="M69" s="962"/>
      <c r="N69" s="962"/>
      <c r="O69" s="962"/>
      <c r="P69" s="963"/>
      <c r="Q69" s="964">
        <v>1285</v>
      </c>
      <c r="R69" s="958"/>
      <c r="S69" s="958"/>
      <c r="T69" s="958"/>
      <c r="U69" s="958"/>
      <c r="V69" s="958">
        <v>949</v>
      </c>
      <c r="W69" s="958"/>
      <c r="X69" s="958"/>
      <c r="Y69" s="958"/>
      <c r="Z69" s="958"/>
      <c r="AA69" s="958">
        <v>336</v>
      </c>
      <c r="AB69" s="958"/>
      <c r="AC69" s="958"/>
      <c r="AD69" s="958"/>
      <c r="AE69" s="958"/>
      <c r="AF69" s="958">
        <v>336</v>
      </c>
      <c r="AG69" s="958"/>
      <c r="AH69" s="958"/>
      <c r="AI69" s="958"/>
      <c r="AJ69" s="958"/>
      <c r="AK69" s="958">
        <v>0</v>
      </c>
      <c r="AL69" s="958"/>
      <c r="AM69" s="958"/>
      <c r="AN69" s="958"/>
      <c r="AO69" s="958"/>
      <c r="AP69" s="958">
        <v>1477</v>
      </c>
      <c r="AQ69" s="958"/>
      <c r="AR69" s="958"/>
      <c r="AS69" s="958"/>
      <c r="AT69" s="958"/>
      <c r="AU69" s="958"/>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553</v>
      </c>
      <c r="C70" s="962"/>
      <c r="D70" s="962"/>
      <c r="E70" s="962"/>
      <c r="F70" s="962"/>
      <c r="G70" s="962"/>
      <c r="H70" s="962"/>
      <c r="I70" s="962"/>
      <c r="J70" s="962"/>
      <c r="K70" s="962"/>
      <c r="L70" s="962"/>
      <c r="M70" s="962"/>
      <c r="N70" s="962"/>
      <c r="O70" s="962"/>
      <c r="P70" s="963"/>
      <c r="Q70" s="964">
        <v>4663</v>
      </c>
      <c r="R70" s="958"/>
      <c r="S70" s="958"/>
      <c r="T70" s="958"/>
      <c r="U70" s="958"/>
      <c r="V70" s="958">
        <v>4314</v>
      </c>
      <c r="W70" s="958"/>
      <c r="X70" s="958"/>
      <c r="Y70" s="958"/>
      <c r="Z70" s="958"/>
      <c r="AA70" s="958">
        <v>348</v>
      </c>
      <c r="AB70" s="958"/>
      <c r="AC70" s="958"/>
      <c r="AD70" s="958"/>
      <c r="AE70" s="958"/>
      <c r="AF70" s="958">
        <v>88</v>
      </c>
      <c r="AG70" s="958"/>
      <c r="AH70" s="958"/>
      <c r="AI70" s="958"/>
      <c r="AJ70" s="958"/>
      <c r="AK70" s="958">
        <v>81</v>
      </c>
      <c r="AL70" s="958"/>
      <c r="AM70" s="958"/>
      <c r="AN70" s="958"/>
      <c r="AO70" s="958"/>
      <c r="AP70" s="958" t="s">
        <v>558</v>
      </c>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554</v>
      </c>
      <c r="C71" s="962"/>
      <c r="D71" s="962"/>
      <c r="E71" s="962"/>
      <c r="F71" s="962"/>
      <c r="G71" s="962"/>
      <c r="H71" s="962"/>
      <c r="I71" s="962"/>
      <c r="J71" s="962"/>
      <c r="K71" s="962"/>
      <c r="L71" s="962"/>
      <c r="M71" s="962"/>
      <c r="N71" s="962"/>
      <c r="O71" s="962"/>
      <c r="P71" s="963"/>
      <c r="Q71" s="964">
        <v>312</v>
      </c>
      <c r="R71" s="958"/>
      <c r="S71" s="958"/>
      <c r="T71" s="958"/>
      <c r="U71" s="958"/>
      <c r="V71" s="958">
        <v>290</v>
      </c>
      <c r="W71" s="958"/>
      <c r="X71" s="958"/>
      <c r="Y71" s="958"/>
      <c r="Z71" s="958"/>
      <c r="AA71" s="958">
        <v>22</v>
      </c>
      <c r="AB71" s="958"/>
      <c r="AC71" s="958"/>
      <c r="AD71" s="958"/>
      <c r="AE71" s="958"/>
      <c r="AF71" s="958">
        <v>22</v>
      </c>
      <c r="AG71" s="958"/>
      <c r="AH71" s="958"/>
      <c r="AI71" s="958"/>
      <c r="AJ71" s="958"/>
      <c r="AK71" s="958" t="s">
        <v>558</v>
      </c>
      <c r="AL71" s="958"/>
      <c r="AM71" s="958"/>
      <c r="AN71" s="958"/>
      <c r="AO71" s="958"/>
      <c r="AP71" s="958" t="s">
        <v>558</v>
      </c>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322367</v>
      </c>
      <c r="R72" s="958"/>
      <c r="S72" s="958"/>
      <c r="T72" s="958"/>
      <c r="U72" s="958"/>
      <c r="V72" s="958">
        <v>314740</v>
      </c>
      <c r="W72" s="958"/>
      <c r="X72" s="958"/>
      <c r="Y72" s="958"/>
      <c r="Z72" s="958"/>
      <c r="AA72" s="958">
        <v>7627</v>
      </c>
      <c r="AB72" s="958"/>
      <c r="AC72" s="958"/>
      <c r="AD72" s="958"/>
      <c r="AE72" s="958"/>
      <c r="AF72" s="958">
        <v>5417</v>
      </c>
      <c r="AG72" s="958"/>
      <c r="AH72" s="958"/>
      <c r="AI72" s="958"/>
      <c r="AJ72" s="958"/>
      <c r="AK72" s="958" t="s">
        <v>558</v>
      </c>
      <c r="AL72" s="958"/>
      <c r="AM72" s="958"/>
      <c r="AN72" s="958"/>
      <c r="AO72" s="958"/>
      <c r="AP72" s="958" t="s">
        <v>558</v>
      </c>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5883</v>
      </c>
      <c r="AG88" s="946"/>
      <c r="AH88" s="946"/>
      <c r="AI88" s="946"/>
      <c r="AJ88" s="946"/>
      <c r="AK88" s="950"/>
      <c r="AL88" s="950"/>
      <c r="AM88" s="950"/>
      <c r="AN88" s="950"/>
      <c r="AO88" s="950"/>
      <c r="AP88" s="946">
        <v>1477</v>
      </c>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40</v>
      </c>
      <c r="CS102" s="940"/>
      <c r="CT102" s="940"/>
      <c r="CU102" s="940"/>
      <c r="CV102" s="941"/>
      <c r="CW102" s="939" t="s">
        <v>558</v>
      </c>
      <c r="CX102" s="940"/>
      <c r="CY102" s="940"/>
      <c r="CZ102" s="940"/>
      <c r="DA102" s="941"/>
      <c r="DB102" s="939" t="s">
        <v>558</v>
      </c>
      <c r="DC102" s="940"/>
      <c r="DD102" s="940"/>
      <c r="DE102" s="940"/>
      <c r="DF102" s="941"/>
      <c r="DG102" s="939" t="s">
        <v>558</v>
      </c>
      <c r="DH102" s="940"/>
      <c r="DI102" s="940"/>
      <c r="DJ102" s="940"/>
      <c r="DK102" s="941"/>
      <c r="DL102" s="939" t="s">
        <v>558</v>
      </c>
      <c r="DM102" s="940"/>
      <c r="DN102" s="940"/>
      <c r="DO102" s="940"/>
      <c r="DP102" s="941"/>
      <c r="DQ102" s="939" t="s">
        <v>558</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295</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295</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295</v>
      </c>
      <c r="DR109" s="883"/>
      <c r="DS109" s="883"/>
      <c r="DT109" s="883"/>
      <c r="DU109" s="884"/>
      <c r="DV109" s="885" t="s">
        <v>416</v>
      </c>
      <c r="DW109" s="883"/>
      <c r="DX109" s="883"/>
      <c r="DY109" s="883"/>
      <c r="DZ109" s="916"/>
    </row>
    <row r="110" spans="1:131" s="212" customFormat="1" ht="26.25" customHeight="1" x14ac:dyDescent="0.2">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7057583</v>
      </c>
      <c r="AB110" s="876"/>
      <c r="AC110" s="876"/>
      <c r="AD110" s="876"/>
      <c r="AE110" s="877"/>
      <c r="AF110" s="878">
        <v>6806925</v>
      </c>
      <c r="AG110" s="876"/>
      <c r="AH110" s="876"/>
      <c r="AI110" s="876"/>
      <c r="AJ110" s="877"/>
      <c r="AK110" s="878">
        <v>6786624</v>
      </c>
      <c r="AL110" s="876"/>
      <c r="AM110" s="876"/>
      <c r="AN110" s="876"/>
      <c r="AO110" s="877"/>
      <c r="AP110" s="879">
        <v>27.1</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49696981</v>
      </c>
      <c r="BR110" s="829"/>
      <c r="BS110" s="829"/>
      <c r="BT110" s="829"/>
      <c r="BU110" s="829"/>
      <c r="BV110" s="829">
        <v>48192275</v>
      </c>
      <c r="BW110" s="829"/>
      <c r="BX110" s="829"/>
      <c r="BY110" s="829"/>
      <c r="BZ110" s="829"/>
      <c r="CA110" s="829">
        <v>45592960</v>
      </c>
      <c r="CB110" s="829"/>
      <c r="CC110" s="829"/>
      <c r="CD110" s="829"/>
      <c r="CE110" s="829"/>
      <c r="CF110" s="853">
        <v>182</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172413</v>
      </c>
      <c r="BR111" s="804"/>
      <c r="BS111" s="804"/>
      <c r="BT111" s="804"/>
      <c r="BU111" s="804"/>
      <c r="BV111" s="804">
        <v>33487</v>
      </c>
      <c r="BW111" s="804"/>
      <c r="BX111" s="804"/>
      <c r="BY111" s="804"/>
      <c r="BZ111" s="804"/>
      <c r="CA111" s="804" t="s">
        <v>122</v>
      </c>
      <c r="CB111" s="804"/>
      <c r="CC111" s="804"/>
      <c r="CD111" s="804"/>
      <c r="CE111" s="804"/>
      <c r="CF111" s="862" t="s">
        <v>122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9216497</v>
      </c>
      <c r="BR112" s="804"/>
      <c r="BS112" s="804"/>
      <c r="BT112" s="804"/>
      <c r="BU112" s="804"/>
      <c r="BV112" s="804">
        <v>8304086</v>
      </c>
      <c r="BW112" s="804"/>
      <c r="BX112" s="804"/>
      <c r="BY112" s="804"/>
      <c r="BZ112" s="804"/>
      <c r="CA112" s="804">
        <v>8012121</v>
      </c>
      <c r="CB112" s="804"/>
      <c r="CC112" s="804"/>
      <c r="CD112" s="804"/>
      <c r="CE112" s="804"/>
      <c r="CF112" s="862">
        <v>32</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1340785</v>
      </c>
      <c r="AB113" s="906"/>
      <c r="AC113" s="906"/>
      <c r="AD113" s="906"/>
      <c r="AE113" s="907"/>
      <c r="AF113" s="908">
        <v>1268708</v>
      </c>
      <c r="AG113" s="906"/>
      <c r="AH113" s="906"/>
      <c r="AI113" s="906"/>
      <c r="AJ113" s="907"/>
      <c r="AK113" s="908">
        <v>1176762</v>
      </c>
      <c r="AL113" s="906"/>
      <c r="AM113" s="906"/>
      <c r="AN113" s="906"/>
      <c r="AO113" s="907"/>
      <c r="AP113" s="909">
        <v>4.7</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6925056</v>
      </c>
      <c r="BR114" s="804"/>
      <c r="BS114" s="804"/>
      <c r="BT114" s="804"/>
      <c r="BU114" s="804"/>
      <c r="BV114" s="804">
        <v>6841894</v>
      </c>
      <c r="BW114" s="804"/>
      <c r="BX114" s="804"/>
      <c r="BY114" s="804"/>
      <c r="BZ114" s="804"/>
      <c r="CA114" s="804">
        <v>6753385</v>
      </c>
      <c r="CB114" s="804"/>
      <c r="CC114" s="804"/>
      <c r="CD114" s="804"/>
      <c r="CE114" s="804"/>
      <c r="CF114" s="862">
        <v>27</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143550</v>
      </c>
      <c r="AB115" s="906"/>
      <c r="AC115" s="906"/>
      <c r="AD115" s="906"/>
      <c r="AE115" s="907"/>
      <c r="AF115" s="908">
        <v>146329</v>
      </c>
      <c r="AG115" s="906"/>
      <c r="AH115" s="906"/>
      <c r="AI115" s="906"/>
      <c r="AJ115" s="907"/>
      <c r="AK115" s="908">
        <v>38805</v>
      </c>
      <c r="AL115" s="906"/>
      <c r="AM115" s="906"/>
      <c r="AN115" s="906"/>
      <c r="AO115" s="907"/>
      <c r="AP115" s="909">
        <v>0.2</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8541918</v>
      </c>
      <c r="AB117" s="890"/>
      <c r="AC117" s="890"/>
      <c r="AD117" s="890"/>
      <c r="AE117" s="891"/>
      <c r="AF117" s="892">
        <v>8221962</v>
      </c>
      <c r="AG117" s="890"/>
      <c r="AH117" s="890"/>
      <c r="AI117" s="890"/>
      <c r="AJ117" s="891"/>
      <c r="AK117" s="892">
        <v>8002191</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295</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446</v>
      </c>
      <c r="BP119" s="865"/>
      <c r="BQ119" s="866">
        <v>66010947</v>
      </c>
      <c r="BR119" s="832"/>
      <c r="BS119" s="832"/>
      <c r="BT119" s="832"/>
      <c r="BU119" s="832"/>
      <c r="BV119" s="832">
        <v>63371742</v>
      </c>
      <c r="BW119" s="832"/>
      <c r="BX119" s="832"/>
      <c r="BY119" s="832"/>
      <c r="BZ119" s="832"/>
      <c r="CA119" s="832">
        <v>60358466</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172413</v>
      </c>
      <c r="DH119" s="751"/>
      <c r="DI119" s="751"/>
      <c r="DJ119" s="751"/>
      <c r="DK119" s="752"/>
      <c r="DL119" s="753">
        <v>33487</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19236260</v>
      </c>
      <c r="BR120" s="829"/>
      <c r="BS120" s="829"/>
      <c r="BT120" s="829"/>
      <c r="BU120" s="829"/>
      <c r="BV120" s="829">
        <v>21457745</v>
      </c>
      <c r="BW120" s="829"/>
      <c r="BX120" s="829"/>
      <c r="BY120" s="829"/>
      <c r="BZ120" s="829"/>
      <c r="CA120" s="829">
        <v>20931021</v>
      </c>
      <c r="CB120" s="829"/>
      <c r="CC120" s="829"/>
      <c r="CD120" s="829"/>
      <c r="CE120" s="829"/>
      <c r="CF120" s="853">
        <v>83.6</v>
      </c>
      <c r="CG120" s="854"/>
      <c r="CH120" s="854"/>
      <c r="CI120" s="854"/>
      <c r="CJ120" s="854"/>
      <c r="CK120" s="855" t="s">
        <v>450</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4603939</v>
      </c>
      <c r="DH120" s="829"/>
      <c r="DI120" s="829"/>
      <c r="DJ120" s="829"/>
      <c r="DK120" s="829"/>
      <c r="DL120" s="829">
        <v>4284967</v>
      </c>
      <c r="DM120" s="829"/>
      <c r="DN120" s="829"/>
      <c r="DO120" s="829"/>
      <c r="DP120" s="829"/>
      <c r="DQ120" s="829">
        <v>4186252</v>
      </c>
      <c r="DR120" s="829"/>
      <c r="DS120" s="829"/>
      <c r="DT120" s="829"/>
      <c r="DU120" s="829"/>
      <c r="DV120" s="830">
        <v>16.7</v>
      </c>
      <c r="DW120" s="830"/>
      <c r="DX120" s="830"/>
      <c r="DY120" s="830"/>
      <c r="DZ120" s="831"/>
    </row>
    <row r="121" spans="1:130" s="212" customFormat="1" ht="26.25" customHeight="1" x14ac:dyDescent="0.2">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2149787</v>
      </c>
      <c r="BR121" s="804"/>
      <c r="BS121" s="804"/>
      <c r="BT121" s="804"/>
      <c r="BU121" s="804"/>
      <c r="BV121" s="804">
        <v>2370256</v>
      </c>
      <c r="BW121" s="804"/>
      <c r="BX121" s="804"/>
      <c r="BY121" s="804"/>
      <c r="BZ121" s="804"/>
      <c r="CA121" s="804">
        <v>2220736</v>
      </c>
      <c r="CB121" s="804"/>
      <c r="CC121" s="804"/>
      <c r="CD121" s="804"/>
      <c r="CE121" s="804"/>
      <c r="CF121" s="862">
        <v>8.9</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2906820</v>
      </c>
      <c r="DH121" s="804"/>
      <c r="DI121" s="804"/>
      <c r="DJ121" s="804"/>
      <c r="DK121" s="804"/>
      <c r="DL121" s="804">
        <v>2376744</v>
      </c>
      <c r="DM121" s="804"/>
      <c r="DN121" s="804"/>
      <c r="DO121" s="804"/>
      <c r="DP121" s="804"/>
      <c r="DQ121" s="804">
        <v>2072501</v>
      </c>
      <c r="DR121" s="804"/>
      <c r="DS121" s="804"/>
      <c r="DT121" s="804"/>
      <c r="DU121" s="804"/>
      <c r="DV121" s="781">
        <v>8.3000000000000007</v>
      </c>
      <c r="DW121" s="781"/>
      <c r="DX121" s="781"/>
      <c r="DY121" s="781"/>
      <c r="DZ121" s="782"/>
    </row>
    <row r="122" spans="1:130" s="212" customFormat="1" ht="26.25" customHeight="1" x14ac:dyDescent="0.2">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47137771</v>
      </c>
      <c r="BR122" s="832"/>
      <c r="BS122" s="832"/>
      <c r="BT122" s="832"/>
      <c r="BU122" s="832"/>
      <c r="BV122" s="832">
        <v>45651674</v>
      </c>
      <c r="BW122" s="832"/>
      <c r="BX122" s="832"/>
      <c r="BY122" s="832"/>
      <c r="BZ122" s="832"/>
      <c r="CA122" s="832">
        <v>42900465</v>
      </c>
      <c r="CB122" s="832"/>
      <c r="CC122" s="832"/>
      <c r="CD122" s="832"/>
      <c r="CE122" s="832"/>
      <c r="CF122" s="833">
        <v>171.3</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1293085</v>
      </c>
      <c r="DH122" s="804"/>
      <c r="DI122" s="804"/>
      <c r="DJ122" s="804"/>
      <c r="DK122" s="804"/>
      <c r="DL122" s="804">
        <v>1242809</v>
      </c>
      <c r="DM122" s="804"/>
      <c r="DN122" s="804"/>
      <c r="DO122" s="804"/>
      <c r="DP122" s="804"/>
      <c r="DQ122" s="804">
        <v>1369834</v>
      </c>
      <c r="DR122" s="804"/>
      <c r="DS122" s="804"/>
      <c r="DT122" s="804"/>
      <c r="DU122" s="804"/>
      <c r="DV122" s="781">
        <v>5.5</v>
      </c>
      <c r="DW122" s="781"/>
      <c r="DX122" s="781"/>
      <c r="DY122" s="781"/>
      <c r="DZ122" s="782"/>
    </row>
    <row r="123" spans="1:130" s="212" customFormat="1" ht="26.25" customHeight="1" x14ac:dyDescent="0.2">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454</v>
      </c>
      <c r="BP123" s="865"/>
      <c r="BQ123" s="819">
        <v>68523818</v>
      </c>
      <c r="BR123" s="820"/>
      <c r="BS123" s="820"/>
      <c r="BT123" s="820"/>
      <c r="BU123" s="820"/>
      <c r="BV123" s="820">
        <v>69479675</v>
      </c>
      <c r="BW123" s="820"/>
      <c r="BX123" s="820"/>
      <c r="BY123" s="820"/>
      <c r="BZ123" s="820"/>
      <c r="CA123" s="820">
        <v>66052222</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v>245655</v>
      </c>
      <c r="DH123" s="767"/>
      <c r="DI123" s="767"/>
      <c r="DJ123" s="767"/>
      <c r="DK123" s="768"/>
      <c r="DL123" s="769">
        <v>247302</v>
      </c>
      <c r="DM123" s="767"/>
      <c r="DN123" s="767"/>
      <c r="DO123" s="767"/>
      <c r="DP123" s="768"/>
      <c r="DQ123" s="769">
        <v>245716</v>
      </c>
      <c r="DR123" s="767"/>
      <c r="DS123" s="767"/>
      <c r="DT123" s="767"/>
      <c r="DU123" s="768"/>
      <c r="DV123" s="811">
        <v>1</v>
      </c>
      <c r="DW123" s="812"/>
      <c r="DX123" s="812"/>
      <c r="DY123" s="812"/>
      <c r="DZ123" s="813"/>
    </row>
    <row r="124" spans="1:130" s="212" customFormat="1" ht="26.25" customHeight="1" thickBot="1" x14ac:dyDescent="0.25">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166998</v>
      </c>
      <c r="DH124" s="751"/>
      <c r="DI124" s="751"/>
      <c r="DJ124" s="751"/>
      <c r="DK124" s="752"/>
      <c r="DL124" s="753">
        <v>152264</v>
      </c>
      <c r="DM124" s="751"/>
      <c r="DN124" s="751"/>
      <c r="DO124" s="751"/>
      <c r="DP124" s="752"/>
      <c r="DQ124" s="753">
        <v>137818</v>
      </c>
      <c r="DR124" s="751"/>
      <c r="DS124" s="751"/>
      <c r="DT124" s="751"/>
      <c r="DU124" s="752"/>
      <c r="DV124" s="835">
        <v>0.6</v>
      </c>
      <c r="DW124" s="836"/>
      <c r="DX124" s="836"/>
      <c r="DY124" s="836"/>
      <c r="DZ124" s="837"/>
    </row>
    <row r="125" spans="1:130" s="212" customFormat="1" ht="26.25" customHeight="1" x14ac:dyDescent="0.2">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136910</v>
      </c>
      <c r="AB126" s="767"/>
      <c r="AC126" s="767"/>
      <c r="AD126" s="767"/>
      <c r="AE126" s="768"/>
      <c r="AF126" s="769">
        <v>138926</v>
      </c>
      <c r="AG126" s="767"/>
      <c r="AH126" s="767"/>
      <c r="AI126" s="767"/>
      <c r="AJ126" s="768"/>
      <c r="AK126" s="769">
        <v>33487</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6640</v>
      </c>
      <c r="AB127" s="767"/>
      <c r="AC127" s="767"/>
      <c r="AD127" s="767"/>
      <c r="AE127" s="768"/>
      <c r="AF127" s="769">
        <v>7403</v>
      </c>
      <c r="AG127" s="767"/>
      <c r="AH127" s="767"/>
      <c r="AI127" s="767"/>
      <c r="AJ127" s="768"/>
      <c r="AK127" s="769">
        <v>5318</v>
      </c>
      <c r="AL127" s="767"/>
      <c r="AM127" s="767"/>
      <c r="AN127" s="767"/>
      <c r="AO127" s="768"/>
      <c r="AP127" s="811">
        <v>0</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262888</v>
      </c>
      <c r="AB128" s="788"/>
      <c r="AC128" s="788"/>
      <c r="AD128" s="788"/>
      <c r="AE128" s="789"/>
      <c r="AF128" s="790">
        <v>270310</v>
      </c>
      <c r="AG128" s="788"/>
      <c r="AH128" s="788"/>
      <c r="AI128" s="788"/>
      <c r="AJ128" s="789"/>
      <c r="AK128" s="790">
        <v>332638</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11.77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30442460</v>
      </c>
      <c r="AB129" s="767"/>
      <c r="AC129" s="767"/>
      <c r="AD129" s="767"/>
      <c r="AE129" s="768"/>
      <c r="AF129" s="769">
        <v>30471288</v>
      </c>
      <c r="AG129" s="767"/>
      <c r="AH129" s="767"/>
      <c r="AI129" s="767"/>
      <c r="AJ129" s="768"/>
      <c r="AK129" s="769">
        <v>30752569</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16.77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5818571</v>
      </c>
      <c r="AB130" s="767"/>
      <c r="AC130" s="767"/>
      <c r="AD130" s="767"/>
      <c r="AE130" s="768"/>
      <c r="AF130" s="769">
        <v>5668462</v>
      </c>
      <c r="AG130" s="767"/>
      <c r="AH130" s="767"/>
      <c r="AI130" s="767"/>
      <c r="AJ130" s="768"/>
      <c r="AK130" s="769">
        <v>5703203</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24623889</v>
      </c>
      <c r="AB131" s="751"/>
      <c r="AC131" s="751"/>
      <c r="AD131" s="751"/>
      <c r="AE131" s="752"/>
      <c r="AF131" s="753">
        <v>24802826</v>
      </c>
      <c r="AG131" s="751"/>
      <c r="AH131" s="751"/>
      <c r="AI131" s="751"/>
      <c r="AJ131" s="752"/>
      <c r="AK131" s="753">
        <v>25049366</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9.992162489</v>
      </c>
      <c r="AB132" s="732"/>
      <c r="AC132" s="732"/>
      <c r="AD132" s="732"/>
      <c r="AE132" s="733"/>
      <c r="AF132" s="734">
        <v>9.2053623239999993</v>
      </c>
      <c r="AG132" s="732"/>
      <c r="AH132" s="732"/>
      <c r="AI132" s="732"/>
      <c r="AJ132" s="733"/>
      <c r="AK132" s="734">
        <v>7.8498992750000003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9.6999999999999993</v>
      </c>
      <c r="AB133" s="711"/>
      <c r="AC133" s="711"/>
      <c r="AD133" s="711"/>
      <c r="AE133" s="712"/>
      <c r="AF133" s="710">
        <v>9.5</v>
      </c>
      <c r="AG133" s="711"/>
      <c r="AH133" s="711"/>
      <c r="AI133" s="711"/>
      <c r="AJ133" s="712"/>
      <c r="AK133" s="710">
        <v>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K7ATkIxZQm8dddSXZ305s0z+FC6Zw9OG1pk4gHcxoOXdlP7wmxViQOIQdejNPNA2YadKkJ4HbThqlxFQrQNFA==" saltValue="fN+Vbl2KR0FE5Q+YpYAm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pageSetUpPr fitToPage="1"/>
  </sheetPr>
  <dimension ref="A1:DQ105"/>
  <sheetViews>
    <sheetView showGridLines="0" view="pageBreakPreview" topLeftCell="AL32" zoomScaleNormal="85" zoomScaleSheetLayoutView="100" workbookViewId="0">
      <selection activeCell="CV28" sqref="CV28"/>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e5I2nSgNguzu1xzVsaCgl4y1382a+kqYCaBEgs4sN2Zm9W4ccwlv7G9krImTJg9+4LhNv6ANAgDxt+f1Qu3zA==" saltValue="kJ6kL0jej5/IH4ONkJhVH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election activeCell="BN11" sqref="BN11:BU11"/>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x01A/MXh3nqj5UvKCtPj+cTNyCx5IIMqi1kHiFXVFH+Sig2577q8I5TkS94DH5Tg7pOJ1CpkN4icUBPjQzb1Q==" saltValue="lZfWbgWCBxWU/4nSGOFB5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5" workbookViewId="0">
      <selection activeCell="BN11" sqref="BN11:BU11"/>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5" t="s">
        <v>483</v>
      </c>
      <c r="AP7" s="253"/>
      <c r="AQ7" s="254" t="s">
        <v>484</v>
      </c>
      <c r="AR7" s="255"/>
    </row>
    <row r="8" spans="1:46" ht="13" x14ac:dyDescent="0.2">
      <c r="A8" s="247"/>
      <c r="AK8" s="256"/>
      <c r="AL8" s="257"/>
      <c r="AM8" s="257"/>
      <c r="AN8" s="258"/>
      <c r="AO8" s="1106"/>
      <c r="AP8" s="259" t="s">
        <v>485</v>
      </c>
      <c r="AQ8" s="260" t="s">
        <v>486</v>
      </c>
      <c r="AR8" s="261" t="s">
        <v>487</v>
      </c>
    </row>
    <row r="9" spans="1:46" ht="13" x14ac:dyDescent="0.2">
      <c r="A9" s="247"/>
      <c r="AK9" s="1117" t="s">
        <v>488</v>
      </c>
      <c r="AL9" s="1118"/>
      <c r="AM9" s="1118"/>
      <c r="AN9" s="1119"/>
      <c r="AO9" s="262">
        <v>7084395</v>
      </c>
      <c r="AP9" s="262">
        <v>98504</v>
      </c>
      <c r="AQ9" s="263">
        <v>95899</v>
      </c>
      <c r="AR9" s="264">
        <v>2.7</v>
      </c>
    </row>
    <row r="10" spans="1:46" ht="13.5" customHeight="1" x14ac:dyDescent="0.2">
      <c r="A10" s="247"/>
      <c r="AK10" s="1117" t="s">
        <v>489</v>
      </c>
      <c r="AL10" s="1118"/>
      <c r="AM10" s="1118"/>
      <c r="AN10" s="1119"/>
      <c r="AO10" s="265">
        <v>1239456</v>
      </c>
      <c r="AP10" s="265">
        <v>17234</v>
      </c>
      <c r="AQ10" s="266">
        <v>7418</v>
      </c>
      <c r="AR10" s="267">
        <v>132.30000000000001</v>
      </c>
    </row>
    <row r="11" spans="1:46" ht="13.5" customHeight="1" x14ac:dyDescent="0.2">
      <c r="A11" s="247"/>
      <c r="AK11" s="1117" t="s">
        <v>490</v>
      </c>
      <c r="AL11" s="1118"/>
      <c r="AM11" s="1118"/>
      <c r="AN11" s="1119"/>
      <c r="AO11" s="265" t="s">
        <v>491</v>
      </c>
      <c r="AP11" s="265" t="s">
        <v>491</v>
      </c>
      <c r="AQ11" s="266">
        <v>1842</v>
      </c>
      <c r="AR11" s="267" t="s">
        <v>491</v>
      </c>
    </row>
    <row r="12" spans="1:46" ht="13.5" customHeight="1" x14ac:dyDescent="0.2">
      <c r="A12" s="247"/>
      <c r="AK12" s="1117" t="s">
        <v>492</v>
      </c>
      <c r="AL12" s="1118"/>
      <c r="AM12" s="1118"/>
      <c r="AN12" s="1119"/>
      <c r="AO12" s="265" t="s">
        <v>491</v>
      </c>
      <c r="AP12" s="265" t="s">
        <v>491</v>
      </c>
      <c r="AQ12" s="266">
        <v>18</v>
      </c>
      <c r="AR12" s="267" t="s">
        <v>491</v>
      </c>
    </row>
    <row r="13" spans="1:46" ht="13.5" customHeight="1" x14ac:dyDescent="0.2">
      <c r="A13" s="247"/>
      <c r="AK13" s="1117" t="s">
        <v>493</v>
      </c>
      <c r="AL13" s="1118"/>
      <c r="AM13" s="1118"/>
      <c r="AN13" s="1119"/>
      <c r="AO13" s="265">
        <v>329999</v>
      </c>
      <c r="AP13" s="265">
        <v>4588</v>
      </c>
      <c r="AQ13" s="266">
        <v>3674</v>
      </c>
      <c r="AR13" s="267">
        <v>24.9</v>
      </c>
    </row>
    <row r="14" spans="1:46" ht="13.5" customHeight="1" x14ac:dyDescent="0.2">
      <c r="A14" s="247"/>
      <c r="AK14" s="1117" t="s">
        <v>494</v>
      </c>
      <c r="AL14" s="1118"/>
      <c r="AM14" s="1118"/>
      <c r="AN14" s="1119"/>
      <c r="AO14" s="265">
        <v>288972</v>
      </c>
      <c r="AP14" s="265">
        <v>4018</v>
      </c>
      <c r="AQ14" s="266">
        <v>2040</v>
      </c>
      <c r="AR14" s="267">
        <v>97</v>
      </c>
    </row>
    <row r="15" spans="1:46" ht="13.5" customHeight="1" x14ac:dyDescent="0.2">
      <c r="A15" s="247"/>
      <c r="AK15" s="1120" t="s">
        <v>495</v>
      </c>
      <c r="AL15" s="1121"/>
      <c r="AM15" s="1121"/>
      <c r="AN15" s="1122"/>
      <c r="AO15" s="265">
        <v>-641435</v>
      </c>
      <c r="AP15" s="265">
        <v>-8919</v>
      </c>
      <c r="AQ15" s="266">
        <v>-5724</v>
      </c>
      <c r="AR15" s="267">
        <v>55.8</v>
      </c>
    </row>
    <row r="16" spans="1:46" ht="13" x14ac:dyDescent="0.2">
      <c r="A16" s="247"/>
      <c r="AK16" s="1120" t="s">
        <v>178</v>
      </c>
      <c r="AL16" s="1121"/>
      <c r="AM16" s="1121"/>
      <c r="AN16" s="1122"/>
      <c r="AO16" s="265">
        <v>8301387</v>
      </c>
      <c r="AP16" s="265">
        <v>115425</v>
      </c>
      <c r="AQ16" s="266">
        <v>105167</v>
      </c>
      <c r="AR16" s="267">
        <v>9.8000000000000007</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23" t="s">
        <v>500</v>
      </c>
      <c r="AL21" s="1124"/>
      <c r="AM21" s="1124"/>
      <c r="AN21" s="1125"/>
      <c r="AO21" s="277">
        <v>8.9</v>
      </c>
      <c r="AP21" s="278">
        <v>8.91</v>
      </c>
      <c r="AQ21" s="279">
        <v>-0.01</v>
      </c>
      <c r="AS21" s="280"/>
      <c r="AT21" s="276"/>
    </row>
    <row r="22" spans="1:46" s="248" customFormat="1" ht="13" x14ac:dyDescent="0.2">
      <c r="A22" s="276"/>
      <c r="AK22" s="1123" t="s">
        <v>501</v>
      </c>
      <c r="AL22" s="1124"/>
      <c r="AM22" s="1124"/>
      <c r="AN22" s="1125"/>
      <c r="AO22" s="281">
        <v>97</v>
      </c>
      <c r="AP22" s="282">
        <v>97.6</v>
      </c>
      <c r="AQ22" s="283">
        <v>-0.6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5" t="s">
        <v>483</v>
      </c>
      <c r="AP30" s="253"/>
      <c r="AQ30" s="254" t="s">
        <v>484</v>
      </c>
      <c r="AR30" s="255"/>
    </row>
    <row r="31" spans="1:46" ht="13" x14ac:dyDescent="0.2">
      <c r="A31" s="247"/>
      <c r="AK31" s="256"/>
      <c r="AL31" s="257"/>
      <c r="AM31" s="257"/>
      <c r="AN31" s="258"/>
      <c r="AO31" s="1106"/>
      <c r="AP31" s="259" t="s">
        <v>485</v>
      </c>
      <c r="AQ31" s="260" t="s">
        <v>486</v>
      </c>
      <c r="AR31" s="261" t="s">
        <v>487</v>
      </c>
    </row>
    <row r="32" spans="1:46" ht="27" customHeight="1" x14ac:dyDescent="0.2">
      <c r="A32" s="247"/>
      <c r="AK32" s="1107" t="s">
        <v>505</v>
      </c>
      <c r="AL32" s="1108"/>
      <c r="AM32" s="1108"/>
      <c r="AN32" s="1109"/>
      <c r="AO32" s="291">
        <v>6786624</v>
      </c>
      <c r="AP32" s="291">
        <v>94364</v>
      </c>
      <c r="AQ32" s="292">
        <v>63956</v>
      </c>
      <c r="AR32" s="293">
        <v>47.5</v>
      </c>
    </row>
    <row r="33" spans="1:46" ht="13.5" customHeight="1" x14ac:dyDescent="0.2">
      <c r="A33" s="247"/>
      <c r="AK33" s="1107" t="s">
        <v>506</v>
      </c>
      <c r="AL33" s="1108"/>
      <c r="AM33" s="1108"/>
      <c r="AN33" s="1109"/>
      <c r="AO33" s="291" t="s">
        <v>491</v>
      </c>
      <c r="AP33" s="291" t="s">
        <v>491</v>
      </c>
      <c r="AQ33" s="292" t="s">
        <v>491</v>
      </c>
      <c r="AR33" s="293" t="s">
        <v>491</v>
      </c>
    </row>
    <row r="34" spans="1:46" ht="27" customHeight="1" x14ac:dyDescent="0.2">
      <c r="A34" s="247"/>
      <c r="AK34" s="1107" t="s">
        <v>507</v>
      </c>
      <c r="AL34" s="1108"/>
      <c r="AM34" s="1108"/>
      <c r="AN34" s="1109"/>
      <c r="AO34" s="291" t="s">
        <v>491</v>
      </c>
      <c r="AP34" s="291" t="s">
        <v>491</v>
      </c>
      <c r="AQ34" s="292">
        <v>4</v>
      </c>
      <c r="AR34" s="293" t="s">
        <v>491</v>
      </c>
    </row>
    <row r="35" spans="1:46" ht="27" customHeight="1" x14ac:dyDescent="0.2">
      <c r="A35" s="247"/>
      <c r="AK35" s="1107" t="s">
        <v>508</v>
      </c>
      <c r="AL35" s="1108"/>
      <c r="AM35" s="1108"/>
      <c r="AN35" s="1109"/>
      <c r="AO35" s="291">
        <v>1176762</v>
      </c>
      <c r="AP35" s="291">
        <v>16362</v>
      </c>
      <c r="AQ35" s="292">
        <v>14498</v>
      </c>
      <c r="AR35" s="293">
        <v>12.9</v>
      </c>
    </row>
    <row r="36" spans="1:46" ht="27" customHeight="1" x14ac:dyDescent="0.2">
      <c r="A36" s="247"/>
      <c r="AK36" s="1107" t="s">
        <v>509</v>
      </c>
      <c r="AL36" s="1108"/>
      <c r="AM36" s="1108"/>
      <c r="AN36" s="1109"/>
      <c r="AO36" s="291" t="s">
        <v>491</v>
      </c>
      <c r="AP36" s="291" t="s">
        <v>491</v>
      </c>
      <c r="AQ36" s="292">
        <v>1993</v>
      </c>
      <c r="AR36" s="293" t="s">
        <v>491</v>
      </c>
    </row>
    <row r="37" spans="1:46" ht="13.5" customHeight="1" x14ac:dyDescent="0.2">
      <c r="A37" s="247"/>
      <c r="AK37" s="1107" t="s">
        <v>510</v>
      </c>
      <c r="AL37" s="1108"/>
      <c r="AM37" s="1108"/>
      <c r="AN37" s="1109"/>
      <c r="AO37" s="291">
        <v>38805</v>
      </c>
      <c r="AP37" s="291">
        <v>540</v>
      </c>
      <c r="AQ37" s="292">
        <v>407</v>
      </c>
      <c r="AR37" s="293">
        <v>32.700000000000003</v>
      </c>
    </row>
    <row r="38" spans="1:46" ht="27" customHeight="1" x14ac:dyDescent="0.2">
      <c r="A38" s="247"/>
      <c r="AK38" s="1110" t="s">
        <v>511</v>
      </c>
      <c r="AL38" s="1111"/>
      <c r="AM38" s="1111"/>
      <c r="AN38" s="1112"/>
      <c r="AO38" s="294" t="s">
        <v>491</v>
      </c>
      <c r="AP38" s="294" t="s">
        <v>491</v>
      </c>
      <c r="AQ38" s="295">
        <v>1</v>
      </c>
      <c r="AR38" s="283" t="s">
        <v>491</v>
      </c>
      <c r="AS38" s="290"/>
    </row>
    <row r="39" spans="1:46" ht="13" x14ac:dyDescent="0.2">
      <c r="A39" s="247"/>
      <c r="AK39" s="1110" t="s">
        <v>512</v>
      </c>
      <c r="AL39" s="1111"/>
      <c r="AM39" s="1111"/>
      <c r="AN39" s="1112"/>
      <c r="AO39" s="291">
        <v>-332638</v>
      </c>
      <c r="AP39" s="291">
        <v>-4625</v>
      </c>
      <c r="AQ39" s="292">
        <v>-3355</v>
      </c>
      <c r="AR39" s="293">
        <v>37.9</v>
      </c>
      <c r="AS39" s="290"/>
    </row>
    <row r="40" spans="1:46" ht="27" customHeight="1" x14ac:dyDescent="0.2">
      <c r="A40" s="247"/>
      <c r="AK40" s="1107" t="s">
        <v>513</v>
      </c>
      <c r="AL40" s="1108"/>
      <c r="AM40" s="1108"/>
      <c r="AN40" s="1109"/>
      <c r="AO40" s="291">
        <v>-5703203</v>
      </c>
      <c r="AP40" s="291">
        <v>-79299</v>
      </c>
      <c r="AQ40" s="292">
        <v>-53996</v>
      </c>
      <c r="AR40" s="293">
        <v>46.9</v>
      </c>
      <c r="AS40" s="290"/>
    </row>
    <row r="41" spans="1:46" ht="13" x14ac:dyDescent="0.2">
      <c r="A41" s="247"/>
      <c r="AK41" s="1113" t="s">
        <v>288</v>
      </c>
      <c r="AL41" s="1114"/>
      <c r="AM41" s="1114"/>
      <c r="AN41" s="1115"/>
      <c r="AO41" s="291">
        <v>1966350</v>
      </c>
      <c r="AP41" s="291">
        <v>27341</v>
      </c>
      <c r="AQ41" s="292">
        <v>23508</v>
      </c>
      <c r="AR41" s="293">
        <v>16.3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00" t="s">
        <v>483</v>
      </c>
      <c r="AN49" s="1102" t="s">
        <v>516</v>
      </c>
      <c r="AO49" s="1103"/>
      <c r="AP49" s="1103"/>
      <c r="AQ49" s="1103"/>
      <c r="AR49" s="1104"/>
    </row>
    <row r="50" spans="1:44" ht="13" x14ac:dyDescent="0.2">
      <c r="A50" s="247"/>
      <c r="AK50" s="305"/>
      <c r="AL50" s="306"/>
      <c r="AM50" s="1101"/>
      <c r="AN50" s="307" t="s">
        <v>517</v>
      </c>
      <c r="AO50" s="308" t="s">
        <v>518</v>
      </c>
      <c r="AP50" s="309" t="s">
        <v>519</v>
      </c>
      <c r="AQ50" s="310" t="s">
        <v>520</v>
      </c>
      <c r="AR50" s="311" t="s">
        <v>521</v>
      </c>
    </row>
    <row r="51" spans="1:44" ht="13" x14ac:dyDescent="0.2">
      <c r="A51" s="247"/>
      <c r="AK51" s="303" t="s">
        <v>522</v>
      </c>
      <c r="AL51" s="304"/>
      <c r="AM51" s="312">
        <v>7249313</v>
      </c>
      <c r="AN51" s="313">
        <v>92641</v>
      </c>
      <c r="AO51" s="314">
        <v>-39.1</v>
      </c>
      <c r="AP51" s="315">
        <v>70329</v>
      </c>
      <c r="AQ51" s="316">
        <v>0.2</v>
      </c>
      <c r="AR51" s="317">
        <v>-39.299999999999997</v>
      </c>
    </row>
    <row r="52" spans="1:44" ht="13" x14ac:dyDescent="0.2">
      <c r="A52" s="247"/>
      <c r="AK52" s="318"/>
      <c r="AL52" s="319" t="s">
        <v>523</v>
      </c>
      <c r="AM52" s="320">
        <v>3837031</v>
      </c>
      <c r="AN52" s="321">
        <v>49034</v>
      </c>
      <c r="AO52" s="322">
        <v>-56.9</v>
      </c>
      <c r="AP52" s="323">
        <v>39403</v>
      </c>
      <c r="AQ52" s="324">
        <v>9.1</v>
      </c>
      <c r="AR52" s="325">
        <v>-66</v>
      </c>
    </row>
    <row r="53" spans="1:44" ht="13" x14ac:dyDescent="0.2">
      <c r="A53" s="247"/>
      <c r="AK53" s="303" t="s">
        <v>524</v>
      </c>
      <c r="AL53" s="304"/>
      <c r="AM53" s="312">
        <v>7263676</v>
      </c>
      <c r="AN53" s="313">
        <v>94723</v>
      </c>
      <c r="AO53" s="314">
        <v>2.2000000000000002</v>
      </c>
      <c r="AP53" s="315">
        <v>71871</v>
      </c>
      <c r="AQ53" s="316">
        <v>2.2000000000000002</v>
      </c>
      <c r="AR53" s="317">
        <v>0</v>
      </c>
    </row>
    <row r="54" spans="1:44" ht="13" x14ac:dyDescent="0.2">
      <c r="A54" s="247"/>
      <c r="AK54" s="318"/>
      <c r="AL54" s="319" t="s">
        <v>523</v>
      </c>
      <c r="AM54" s="320">
        <v>3233386</v>
      </c>
      <c r="AN54" s="321">
        <v>42166</v>
      </c>
      <c r="AO54" s="322">
        <v>-14</v>
      </c>
      <c r="AP54" s="323">
        <v>38232</v>
      </c>
      <c r="AQ54" s="324">
        <v>-3</v>
      </c>
      <c r="AR54" s="325">
        <v>-11</v>
      </c>
    </row>
    <row r="55" spans="1:44" ht="13" x14ac:dyDescent="0.2">
      <c r="A55" s="247"/>
      <c r="AK55" s="303" t="s">
        <v>525</v>
      </c>
      <c r="AL55" s="304"/>
      <c r="AM55" s="312">
        <v>8838377</v>
      </c>
      <c r="AN55" s="313">
        <v>117687</v>
      </c>
      <c r="AO55" s="314">
        <v>24.2</v>
      </c>
      <c r="AP55" s="315">
        <v>71807</v>
      </c>
      <c r="AQ55" s="316">
        <v>-0.1</v>
      </c>
      <c r="AR55" s="317">
        <v>24.3</v>
      </c>
    </row>
    <row r="56" spans="1:44" ht="13" x14ac:dyDescent="0.2">
      <c r="A56" s="247"/>
      <c r="AK56" s="318"/>
      <c r="AL56" s="319" t="s">
        <v>523</v>
      </c>
      <c r="AM56" s="320">
        <v>4138295</v>
      </c>
      <c r="AN56" s="321">
        <v>55103</v>
      </c>
      <c r="AO56" s="322">
        <v>30.7</v>
      </c>
      <c r="AP56" s="323">
        <v>37333</v>
      </c>
      <c r="AQ56" s="324">
        <v>-2.4</v>
      </c>
      <c r="AR56" s="325">
        <v>33.1</v>
      </c>
    </row>
    <row r="57" spans="1:44" ht="13" x14ac:dyDescent="0.2">
      <c r="A57" s="247"/>
      <c r="AK57" s="303" t="s">
        <v>526</v>
      </c>
      <c r="AL57" s="304"/>
      <c r="AM57" s="312">
        <v>6398241</v>
      </c>
      <c r="AN57" s="313">
        <v>87126</v>
      </c>
      <c r="AO57" s="314">
        <v>-26</v>
      </c>
      <c r="AP57" s="315">
        <v>80821</v>
      </c>
      <c r="AQ57" s="316">
        <v>12.6</v>
      </c>
      <c r="AR57" s="317">
        <v>-38.6</v>
      </c>
    </row>
    <row r="58" spans="1:44" ht="13" x14ac:dyDescent="0.2">
      <c r="A58" s="247"/>
      <c r="AK58" s="318"/>
      <c r="AL58" s="319" t="s">
        <v>523</v>
      </c>
      <c r="AM58" s="320">
        <v>4856463</v>
      </c>
      <c r="AN58" s="321">
        <v>66131</v>
      </c>
      <c r="AO58" s="322">
        <v>20</v>
      </c>
      <c r="AP58" s="323">
        <v>49586</v>
      </c>
      <c r="AQ58" s="324">
        <v>32.799999999999997</v>
      </c>
      <c r="AR58" s="325">
        <v>-12.8</v>
      </c>
    </row>
    <row r="59" spans="1:44" ht="13" x14ac:dyDescent="0.2">
      <c r="A59" s="247"/>
      <c r="AK59" s="303" t="s">
        <v>527</v>
      </c>
      <c r="AL59" s="304"/>
      <c r="AM59" s="312">
        <v>5919726</v>
      </c>
      <c r="AN59" s="313">
        <v>82310</v>
      </c>
      <c r="AO59" s="314">
        <v>-5.5</v>
      </c>
      <c r="AP59" s="315">
        <v>79840</v>
      </c>
      <c r="AQ59" s="316">
        <v>-1.2</v>
      </c>
      <c r="AR59" s="317">
        <v>-4.3</v>
      </c>
    </row>
    <row r="60" spans="1:44" ht="13" x14ac:dyDescent="0.2">
      <c r="A60" s="247"/>
      <c r="AK60" s="318"/>
      <c r="AL60" s="319" t="s">
        <v>523</v>
      </c>
      <c r="AM60" s="320">
        <v>3981120</v>
      </c>
      <c r="AN60" s="321">
        <v>55355</v>
      </c>
      <c r="AO60" s="322">
        <v>-16.3</v>
      </c>
      <c r="AP60" s="323">
        <v>45238</v>
      </c>
      <c r="AQ60" s="324">
        <v>-8.8000000000000007</v>
      </c>
      <c r="AR60" s="325">
        <v>-7.5</v>
      </c>
    </row>
    <row r="61" spans="1:44" ht="13" x14ac:dyDescent="0.2">
      <c r="A61" s="247"/>
      <c r="AK61" s="303" t="s">
        <v>528</v>
      </c>
      <c r="AL61" s="326"/>
      <c r="AM61" s="312">
        <v>7133867</v>
      </c>
      <c r="AN61" s="313">
        <v>94897</v>
      </c>
      <c r="AO61" s="314">
        <v>-8.8000000000000007</v>
      </c>
      <c r="AP61" s="315">
        <v>74934</v>
      </c>
      <c r="AQ61" s="327">
        <v>2.7</v>
      </c>
      <c r="AR61" s="317">
        <v>-11.5</v>
      </c>
    </row>
    <row r="62" spans="1:44" ht="13" x14ac:dyDescent="0.2">
      <c r="A62" s="247"/>
      <c r="AK62" s="318"/>
      <c r="AL62" s="319" t="s">
        <v>523</v>
      </c>
      <c r="AM62" s="320">
        <v>4009259</v>
      </c>
      <c r="AN62" s="321">
        <v>53558</v>
      </c>
      <c r="AO62" s="322">
        <v>-7.3</v>
      </c>
      <c r="AP62" s="323">
        <v>41958</v>
      </c>
      <c r="AQ62" s="324">
        <v>5.5</v>
      </c>
      <c r="AR62" s="325">
        <v>-12.8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v5PMwsKUaPjYk5v8+BspVftMBaZkAGhfB/wrgc425FGgftiwzET3ze0pjR6yBLPe8HnqcUSiBKW/8Eoo+wLOA==" saltValue="zpRDnn9Wu8KuiUI6z0XA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election activeCell="AE87" sqref="AE87"/>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XJ1twxoY2LRJi5AzL7ljXXm51AXVZwE0Z7uZQn9I9En5O13C0aiW9Qh37ajggz/vv1g3zowToFT+cJnCJEXx+A==" saltValue="j+/kRZfZRxr6T7m1+5MZ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8" zoomScale="75" zoomScaleNormal="75" zoomScaleSheetLayoutView="55" workbookViewId="0">
      <selection activeCell="DE73" sqref="DE73:DF73"/>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kc2cMorFiX1vBUV8tsq5zxWO8YLp64vwipySu48f+iZTmO80xrEMKRBqcCdUI2G8m/onbS5eUg0PLymKrcaSMA==" saltValue="bgqbrywRXLmm11Qq+A9B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0" tint="-4.9989318521683403E-2"/>
    <pageSetUpPr fitToPage="1"/>
  </sheetPr>
  <dimension ref="B1:J50"/>
  <sheetViews>
    <sheetView showGridLines="0" topLeftCell="A42" zoomScaleSheetLayoutView="100" workbookViewId="0">
      <selection activeCell="O45" sqref="O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26.27</v>
      </c>
      <c r="G47" s="12">
        <v>31.73</v>
      </c>
      <c r="H47" s="12">
        <v>37.82</v>
      </c>
      <c r="I47" s="12">
        <v>41.85</v>
      </c>
      <c r="J47" s="13">
        <v>38.1</v>
      </c>
    </row>
    <row r="48" spans="2:10" ht="57.75" customHeight="1" x14ac:dyDescent="0.2">
      <c r="B48" s="14"/>
      <c r="C48" s="1128" t="s">
        <v>4</v>
      </c>
      <c r="D48" s="1128"/>
      <c r="E48" s="1129"/>
      <c r="F48" s="15">
        <v>9.49</v>
      </c>
      <c r="G48" s="16">
        <v>10.91</v>
      </c>
      <c r="H48" s="16">
        <v>12.45</v>
      </c>
      <c r="I48" s="16">
        <v>6.6</v>
      </c>
      <c r="J48" s="17">
        <v>13.08</v>
      </c>
    </row>
    <row r="49" spans="2:10" ht="57.75" customHeight="1" thickBot="1" x14ac:dyDescent="0.25">
      <c r="B49" s="18"/>
      <c r="C49" s="1130" t="s">
        <v>5</v>
      </c>
      <c r="D49" s="1130"/>
      <c r="E49" s="1131"/>
      <c r="F49" s="19">
        <v>2.34</v>
      </c>
      <c r="G49" s="20">
        <v>7.48</v>
      </c>
      <c r="H49" s="20">
        <v>5.79</v>
      </c>
      <c r="I49" s="20" t="s">
        <v>535</v>
      </c>
      <c r="J49" s="21">
        <v>3.16</v>
      </c>
    </row>
    <row r="50" spans="2:10" ht="13" x14ac:dyDescent="0.2"/>
  </sheetData>
  <sheetProtection algorithmName="SHA-512" hashValue="Q0AQ97Btb97h+FuabfDJzStNd0RqWxQFyqgSBaQvNkK2RofCdZzadQ6pRoNc53wYK0kgY8Eo8kzYiJ4yGs+OPA==" saltValue="GnEmtBjYan1/fp2sqaK0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2026-03-16T07:08:31Z</cp:lastPrinted>
  <dcterms:created xsi:type="dcterms:W3CDTF">2026-02-23T09:31:46Z</dcterms:created>
  <dcterms:modified xsi:type="dcterms:W3CDTF">2026-03-17T06:47:32Z</dcterms:modified>
  <cp:category/>
</cp:coreProperties>
</file>