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oumu-srv\企画財政課\01財政係\０１　財政調査報告・決算統計・財政一般・健全化比率・財政課長会議・システム\０２　財政一般\★財政状況資料集（財政比較分析表）\【R6決算】令和6年度財政状況資料集\20260311_回答\"/>
    </mc:Choice>
  </mc:AlternateContent>
  <xr:revisionPtr revIDLastSave="0" documentId="13_ncr:1_{3B98FC28-EC51-4755-936F-197F33B7627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CW102" i="12"/>
  <c r="DB102" i="12"/>
  <c r="DG102" i="12"/>
  <c r="DL102" i="12"/>
  <c r="DQ102" i="12"/>
  <c r="AF88" i="12"/>
  <c r="AP88" i="12"/>
  <c r="AU88" i="12"/>
  <c r="AP63" i="12"/>
  <c r="AA23" i="12"/>
  <c r="AF23" i="12"/>
  <c r="Q23" i="12"/>
  <c r="V23" i="12"/>
  <c r="AP23" i="12"/>
  <c r="AU63" i="12"/>
  <c r="AA7" i="12" l="1"/>
  <c r="AA28" i="12" l="1"/>
  <c r="AA29" i="12"/>
  <c r="AA30" i="12"/>
  <c r="AA31" i="12"/>
  <c r="AA32" i="12"/>
  <c r="AA33" i="12"/>
  <c r="AA34" i="12"/>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C36" i="10"/>
  <c r="BE35" i="10"/>
  <c r="C35"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BW34" i="10"/>
  <c r="BW35" i="10" s="1"/>
  <c r="BW36" i="10" s="1"/>
  <c r="BW37" i="10" s="1"/>
  <c r="BW38" i="10" s="1"/>
  <c r="BW39" i="10" s="1"/>
</calcChain>
</file>

<file path=xl/sharedStrings.xml><?xml version="1.0" encoding="utf-8"?>
<sst xmlns="http://schemas.openxmlformats.org/spreadsheetml/2006/main" count="1102" uniqueCount="570">
  <si>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</si>
  <si>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</si>
  <si>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</si>
  <si>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</si>
  <si>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</si>
  <si>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</si>
  <si>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</si>
  <si>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</si>
  <si>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</si>
  <si>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</si>
  <si>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</si>
  <si>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</si>
  <si>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</si>
  <si>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</si>
  <si>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</si>
  <si>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</si>
  <si>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</si>
  <si>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</si>
  <si>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</si>
  <si>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</si>
  <si>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</si>
  <si>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</si>
  <si>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</si>
  <si>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</si>
  <si>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</si>
  <si>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</si>
  <si>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</si>
  <si>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</si>
  <si>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</si>
  <si>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</si>
  <si>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</si>
  <si>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</si>
  <si>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</si>
  <si>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</si>
  <si>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</si>
  <si>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</si>
  <si>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</si>
  <si>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</si>
  <si>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</si>
  <si>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</si>
  <si>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</si>
  <si>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</si>
  <si>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</si>
  <si>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</si>
  <si>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</si>
  <si>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</si>
  <si>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</si>
  <si>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</si>
  <si>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</si>
  <si>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</si>
  <si>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</si>
  <si>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</si>
  <si>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</si>
  <si>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</si>
  <si>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</si>
  <si>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</si>
  <si>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</si>
  <si>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</si>
  <si>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</si>
  <si>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</si>
  <si>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</si>
  <si>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</si>
  <si>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</si>
  <si>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</si>
  <si>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</si>
  <si>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</si>
  <si>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</si>
  <si>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</si>
  <si>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</si>
  <si>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</si>
  <si>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</si>
  <si>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</si>
  <si>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</si>
  <si>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</si>
  <si>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</si>
  <si>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</si>
  <si>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</si>
  <si>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</si>
  <si>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</si>
  <si>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</si>
  <si>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</si>
  <si>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</si>
  <si>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</si>
  <si>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</si>
  <si>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</si>
  <si>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</si>
  <si>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</si>
  <si>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</si>
  <si>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</si>
  <si>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</si>
  <si>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</si>
  <si>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</si>
  <si>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</si>
  <si>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</si>
  <si>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阿蘇市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</si>
  <si>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</si>
  <si>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</si>
  <si>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</si>
  <si>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</si>
  <si>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</si>
  <si>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</si>
  <si>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</si>
  <si>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</si>
  <si>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</si>
  <si>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</si>
  <si>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</si>
  <si>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</si>
  <si>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</si>
  <si>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</si>
  <si>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</si>
  <si>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</si>
  <si>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</si>
  <si>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</si>
  <si>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</si>
  <si>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</si>
  <si>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</si>
  <si>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</si>
  <si>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</si>
  <si>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</si>
  <si>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</si>
  <si>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</si>
  <si>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</si>
  <si>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</si>
  <si>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</si>
  <si>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</si>
  <si>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</si>
  <si>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</si>
  <si>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</si>
  <si>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</si>
  <si>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</si>
  <si>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</si>
  <si>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</si>
  <si>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</si>
  <si>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</si>
  <si>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</si>
  <si>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</si>
  <si>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</si>
  <si>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</si>
  <si>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</si>
  <si>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</si>
  <si>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</si>
  <si>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</si>
  <si>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</si>
  <si>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</si>
  <si>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</si>
  <si>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</si>
  <si>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</si>
  <si>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</si>
  <si>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</si>
  <si>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</si>
  <si>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</si>
  <si>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</si>
  <si>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</si>
  <si>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</si>
  <si>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</si>
  <si>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</si>
  <si>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</si>
  <si>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</si>
  <si>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</si>
  <si>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</si>
  <si>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</si>
  <si>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</si>
  <si>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</si>
  <si>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</si>
  <si>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</si>
  <si>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</si>
  <si>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</si>
  <si>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</si>
  <si>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</si>
  <si>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</si>
  <si>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</si>
  <si>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</si>
  <si>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</si>
  <si>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</si>
  <si>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</si>
  <si>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</si>
  <si>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</si>
  <si>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</si>
  <si>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</si>
  <si>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</si>
  <si>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</si>
  <si>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</si>
  <si>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</si>
  <si>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</si>
  <si>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</si>
  <si>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</si>
  <si>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</si>
  <si>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</si>
  <si>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</si>
  <si>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</si>
  <si>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</si>
  <si>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</si>
  <si>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</si>
  <si>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</si>
  <si>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</si>
  <si>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</si>
  <si>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</si>
  <si>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</si>
  <si>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</si>
  <si>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</si>
  <si>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</si>
  <si>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</si>
  <si>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</si>
  <si>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熊本県阿蘇市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</si>
  <si>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</si>
  <si>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</si>
  <si>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</si>
  <si>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</si>
  <si>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</si>
  <si>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</si>
  <si>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</si>
  <si>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</si>
  <si>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</si>
  <si>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</si>
  <si>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</si>
  <si>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</si>
  <si>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</si>
  <si>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</si>
  <si>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</si>
  <si>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</si>
  <si>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</si>
  <si>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</si>
  <si>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</si>
  <si>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</si>
  <si>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</si>
  <si>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</si>
  <si>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</si>
  <si>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</si>
  <si>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</si>
  <si>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</si>
  <si>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</si>
  <si>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</si>
  <si>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</si>
  <si>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</si>
  <si>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</si>
  <si>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</si>
  <si>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</si>
  <si>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</si>
  <si>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</si>
  <si>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</si>
  <si>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</si>
  <si>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</si>
  <si>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</si>
  <si>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</si>
  <si>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</si>
  <si>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</si>
  <si>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</si>
  <si>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</si>
  <si>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</si>
  <si>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</si>
  <si>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</si>
  <si>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</si>
  <si>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</si>
  <si>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</si>
  <si>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</si>
  <si>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</si>
  <si>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</si>
  <si>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</si>
  <si>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</si>
  <si>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</si>
  <si>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</si>
  <si>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</si>
  <si>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</si>
  <si>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</si>
  <si>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</si>
  <si>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</si>
  <si>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</si>
  <si>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</si>
  <si>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</si>
  <si>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</si>
  <si>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</si>
  <si>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</si>
  <si>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</si>
  <si>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</si>
  <si>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</si>
  <si>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</si>
  <si>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</si>
  <si>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</si>
  <si>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</si>
  <si>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</si>
  <si>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</si>
  <si>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</si>
  <si>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</si>
  <si>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</si>
  <si>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</si>
  <si>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</si>
  <si>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</si>
  <si>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</si>
  <si>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</si>
  <si>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</si>
  <si>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</si>
  <si>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</si>
  <si>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</si>
  <si>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</si>
  <si>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</si>
  <si>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</si>
  <si>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</si>
  <si>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</si>
  <si>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</si>
  <si>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</si>
  <si>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</si>
  <si>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</si>
  <si>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</si>
  <si>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</si>
  <si>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</si>
  <si>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</si>
  <si>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</si>
  <si>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</si>
  <si>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</si>
  <si>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</si>
  <si>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</si>
  <si>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</si>
  <si>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</si>
  <si>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</si>
  <si>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</si>
  <si>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</si>
  <si>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</si>
  <si>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</si>
  <si>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</si>
  <si>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</si>
  <si>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</si>
  <si>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</si>
  <si>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</si>
  <si>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</si>
  <si>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</si>
  <si>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</si>
  <si>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</si>
  <si>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</si>
  <si>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</si>
  <si>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</si>
  <si>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</si>
  <si>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</si>
  <si>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</si>
  <si>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</si>
  <si>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</si>
  <si>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</si>
  <si>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</si>
  <si>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</si>
  <si>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</si>
  <si>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</si>
  <si>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</si>
  <si>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</si>
  <si>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</si>
  <si>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</si>
  <si>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</si>
  <si>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</si>
  <si>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</si>
  <si>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</si>
  <si>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</si>
  <si>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</si>
  <si>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</si>
  <si>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</si>
  <si>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</si>
  <si>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</si>
  <si>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熊本県阿蘇市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</si>
  <si>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</si>
  <si>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</si>
  <si>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</si>
  <si>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</si>
  <si>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</si>
  <si>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</si>
  <si>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</si>
  <si>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</si>
  <si>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</si>
  <si>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</si>
  <si>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</si>
  <si>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</si>
  <si>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</si>
  <si>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</si>
  <si>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</si>
  <si>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</si>
  <si>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</si>
  <si>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</si>
  <si>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</si>
  <si>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</si>
  <si>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</si>
  <si>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</si>
  <si>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</si>
  <si>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</si>
  <si>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</si>
  <si>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</si>
  <si>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</si>
  <si>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</si>
  <si>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</si>
  <si>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</si>
  <si>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</si>
  <si>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</si>
  <si>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</si>
  <si>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</si>
  <si>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</si>
  <si>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</si>
  <si>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阿蘇山観光事業特別会計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</si>
  <si>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</si>
  <si>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</si>
  <si>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</si>
  <si>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</si>
  <si>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</si>
  <si>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</si>
  <si>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</si>
  <si>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</si>
  <si>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</si>
  <si>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</si>
  <si>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</si>
  <si>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</si>
  <si>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</si>
  <si>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</si>
  <si>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</si>
  <si>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</si>
  <si>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</si>
  <si>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</si>
  <si>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</si>
  <si>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</si>
  <si>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</si>
  <si>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</si>
  <si>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</si>
  <si>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</si>
  <si>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</si>
  <si>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</si>
  <si>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</si>
  <si>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</si>
  <si>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</si>
  <si>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</si>
  <si>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</si>
  <si>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</si>
  <si>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</si>
  <si>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</si>
  <si>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</si>
  <si>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</si>
  <si>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</si>
  <si>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</si>
  <si>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</si>
  <si>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</si>
  <si>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</si>
  <si>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</si>
  <si>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</si>
  <si>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</si>
  <si>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</si>
  <si>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</si>
  <si>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</si>
  <si>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</si>
  <si>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</si>
  <si>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</si>
  <si>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</si>
  <si>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</si>
  <si>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</si>
  <si>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</si>
  <si>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</si>
  <si>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</si>
  <si>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</si>
  <si>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</si>
  <si>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</si>
  <si>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</si>
  <si>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</si>
  <si>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</si>
  <si>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</si>
  <si>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</si>
  <si>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</si>
  <si>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</si>
  <si>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</si>
  <si>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</si>
  <si>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</si>
  <si>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</si>
  <si>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</si>
  <si>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</si>
  <si>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</si>
  <si>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</si>
  <si>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</si>
  <si>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</si>
  <si>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</si>
  <si>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</si>
  <si>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</si>
  <si>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</si>
  <si>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</si>
  <si>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</si>
  <si>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</si>
  <si>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</si>
  <si>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</si>
  <si>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</si>
  <si>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</si>
  <si>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</si>
  <si>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</si>
  <si>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</si>
  <si>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</si>
  <si>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</si>
  <si>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</si>
  <si>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</si>
  <si>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</si>
  <si>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</si>
  <si>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</si>
  <si>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</si>
  <si>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</si>
  <si>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</si>
  <si>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</si>
  <si>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</si>
  <si>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</si>
  <si>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</si>
  <si>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</si>
  <si>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</si>
  <si>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</si>
  <si>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</si>
  <si>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</si>
  <si>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</si>
  <si>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</si>
  <si>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</si>
  <si>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</si>
  <si>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</si>
  <si>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</si>
  <si>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</si>
  <si>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</si>
  <si>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</si>
  <si>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</si>
  <si>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</si>
  <si>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</si>
  <si>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</si>
  <si>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</si>
  <si>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</si>
  <si>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</si>
  <si>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</si>
  <si>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</si>
  <si>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</si>
  <si>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</si>
  <si>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</si>
  <si>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</si>
  <si>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</si>
  <si>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</si>
  <si>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</si>
  <si>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</si>
  <si>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</si>
  <si>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</si>
  <si>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</si>
  <si>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</si>
  <si>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1.71</t>
  </si>
  <si>
    <t>一般会計</t>
  </si>
  <si>
    <t>水道事業会計</t>
  </si>
  <si>
    <t>介護保険事業特別会計</t>
  </si>
  <si>
    <t>病院事業会計</t>
  </si>
  <si>
    <t>下水道事業会計</t>
  </si>
  <si>
    <t>国民健康保険事業特別会計</t>
  </si>
  <si>
    <t>後期高齢者医療事業特別会計</t>
  </si>
  <si>
    <t>阿蘇山観光事業特別会計</t>
  </si>
  <si>
    <t>その他会計（赤字）</t>
  </si>
  <si>
    <t>▲ 0.06</t>
  </si>
  <si>
    <t>その他会計（黒字）</t>
  </si>
  <si>
    <t>R02</t>
    <phoneticPr fontId="5"/>
  </si>
  <si>
    <t>R03</t>
    <phoneticPr fontId="5"/>
  </si>
  <si>
    <t>R04</t>
    <phoneticPr fontId="5"/>
  </si>
  <si>
    <t>R05</t>
    <phoneticPr fontId="5"/>
  </si>
  <si>
    <t>R06</t>
    <phoneticPr fontId="5"/>
  </si>
  <si>
    <t>熊本県市町村総合事務組合</t>
    <rPh sb="0" eb="3">
      <t>クマモトケン</t>
    </rPh>
    <rPh sb="3" eb="6">
      <t>シチョウソン</t>
    </rPh>
    <rPh sb="6" eb="8">
      <t>ソウゴウ</t>
    </rPh>
    <rPh sb="8" eb="12">
      <t>ジムクミアイ</t>
    </rPh>
    <phoneticPr fontId="2"/>
  </si>
  <si>
    <t>阿蘇広域行政事務組合（一般会計）</t>
    <rPh sb="0" eb="10">
      <t>アソコウイキギョウセイジムクミアイ</t>
    </rPh>
    <rPh sb="11" eb="13">
      <t>イッパン</t>
    </rPh>
    <rPh sb="13" eb="15">
      <t>カイケイ</t>
    </rPh>
    <phoneticPr fontId="2"/>
  </si>
  <si>
    <t>阿蘇広域行政事務組合（養護老人ホーム湯の里荘特別会計）</t>
    <rPh sb="0" eb="10">
      <t>アソコウイキギョウセイジムクミアイ</t>
    </rPh>
    <rPh sb="11" eb="18">
      <t>ヨウゴロウジンホームホゴ</t>
    </rPh>
    <rPh sb="18" eb="19">
      <t>ユ</t>
    </rPh>
    <rPh sb="20" eb="21">
      <t>サト</t>
    </rPh>
    <rPh sb="21" eb="22">
      <t>ソウ</t>
    </rPh>
    <rPh sb="22" eb="26">
      <t>トクベツカイケイ</t>
    </rPh>
    <phoneticPr fontId="2"/>
  </si>
  <si>
    <t>阿蘇広域行政事務組合（特別養護老人ホーム阿蘇みやま荘特別会計）</t>
    <rPh sb="0" eb="10">
      <t>アソコウイキギョウセイジムクミアイ</t>
    </rPh>
    <rPh sb="11" eb="13">
      <t>トクベツ</t>
    </rPh>
    <rPh sb="13" eb="15">
      <t>ヨウゴ</t>
    </rPh>
    <rPh sb="15" eb="17">
      <t>ロウジン</t>
    </rPh>
    <rPh sb="20" eb="22">
      <t>アソ</t>
    </rPh>
    <rPh sb="25" eb="26">
      <t>ソウ</t>
    </rPh>
    <rPh sb="26" eb="28">
      <t>トクベツ</t>
    </rPh>
    <rPh sb="28" eb="30">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</si>
  <si>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</si>
  <si>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8">
      <t>コウキコウレイシャ</t>
    </rPh>
    <rPh sb="8" eb="10">
      <t>イリョウ</t>
    </rPh>
    <rPh sb="10" eb="12">
      <t>コウイキ</t>
    </rPh>
    <rPh sb="12" eb="14">
      <t>レンゴウ</t>
    </rPh>
    <rPh sb="15" eb="22">
      <t>コウキコウレイシャイリョウ</t>
    </rPh>
    <rPh sb="22" eb="24">
      <t>トクベツ</t>
    </rPh>
    <rPh sb="24" eb="26">
      <t>カイケイ</t>
    </rPh>
    <phoneticPr fontId="2"/>
  </si>
  <si>
    <t>一般財団法人阿蘇テレワークセンター</t>
    <rPh sb="0" eb="6">
      <t>イッパンザイダンホウジン</t>
    </rPh>
    <rPh sb="6" eb="8">
      <t>アソ</t>
    </rPh>
    <phoneticPr fontId="2"/>
  </si>
  <si>
    <t>公益財団法人阿蘇グリーンストック</t>
    <rPh sb="0" eb="6">
      <t>コウエキザイダンホウジン</t>
    </rPh>
    <rPh sb="6" eb="8">
      <t>アソ</t>
    </rPh>
    <phoneticPr fontId="2"/>
  </si>
  <si>
    <t>株式会社まちづくり阿蘇一の宮</t>
    <rPh sb="0" eb="4">
      <t>カブシキガイシャ</t>
    </rPh>
    <rPh sb="9" eb="11">
      <t>アソ</t>
    </rPh>
    <rPh sb="11" eb="12">
      <t>イチ</t>
    </rPh>
    <rPh sb="13" eb="14">
      <t>ミヤ</t>
    </rPh>
    <phoneticPr fontId="2"/>
  </si>
  <si>
    <t>株式会社ASOワークネット</t>
    <rPh sb="0" eb="4">
      <t>カブシキガイシャ</t>
    </rPh>
    <phoneticPr fontId="2"/>
  </si>
  <si>
    <t>-</t>
    <phoneticPr fontId="2"/>
  </si>
  <si>
    <t>地域振興基金</t>
    <phoneticPr fontId="5"/>
  </si>
  <si>
    <t>公共施設管理基金</t>
    <phoneticPr fontId="2"/>
  </si>
  <si>
    <t>地域情報化基盤整備基金</t>
    <phoneticPr fontId="2"/>
  </si>
  <si>
    <t>教育施設整備基金</t>
    <phoneticPr fontId="2"/>
  </si>
  <si>
    <t>熊本地震復興基金</t>
    <phoneticPr fontId="2"/>
  </si>
  <si>
    <t>-</t>
    <phoneticPr fontId="2"/>
  </si>
  <si>
    <t>下水道事業会計</t>
    <rPh sb="0" eb="3">
      <t>ゲスイドウ</t>
    </rPh>
    <phoneticPr fontId="5"/>
  </si>
  <si>
    <t>-</t>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</si>
  <si>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</si>
  <si>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法非適用企業</t>
    <rPh sb="0" eb="1">
      <t>ホウ</t>
    </rPh>
    <rPh sb="1" eb="2">
      <t>ヒ</t>
    </rPh>
    <rPh sb="2" eb="4">
      <t>テキヨウ</t>
    </rPh>
    <rPh sb="4" eb="6">
      <t>キギョウ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</si>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</sst>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9123-44C0-B3BC-6E5F827549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124546</c:v>
                </c:pt>
                <c:pt idx="1">
                  <c:v>78910</c:v>
                </c:pt>
                <c:pt idx="2">
                  <c:v>98596</c:v>
                </c:pt>
                <c:pt idx="3">
                  <c:v>82332</c:v>
                </c:pt>
                <c:pt idx="4">
                  <c:v>134780</c:v>
                </c:pt>
              </c:numCache>
            </c:numRef>
          </c:val>
          <c:smooth val="0"/>
          <c:extLst>
            <c:ext xmlns:c16="http://schemas.microsoft.com/office/drawing/2014/chart" uri="{C3380CC4-5D6E-409C-BE32-E72D297353CC}">
              <c16:uniqueId val="{00000001-9123-44C0-B3BC-6E5F827549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11.25</c:v>
                </c:pt>
                <c:pt idx="1">
                  <c:v>13.02</c:v>
                </c:pt>
                <c:pt idx="2">
                  <c:v>14.17</c:v>
                </c:pt>
                <c:pt idx="3">
                  <c:v>10.84</c:v>
                </c:pt>
                <c:pt idx="4">
                  <c:v>10.14</c:v>
                </c:pt>
              </c:numCache>
            </c:numRef>
          </c:val>
          <c:extLst>
            <c:ext xmlns:c16="http://schemas.microsoft.com/office/drawing/2014/chart" uri="{C3380CC4-5D6E-409C-BE32-E72D297353CC}">
              <c16:uniqueId val="{00000000-0910-46D5-BCB8-46DCE91EAA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15.91</c:v>
                </c:pt>
                <c:pt idx="1">
                  <c:v>17.059999999999999</c:v>
                </c:pt>
                <c:pt idx="2">
                  <c:v>19.399999999999999</c:v>
                </c:pt>
                <c:pt idx="3">
                  <c:v>20.69</c:v>
                </c:pt>
                <c:pt idx="4">
                  <c:v>21.88</c:v>
                </c:pt>
              </c:numCache>
            </c:numRef>
          </c:val>
          <c:extLst>
            <c:ext xmlns:c16="http://schemas.microsoft.com/office/drawing/2014/chart" uri="{C3380CC4-5D6E-409C-BE32-E72D297353CC}">
              <c16:uniqueId val="{00000001-0910-46D5-BCB8-46DCE91EAA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2.96</c:v>
                </c:pt>
                <c:pt idx="1">
                  <c:v>4.3</c:v>
                </c:pt>
                <c:pt idx="2">
                  <c:v>2.88</c:v>
                </c:pt>
                <c:pt idx="3">
                  <c:v>-1.71</c:v>
                </c:pt>
                <c:pt idx="4">
                  <c:v>0.9</c:v>
                </c:pt>
              </c:numCache>
            </c:numRef>
          </c:val>
          <c:smooth val="0"/>
          <c:extLst>
            <c:ext xmlns:c16="http://schemas.microsoft.com/office/drawing/2014/chart" uri="{C3380CC4-5D6E-409C-BE32-E72D297353CC}">
              <c16:uniqueId val="{00000002-0910-46D5-BCB8-46DCE91EAA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0.41</c:v>
                </c:pt>
                <c:pt idx="2">
                  <c:v>0</c:v>
                </c:pt>
                <c:pt idx="3">
                  <c:v>0</c:v>
                </c:pt>
                <c:pt idx="4">
                  <c:v>#N/A</c:v>
                </c:pt>
                <c:pt idx="5">
                  <c:v>0.16</c:v>
                </c:pt>
                <c:pt idx="6">
                  <c:v>#N/A</c:v>
                </c:pt>
                <c:pt idx="7">
                  <c:v>0.35</c:v>
                </c:pt>
                <c:pt idx="8">
                  <c:v>0</c:v>
                </c:pt>
                <c:pt idx="9">
                  <c:v>0</c:v>
                </c:pt>
              </c:numCache>
            </c:numRef>
          </c:val>
          <c:extLst>
            <c:ext xmlns:c16="http://schemas.microsoft.com/office/drawing/2014/chart" uri="{C3380CC4-5D6E-409C-BE32-E72D297353CC}">
              <c16:uniqueId val="{00000000-F66F-4D07-9A55-867958E471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0.06</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F66F-4D07-9A55-867958E4717A}"/>
            </c:ext>
          </c:extLst>
        </c:ser>
        <c:ser>
          <c:idx val="2"/>
          <c:order val="2"/>
          <c:tx>
            <c:strRef>
              <c:f>データシート!$A$29</c:f>
              <c:strCache>
                <c:ptCount val="1"/>
                <c:pt idx="0">
                  <c:v>阿蘇山観光事業特別会計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F66F-4D07-9A55-867958E4717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0.09</c:v>
                </c:pt>
                <c:pt idx="4">
                  <c:v>#N/A</c:v>
                </c:pt>
                <c:pt idx="5">
                  <c:v>0.14000000000000001</c:v>
                </c:pt>
                <c:pt idx="6">
                  <c:v>#N/A</c:v>
                </c:pt>
                <c:pt idx="7">
                  <c:v>0.13</c:v>
                </c:pt>
                <c:pt idx="8">
                  <c:v>#N/A</c:v>
                </c:pt>
                <c:pt idx="9">
                  <c:v>0.12</c:v>
                </c:pt>
              </c:numCache>
            </c:numRef>
          </c:val>
          <c:extLst>
            <c:ext xmlns:c16="http://schemas.microsoft.com/office/drawing/2014/chart" uri="{C3380CC4-5D6E-409C-BE32-E72D297353CC}">
              <c16:uniqueId val="{00000003-F66F-4D07-9A55-867958E4717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0.85</c:v>
                </c:pt>
                <c:pt idx="2">
                  <c:v>#N/A</c:v>
                </c:pt>
                <c:pt idx="3">
                  <c:v>0.81</c:v>
                </c:pt>
                <c:pt idx="4">
                  <c:v>#N/A</c:v>
                </c:pt>
                <c:pt idx="5">
                  <c:v>0.72</c:v>
                </c:pt>
                <c:pt idx="6">
                  <c:v>#N/A</c:v>
                </c:pt>
                <c:pt idx="7">
                  <c:v>0.35</c:v>
                </c:pt>
                <c:pt idx="8">
                  <c:v>#N/A</c:v>
                </c:pt>
                <c:pt idx="9">
                  <c:v>0.3</c:v>
                </c:pt>
              </c:numCache>
            </c:numRef>
          </c:val>
          <c:extLst>
            <c:ext xmlns:c16="http://schemas.microsoft.com/office/drawing/2014/chart" uri="{C3380CC4-5D6E-409C-BE32-E72D297353CC}">
              <c16:uniqueId val="{00000004-F66F-4D07-9A55-867958E4717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0.42</c:v>
                </c:pt>
              </c:numCache>
            </c:numRef>
          </c:val>
          <c:extLst>
            <c:ext xmlns:c16="http://schemas.microsoft.com/office/drawing/2014/chart" uri="{C3380CC4-5D6E-409C-BE32-E72D297353CC}">
              <c16:uniqueId val="{00000005-F66F-4D07-9A55-867958E4717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5.29</c:v>
                </c:pt>
                <c:pt idx="2">
                  <c:v>#N/A</c:v>
                </c:pt>
                <c:pt idx="3">
                  <c:v>10.28</c:v>
                </c:pt>
                <c:pt idx="4">
                  <c:v>#N/A</c:v>
                </c:pt>
                <c:pt idx="5">
                  <c:v>10.67</c:v>
                </c:pt>
                <c:pt idx="6">
                  <c:v>#N/A</c:v>
                </c:pt>
                <c:pt idx="7">
                  <c:v>6.15</c:v>
                </c:pt>
                <c:pt idx="8">
                  <c:v>#N/A</c:v>
                </c:pt>
                <c:pt idx="9">
                  <c:v>1.49</c:v>
                </c:pt>
              </c:numCache>
            </c:numRef>
          </c:val>
          <c:extLst>
            <c:ext xmlns:c16="http://schemas.microsoft.com/office/drawing/2014/chart" uri="{C3380CC4-5D6E-409C-BE32-E72D297353CC}">
              <c16:uniqueId val="{00000006-F66F-4D07-9A55-867958E4717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2.54</c:v>
                </c:pt>
                <c:pt idx="2">
                  <c:v>#N/A</c:v>
                </c:pt>
                <c:pt idx="3">
                  <c:v>1.38</c:v>
                </c:pt>
                <c:pt idx="4">
                  <c:v>#N/A</c:v>
                </c:pt>
                <c:pt idx="5">
                  <c:v>2.98</c:v>
                </c:pt>
                <c:pt idx="6">
                  <c:v>#N/A</c:v>
                </c:pt>
                <c:pt idx="7">
                  <c:v>3.73</c:v>
                </c:pt>
                <c:pt idx="8">
                  <c:v>#N/A</c:v>
                </c:pt>
                <c:pt idx="9">
                  <c:v>2.67</c:v>
                </c:pt>
              </c:numCache>
            </c:numRef>
          </c:val>
          <c:extLst>
            <c:ext xmlns:c16="http://schemas.microsoft.com/office/drawing/2014/chart" uri="{C3380CC4-5D6E-409C-BE32-E72D297353CC}">
              <c16:uniqueId val="{00000007-F66F-4D07-9A55-867958E471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8.1300000000000008</c:v>
                </c:pt>
                <c:pt idx="2">
                  <c:v>#N/A</c:v>
                </c:pt>
                <c:pt idx="3">
                  <c:v>7.64</c:v>
                </c:pt>
                <c:pt idx="4">
                  <c:v>#N/A</c:v>
                </c:pt>
                <c:pt idx="5">
                  <c:v>8.06</c:v>
                </c:pt>
                <c:pt idx="6">
                  <c:v>#N/A</c:v>
                </c:pt>
                <c:pt idx="7">
                  <c:v>8.1300000000000008</c:v>
                </c:pt>
                <c:pt idx="8">
                  <c:v>#N/A</c:v>
                </c:pt>
                <c:pt idx="9">
                  <c:v>8.49</c:v>
                </c:pt>
              </c:numCache>
            </c:numRef>
          </c:val>
          <c:extLst>
            <c:ext xmlns:c16="http://schemas.microsoft.com/office/drawing/2014/chart" uri="{C3380CC4-5D6E-409C-BE32-E72D297353CC}">
              <c16:uniqueId val="{00000008-F66F-4D07-9A55-867958E471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11.24</c:v>
                </c:pt>
                <c:pt idx="2">
                  <c:v>#N/A</c:v>
                </c:pt>
                <c:pt idx="3">
                  <c:v>13.02</c:v>
                </c:pt>
                <c:pt idx="4">
                  <c:v>#N/A</c:v>
                </c:pt>
                <c:pt idx="5">
                  <c:v>14.17</c:v>
                </c:pt>
                <c:pt idx="6">
                  <c:v>#N/A</c:v>
                </c:pt>
                <c:pt idx="7">
                  <c:v>10.84</c:v>
                </c:pt>
                <c:pt idx="8">
                  <c:v>#N/A</c:v>
                </c:pt>
                <c:pt idx="9">
                  <c:v>10.130000000000001</c:v>
                </c:pt>
              </c:numCache>
            </c:numRef>
          </c:val>
          <c:extLst>
            <c:ext xmlns:c16="http://schemas.microsoft.com/office/drawing/2014/chart" uri="{C3380CC4-5D6E-409C-BE32-E72D297353CC}">
              <c16:uniqueId val="{00000009-F66F-4D07-9A55-867958E471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1670</c:v>
                </c:pt>
                <c:pt idx="5">
                  <c:v>1808</c:v>
                </c:pt>
                <c:pt idx="8">
                  <c:v>1789</c:v>
                </c:pt>
                <c:pt idx="11">
                  <c:v>1782</c:v>
                </c:pt>
                <c:pt idx="14">
                  <c:v>1827</c:v>
                </c:pt>
              </c:numCache>
            </c:numRef>
          </c:val>
          <c:extLst>
            <c:ext xmlns:c16="http://schemas.microsoft.com/office/drawing/2014/chart" uri="{C3380CC4-5D6E-409C-BE32-E72D297353CC}">
              <c16:uniqueId val="{00000000-2708-47FC-84B7-E05CE4D60D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08-47FC-84B7-E05CE4D60D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c:v>
                </c:pt>
                <c:pt idx="3">
                  <c:v>23</c:v>
                </c:pt>
                <c:pt idx="6">
                  <c:v>23</c:v>
                </c:pt>
                <c:pt idx="9">
                  <c:v>27</c:v>
                </c:pt>
                <c:pt idx="12">
                  <c:v>1</c:v>
                </c:pt>
              </c:numCache>
            </c:numRef>
          </c:val>
          <c:extLst>
            <c:ext xmlns:c16="http://schemas.microsoft.com/office/drawing/2014/chart" uri="{C3380CC4-5D6E-409C-BE32-E72D297353CC}">
              <c16:uniqueId val="{00000002-2708-47FC-84B7-E05CE4D60D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225</c:v>
                </c:pt>
                <c:pt idx="3">
                  <c:v>192</c:v>
                </c:pt>
                <c:pt idx="6">
                  <c:v>139</c:v>
                </c:pt>
                <c:pt idx="9">
                  <c:v>136</c:v>
                </c:pt>
                <c:pt idx="12">
                  <c:v>165</c:v>
                </c:pt>
              </c:numCache>
            </c:numRef>
          </c:val>
          <c:extLst>
            <c:ext xmlns:c16="http://schemas.microsoft.com/office/drawing/2014/chart" uri="{C3380CC4-5D6E-409C-BE32-E72D297353CC}">
              <c16:uniqueId val="{00000003-2708-47FC-84B7-E05CE4D60D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347</c:v>
                </c:pt>
                <c:pt idx="3">
                  <c:v>358</c:v>
                </c:pt>
                <c:pt idx="6">
                  <c:v>365</c:v>
                </c:pt>
                <c:pt idx="9">
                  <c:v>350</c:v>
                </c:pt>
                <c:pt idx="12">
                  <c:v>322</c:v>
                </c:pt>
              </c:numCache>
            </c:numRef>
          </c:val>
          <c:extLst>
            <c:ext xmlns:c16="http://schemas.microsoft.com/office/drawing/2014/chart" uri="{C3380CC4-5D6E-409C-BE32-E72D297353CC}">
              <c16:uniqueId val="{00000004-2708-47FC-84B7-E05CE4D60D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08-47FC-84B7-E05CE4D60D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08-47FC-84B7-E05CE4D60D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1743</c:v>
                </c:pt>
                <c:pt idx="3">
                  <c:v>1940</c:v>
                </c:pt>
                <c:pt idx="6">
                  <c:v>2017</c:v>
                </c:pt>
                <c:pt idx="9">
                  <c:v>2065</c:v>
                </c:pt>
                <c:pt idx="12">
                  <c:v>2048</c:v>
                </c:pt>
              </c:numCache>
            </c:numRef>
          </c:val>
          <c:extLst>
            <c:ext xmlns:c16="http://schemas.microsoft.com/office/drawing/2014/chart" uri="{C3380CC4-5D6E-409C-BE32-E72D297353CC}">
              <c16:uniqueId val="{00000007-2708-47FC-84B7-E05CE4D60D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669</c:v>
                </c:pt>
                <c:pt idx="2">
                  <c:v>#N/A</c:v>
                </c:pt>
                <c:pt idx="3">
                  <c:v>#N/A</c:v>
                </c:pt>
                <c:pt idx="4">
                  <c:v>705</c:v>
                </c:pt>
                <c:pt idx="5">
                  <c:v>#N/A</c:v>
                </c:pt>
                <c:pt idx="6">
                  <c:v>#N/A</c:v>
                </c:pt>
                <c:pt idx="7">
                  <c:v>755</c:v>
                </c:pt>
                <c:pt idx="8">
                  <c:v>#N/A</c:v>
                </c:pt>
                <c:pt idx="9">
                  <c:v>#N/A</c:v>
                </c:pt>
                <c:pt idx="10">
                  <c:v>796</c:v>
                </c:pt>
                <c:pt idx="11">
                  <c:v>#N/A</c:v>
                </c:pt>
                <c:pt idx="12">
                  <c:v>#N/A</c:v>
                </c:pt>
                <c:pt idx="13">
                  <c:v>709</c:v>
                </c:pt>
                <c:pt idx="14">
                  <c:v>#N/A</c:v>
                </c:pt>
              </c:numCache>
            </c:numRef>
          </c:val>
          <c:smooth val="0"/>
          <c:extLst>
            <c:ext xmlns:c16="http://schemas.microsoft.com/office/drawing/2014/chart" uri="{C3380CC4-5D6E-409C-BE32-E72D297353CC}">
              <c16:uniqueId val="{00000008-2708-47FC-84B7-E05CE4D60D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19952</c:v>
                </c:pt>
                <c:pt idx="5">
                  <c:v>19187</c:v>
                </c:pt>
                <c:pt idx="8">
                  <c:v>18199</c:v>
                </c:pt>
                <c:pt idx="11">
                  <c:v>17160</c:v>
                </c:pt>
                <c:pt idx="14">
                  <c:v>16321</c:v>
                </c:pt>
              </c:numCache>
            </c:numRef>
          </c:val>
          <c:extLst>
            <c:ext xmlns:c16="http://schemas.microsoft.com/office/drawing/2014/chart" uri="{C3380CC4-5D6E-409C-BE32-E72D297353CC}">
              <c16:uniqueId val="{00000000-B21A-4D34-99CF-E151757182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1822</c:v>
                </c:pt>
                <c:pt idx="5">
                  <c:v>2048</c:v>
                </c:pt>
                <c:pt idx="8">
                  <c:v>1702</c:v>
                </c:pt>
                <c:pt idx="11">
                  <c:v>1329</c:v>
                </c:pt>
                <c:pt idx="14">
                  <c:v>1019</c:v>
                </c:pt>
              </c:numCache>
            </c:numRef>
          </c:val>
          <c:extLst>
            <c:ext xmlns:c16="http://schemas.microsoft.com/office/drawing/2014/chart" uri="{C3380CC4-5D6E-409C-BE32-E72D297353CC}">
              <c16:uniqueId val="{00000001-B21A-4D34-99CF-E151757182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3456</c:v>
                </c:pt>
                <c:pt idx="5">
                  <c:v>3739</c:v>
                </c:pt>
                <c:pt idx="8">
                  <c:v>4300</c:v>
                </c:pt>
                <c:pt idx="11">
                  <c:v>4812</c:v>
                </c:pt>
                <c:pt idx="14">
                  <c:v>4945</c:v>
                </c:pt>
              </c:numCache>
            </c:numRef>
          </c:val>
          <c:extLst>
            <c:ext xmlns:c16="http://schemas.microsoft.com/office/drawing/2014/chart" uri="{C3380CC4-5D6E-409C-BE32-E72D297353CC}">
              <c16:uniqueId val="{00000002-B21A-4D34-99CF-E151757182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1A-4D34-99CF-E151757182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1A-4D34-99CF-E151757182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c:v>
                </c:pt>
                <c:pt idx="3">
                  <c:v>85</c:v>
                </c:pt>
                <c:pt idx="6">
                  <c:v>85</c:v>
                </c:pt>
                <c:pt idx="9">
                  <c:v>0</c:v>
                </c:pt>
                <c:pt idx="12">
                  <c:v>0</c:v>
                </c:pt>
              </c:numCache>
            </c:numRef>
          </c:val>
          <c:extLst>
            <c:ext xmlns:c16="http://schemas.microsoft.com/office/drawing/2014/chart" uri="{C3380CC4-5D6E-409C-BE32-E72D297353CC}">
              <c16:uniqueId val="{00000005-B21A-4D34-99CF-E151757182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2324</c:v>
                </c:pt>
                <c:pt idx="3">
                  <c:v>1932</c:v>
                </c:pt>
                <c:pt idx="6">
                  <c:v>1871</c:v>
                </c:pt>
                <c:pt idx="9">
                  <c:v>2319</c:v>
                </c:pt>
                <c:pt idx="12">
                  <c:v>1847</c:v>
                </c:pt>
              </c:numCache>
            </c:numRef>
          </c:val>
          <c:extLst>
            <c:ext xmlns:c16="http://schemas.microsoft.com/office/drawing/2014/chart" uri="{C3380CC4-5D6E-409C-BE32-E72D297353CC}">
              <c16:uniqueId val="{00000006-B21A-4D34-99CF-E151757182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1082</c:v>
                </c:pt>
                <c:pt idx="3">
                  <c:v>1164</c:v>
                </c:pt>
                <c:pt idx="6">
                  <c:v>1336</c:v>
                </c:pt>
                <c:pt idx="9">
                  <c:v>1289</c:v>
                </c:pt>
                <c:pt idx="12">
                  <c:v>1109</c:v>
                </c:pt>
              </c:numCache>
            </c:numRef>
          </c:val>
          <c:extLst>
            <c:ext xmlns:c16="http://schemas.microsoft.com/office/drawing/2014/chart" uri="{C3380CC4-5D6E-409C-BE32-E72D297353CC}">
              <c16:uniqueId val="{00000007-B21A-4D34-99CF-E151757182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4537</c:v>
                </c:pt>
                <c:pt idx="3">
                  <c:v>4458</c:v>
                </c:pt>
                <c:pt idx="6">
                  <c:v>4346</c:v>
                </c:pt>
                <c:pt idx="9">
                  <c:v>4227</c:v>
                </c:pt>
                <c:pt idx="12">
                  <c:v>4008</c:v>
                </c:pt>
              </c:numCache>
            </c:numRef>
          </c:val>
          <c:extLst>
            <c:ext xmlns:c16="http://schemas.microsoft.com/office/drawing/2014/chart" uri="{C3380CC4-5D6E-409C-BE32-E72D297353CC}">
              <c16:uniqueId val="{00000008-B21A-4D34-99CF-E151757182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1A-4D34-99CF-E151757182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22163</c:v>
                </c:pt>
                <c:pt idx="3">
                  <c:v>21381</c:v>
                </c:pt>
                <c:pt idx="6">
                  <c:v>20969</c:v>
                </c:pt>
                <c:pt idx="9">
                  <c:v>20034</c:v>
                </c:pt>
                <c:pt idx="12">
                  <c:v>19224</c:v>
                </c:pt>
              </c:numCache>
            </c:numRef>
          </c:val>
          <c:extLst>
            <c:ext xmlns:c16="http://schemas.microsoft.com/office/drawing/2014/chart" uri="{C3380CC4-5D6E-409C-BE32-E72D297353CC}">
              <c16:uniqueId val="{0000000A-B21A-4D34-99CF-E151757182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4981</c:v>
                </c:pt>
                <c:pt idx="2">
                  <c:v>#N/A</c:v>
                </c:pt>
                <c:pt idx="3">
                  <c:v>#N/A</c:v>
                </c:pt>
                <c:pt idx="4">
                  <c:v>4047</c:v>
                </c:pt>
                <c:pt idx="5">
                  <c:v>#N/A</c:v>
                </c:pt>
                <c:pt idx="6">
                  <c:v>#N/A</c:v>
                </c:pt>
                <c:pt idx="7">
                  <c:v>4405</c:v>
                </c:pt>
                <c:pt idx="8">
                  <c:v>#N/A</c:v>
                </c:pt>
                <c:pt idx="9">
                  <c:v>#N/A</c:v>
                </c:pt>
                <c:pt idx="10">
                  <c:v>4570</c:v>
                </c:pt>
                <c:pt idx="11">
                  <c:v>#N/A</c:v>
                </c:pt>
                <c:pt idx="12">
                  <c:v>#N/A</c:v>
                </c:pt>
                <c:pt idx="13">
                  <c:v>3904</c:v>
                </c:pt>
                <c:pt idx="14">
                  <c:v>#N/A</c:v>
                </c:pt>
              </c:numCache>
            </c:numRef>
          </c:val>
          <c:smooth val="0"/>
          <c:extLst>
            <c:ext xmlns:c16="http://schemas.microsoft.com/office/drawing/2014/chart" uri="{C3380CC4-5D6E-409C-BE32-E72D297353CC}">
              <c16:uniqueId val="{0000000B-B21A-4D34-99CF-E151757182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1948</c:v>
                </c:pt>
                <c:pt idx="1">
                  <c:v>2098</c:v>
                </c:pt>
                <c:pt idx="2">
                  <c:v>2248</c:v>
                </c:pt>
              </c:numCache>
            </c:numRef>
          </c:val>
          <c:extLst>
            <c:ext xmlns:c16="http://schemas.microsoft.com/office/drawing/2014/chart" uri="{C3380CC4-5D6E-409C-BE32-E72D297353CC}">
              <c16:uniqueId val="{00000000-9385-41F3-9624-ED5E62DDBE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c:v>
                </c:pt>
                <c:pt idx="1">
                  <c:v>155</c:v>
                </c:pt>
                <c:pt idx="2">
                  <c:v>188</c:v>
                </c:pt>
              </c:numCache>
            </c:numRef>
          </c:val>
          <c:extLst>
            <c:ext xmlns:c16="http://schemas.microsoft.com/office/drawing/2014/chart" uri="{C3380CC4-5D6E-409C-BE32-E72D297353CC}">
              <c16:uniqueId val="{00000001-9385-41F3-9624-ED5E62DDBE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2949</c:v>
                </c:pt>
                <c:pt idx="1">
                  <c:v>3285</c:v>
                </c:pt>
                <c:pt idx="2">
                  <c:v>2995</c:v>
                </c:pt>
              </c:numCache>
            </c:numRef>
          </c:val>
          <c:extLst>
            <c:ext xmlns:c16="http://schemas.microsoft.com/office/drawing/2014/chart" uri="{C3380CC4-5D6E-409C-BE32-E72D297353CC}">
              <c16:uniqueId val="{00000002-9385-41F3-9624-ED5E62DDBE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利償還金等が減少したことにより、実質公債費比率の分子は</a:t>
          </a:r>
          <a:r>
            <a:rPr kumimoji="1" lang="en-US" altLang="ja-JP" sz="1400">
              <a:latin typeface="ＭＳ ゴシック" pitchFamily="49" charset="-128"/>
              <a:ea typeface="ＭＳ ゴシック" pitchFamily="49" charset="-128"/>
            </a:rPr>
            <a:t>8,700</a:t>
          </a:r>
          <a:r>
            <a:rPr kumimoji="1" lang="ja-JP" altLang="en-US" sz="1400">
              <a:latin typeface="ＭＳ ゴシック" pitchFamily="49" charset="-128"/>
              <a:ea typeface="ＭＳ ゴシック" pitchFamily="49" charset="-128"/>
            </a:rPr>
            <a:t>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今後、老朽化した公共施設の大規模改修事業等に係る元利償還が控えており、実質公債費比率の分子は増加することが見込まれる。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減債基金は、実質公債費率の算定に用いる満期一括償還地方債の償還の財源として利用していない。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一般会計等に係る地方債の現在高が減少し、将来負担額は減少した。これにより、将来負担比率の分子は減少した。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今後は、老朽化した公共施設等の更新などが控えているため、償還計画及び財政状況を勘案しながら、市債を発行することにより、公債費の抑制に努める。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熊本県阿蘇市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万円、教育施設整備基金を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万円、公共施設管理基金を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億円積み立て、減債基金を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万円、熊本地震復興基金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万円、地域振興基金を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万円を取り崩したなどにより、基金残高合計は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3,186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万円となり、昨年度と比較して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は、一定の残高を確保しつつ、状況に応じて積み増すこととし、その他特定目的基金については、今後予定されている事業等に備え、積み増すとともに必要に応じて取崩す予定としている。一般会計等</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市民の連帯強化と地域振興等を目的とする事業の推進を図るための財源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教育施設整備基金：教育施設整備に必要な財源を確保し、教育施設の充実に資するための財源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熊本地震復興基金：事業繰入による取崩額の増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熊本地震復興基金：熊本地震関連事業に充当するため、令和８年１２月までに全額を取り崩す予定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決算余剰金のうち</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年九州北部豪雨災害及び平成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年熊本地震の経験を踏まえ、災害や緊急事態発生時に備えるため積み増す予定である。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普通交付税の再算定分を財源とした積立の増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満期一括償還による起債がないため、大きな減少の予定はない。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24,170
23,366
376.30
21,315,007
19,817,806
1,042,030
10,276,481
19,244,479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昨年度と比較し、歳入総額・歳出総額ともに増加、標準財政規模が</a:t>
          </a:r>
          <a:r>
            <a:rPr kumimoji="1" lang="en-US" altLang="ja-JP" sz="1400">
              <a:latin typeface="ＭＳ Ｐゴシック" panose="020B0600070205080204" pitchFamily="50" charset="-128"/>
              <a:ea typeface="ＭＳ Ｐゴシック" panose="020B0600070205080204" pitchFamily="50" charset="-128"/>
            </a:rPr>
            <a:t>133,949</a:t>
          </a:r>
          <a:r>
            <a:rPr kumimoji="1" lang="ja-JP" altLang="en-US" sz="1400">
              <a:latin typeface="ＭＳ Ｐゴシック" panose="020B0600070205080204" pitchFamily="50" charset="-128"/>
              <a:ea typeface="ＭＳ Ｐゴシック" panose="020B0600070205080204" pitchFamily="50" charset="-128"/>
            </a:rPr>
            <a:t>千円増となり、財政力指数は微増であった。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市税の徴収率向上等による歳入確保により一層努めるとともに、地方交付税の算入割合や後年度の償還計画及び財政状況を勘案しながら市債を発行することにより、財政力指数の向上に努める。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分子となる経常経費充当一般財源等は、人件費、物件費、扶助費、補助費等が増、維持補修費、公債費、繰出金が減となった。分母となる経常一般財源等総額は、普通交付税、市町村民税（法人税割）の増などにより、経常一般財源等が増加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長引く物価高の影響により物件費をはじめとした経常経費が増加しており、既存事務事業の見直しを行い、さらに経常経費の削減に努める。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46083</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33083"/>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90896</xdr:rowOff>
    </xdr:from>
    <xdr:to>
      <xdr:col>19</xdr:col>
      <xdr:colOff>133350</xdr:colOff>
      <xdr:row>60</xdr:row>
      <xdr:rowOff>90896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59872</xdr:rowOff>
    </xdr:from>
    <xdr:to>
      <xdr:col>15</xdr:col>
      <xdr:colOff>82550</xdr:colOff>
      <xdr:row>60</xdr:row>
      <xdr:rowOff>90896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468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60</xdr:row>
      <xdr:rowOff>149497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4687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166733</xdr:rowOff>
    </xdr:from>
    <xdr:to>
      <xdr:col>23</xdr:col>
      <xdr:colOff>184150</xdr:colOff>
      <xdr:row>60</xdr:row>
      <xdr:rowOff>96883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11810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151873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40096</xdr:rowOff>
    </xdr:from>
    <xdr:to>
      <xdr:col>15</xdr:col>
      <xdr:colOff>133350</xdr:colOff>
      <xdr:row>60</xdr:row>
      <xdr:rowOff>141696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126473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95449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98697</xdr:rowOff>
    </xdr:from>
    <xdr:to>
      <xdr:col>7</xdr:col>
      <xdr:colOff>31750</xdr:colOff>
      <xdr:row>61</xdr:row>
      <xdr:rowOff>28847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13624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人件費は、人事院勧告に伴う職員給の改定などにより、扶助費は、国の物価高騰対策支援による物価高騰対応重点支援給付金（定額減税調整給付分）などにより増、人口</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人当たり人件費・物件費等は昨年度と比較して</a:t>
          </a:r>
          <a:r>
            <a:rPr kumimoji="1" lang="en-US" altLang="ja-JP" sz="1400">
              <a:latin typeface="ＭＳ Ｐゴシック" panose="020B0600070205080204" pitchFamily="50" charset="-128"/>
              <a:ea typeface="ＭＳ Ｐゴシック" panose="020B0600070205080204" pitchFamily="50" charset="-128"/>
            </a:rPr>
            <a:t>30,948</a:t>
          </a:r>
          <a:r>
            <a:rPr kumimoji="1" lang="ja-JP" altLang="en-US" sz="1400">
              <a:latin typeface="ＭＳ Ｐゴシック" panose="020B0600070205080204" pitchFamily="50" charset="-128"/>
              <a:ea typeface="ＭＳ Ｐゴシック" panose="020B0600070205080204" pitchFamily="50" charset="-128"/>
            </a:rPr>
            <a:t>円増加した。類似団体内平均と比べると下回っているが、物件費は長引く物価高の影響等により増加しており市税の徴収率向上等による歳入確保により一層努めるとともに、地方交付税の算入割合や後年度の償還計画及び財政状況を勘案しながら市債を発行することにより、将来負担比率の改善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37666</xdr:rowOff>
    </xdr:from>
    <xdr:to>
      <xdr:col>23</xdr:col>
      <xdr:colOff>133350</xdr:colOff>
      <xdr:row>81</xdr:row>
      <xdr:rowOff>45134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5116"/>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29912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7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37666</xdr:rowOff>
    </xdr:from>
    <xdr:to>
      <xdr:col>19</xdr:col>
      <xdr:colOff>133350</xdr:colOff>
      <xdr:row>81</xdr:row>
      <xdr:rowOff>39239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5116"/>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35358</xdr:rowOff>
    </xdr:from>
    <xdr:to>
      <xdr:col>15</xdr:col>
      <xdr:colOff>82550</xdr:colOff>
      <xdr:row>81</xdr:row>
      <xdr:rowOff>39239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2808"/>
          <a:ext cx="8890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33524</xdr:rowOff>
    </xdr:from>
    <xdr:to>
      <xdr:col>11</xdr:col>
      <xdr:colOff>31750</xdr:colOff>
      <xdr:row>81</xdr:row>
      <xdr:rowOff>35358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974"/>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165784</xdr:rowOff>
    </xdr:from>
    <xdr:to>
      <xdr:col>23</xdr:col>
      <xdr:colOff>184150</xdr:colOff>
      <xdr:row>81</xdr:row>
      <xdr:rowOff>95934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87061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158316</xdr:rowOff>
    </xdr:from>
    <xdr:to>
      <xdr:col>19</xdr:col>
      <xdr:colOff>184150</xdr:colOff>
      <xdr:row>81</xdr:row>
      <xdr:rowOff>88466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98643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159889</xdr:rowOff>
    </xdr:from>
    <xdr:to>
      <xdr:col>15</xdr:col>
      <xdr:colOff>133350</xdr:colOff>
      <xdr:row>81</xdr:row>
      <xdr:rowOff>90039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100216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156008</xdr:rowOff>
    </xdr:from>
    <xdr:to>
      <xdr:col>11</xdr:col>
      <xdr:colOff>82550</xdr:colOff>
      <xdr:row>81</xdr:row>
      <xdr:rowOff>86158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96335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154174</xdr:rowOff>
    </xdr:from>
    <xdr:to>
      <xdr:col>7</xdr:col>
      <xdr:colOff>31750</xdr:colOff>
      <xdr:row>81</xdr:row>
      <xdr:rowOff>84324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94501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類似団体内平均値と比較すると下回っており、国や県内自治体の支給水準及び本市の財政状況を踏まえた給与管理に努める。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134257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154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類似団体内平均値と比較して下回っている。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町村合併以降、広大な市域の中で行政サービスを維持するために、支所機能の充実や災害対応を行ってきた。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また、昨今では多忙化、複雑化する住民ニーズ、新たな行政課題の対応など事務事業が増加し、人員の需要が高まる中で、公務員離れ、若年層の離職が進み、人員を確保することが困難な状況にあり、事務事業のスクラップアンドビルド、選択と集中による積極的な効率化に取り組み、持続可能な行政運営の確保に努め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61</xdr:row>
      <xdr:rowOff>11599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7180"/>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162941</xdr:rowOff>
    </xdr:from>
    <xdr:to>
      <xdr:col>77</xdr:col>
      <xdr:colOff>44450</xdr:colOff>
      <xdr:row>60</xdr:row>
      <xdr:rowOff>170180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99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162941</xdr:rowOff>
    </xdr:from>
    <xdr:to>
      <xdr:col>72</xdr:col>
      <xdr:colOff>203200</xdr:colOff>
      <xdr:row>60</xdr:row>
      <xdr:rowOff>162941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499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153289</xdr:rowOff>
    </xdr:from>
    <xdr:to>
      <xdr:col>68</xdr:col>
      <xdr:colOff>152400</xdr:colOff>
      <xdr:row>60</xdr:row>
      <xdr:rowOff>162941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4028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132249</xdr:rowOff>
    </xdr:from>
    <xdr:to>
      <xdr:col>81</xdr:col>
      <xdr:colOff>95250</xdr:colOff>
      <xdr:row>61</xdr:row>
      <xdr:rowOff>62399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148776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112141</xdr:rowOff>
    </xdr:from>
    <xdr:to>
      <xdr:col>73</xdr:col>
      <xdr:colOff>44450</xdr:colOff>
      <xdr:row>61</xdr:row>
      <xdr:rowOff>42291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27068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8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112141</xdr:rowOff>
    </xdr:from>
    <xdr:to>
      <xdr:col>68</xdr:col>
      <xdr:colOff>203200</xdr:colOff>
      <xdr:row>61</xdr:row>
      <xdr:rowOff>42291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27068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8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17416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昨年度と増減なし、類似団体内平均値と同じであった。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老朽化した公共施設等の改修が控えており、後年度の償還計画及び財政状況を勘案しながら、市債を発行することにより、実質公債費比率の維持改善に努める。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15981</xdr:rowOff>
    </xdr:from>
    <xdr:to>
      <xdr:col>81</xdr:col>
      <xdr:colOff>44450</xdr:colOff>
      <xdr:row>37</xdr:row>
      <xdr:rowOff>15981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96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15981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15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171344</xdr:rowOff>
    </xdr:from>
    <xdr:to>
      <xdr:col>72</xdr:col>
      <xdr:colOff>203200</xdr:colOff>
      <xdr:row>37</xdr:row>
      <xdr:rowOff>7938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35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165312</xdr:rowOff>
    </xdr:from>
    <xdr:to>
      <xdr:col>68</xdr:col>
      <xdr:colOff>152400</xdr:colOff>
      <xdr:row>36</xdr:row>
      <xdr:rowOff>171344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751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108708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120544</xdr:rowOff>
    </xdr:from>
    <xdr:to>
      <xdr:col>68</xdr:col>
      <xdr:colOff>203200</xdr:colOff>
      <xdr:row>37</xdr:row>
      <xdr:rowOff>50694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60871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昨年度と比較すると</a:t>
          </a:r>
          <a:r>
            <a:rPr kumimoji="1" lang="en-US" altLang="ja-JP" sz="1400">
              <a:latin typeface="ＭＳ Ｐゴシック" panose="020B0600070205080204" pitchFamily="50" charset="-128"/>
              <a:ea typeface="ＭＳ Ｐゴシック" panose="020B0600070205080204" pitchFamily="50" charset="-128"/>
            </a:rPr>
            <a:t>8.6</a:t>
          </a:r>
          <a:r>
            <a:rPr kumimoji="1" lang="ja-JP" altLang="en-US" sz="1400">
              <a:latin typeface="ＭＳ Ｐゴシック" panose="020B0600070205080204" pitchFamily="50" charset="-128"/>
              <a:ea typeface="ＭＳ Ｐゴシック" panose="020B0600070205080204" pitchFamily="50" charset="-128"/>
            </a:rPr>
            <a:t>ポイント減少しているが、類似団体内平均値を大きく上回っている。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市税の徴収率向上等による歳入確保により一層努めるとともに、地方交付税の算入割合や後年度の償還計画及び財政状況を勘案しながら市債を発行することにより、将来負担比率の改善に努める。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67310</xdr:rowOff>
    </xdr:from>
    <xdr:to>
      <xdr:col>81</xdr:col>
      <xdr:colOff>44450</xdr:colOff>
      <xdr:row>18</xdr:row>
      <xdr:rowOff>11148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81960"/>
          <a:ext cx="8382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165171</xdr:rowOff>
    </xdr:from>
    <xdr:to>
      <xdr:col>77</xdr:col>
      <xdr:colOff>44450</xdr:colOff>
      <xdr:row>18</xdr:row>
      <xdr:rowOff>11148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07982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91440</xdr:rowOff>
    </xdr:from>
    <xdr:to>
      <xdr:col>72</xdr:col>
      <xdr:colOff>203200</xdr:colOff>
      <xdr:row>17</xdr:row>
      <xdr:rowOff>165171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006090"/>
          <a:ext cx="889000" cy="7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91440</xdr:rowOff>
    </xdr:from>
    <xdr:to>
      <xdr:col>68</xdr:col>
      <xdr:colOff>152400</xdr:colOff>
      <xdr:row>18</xdr:row>
      <xdr:rowOff>103646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06090"/>
          <a:ext cx="889000" cy="1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16510</xdr:rowOff>
    </xdr:from>
    <xdr:to>
      <xdr:col>81</xdr:col>
      <xdr:colOff>95250</xdr:colOff>
      <xdr:row>17</xdr:row>
      <xdr:rowOff>118110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160037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0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131798</xdr:rowOff>
    </xdr:from>
    <xdr:to>
      <xdr:col>77</xdr:col>
      <xdr:colOff>95250</xdr:colOff>
      <xdr:row>18</xdr:row>
      <xdr:rowOff>61948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4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46725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32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114371</xdr:rowOff>
    </xdr:from>
    <xdr:to>
      <xdr:col>73</xdr:col>
      <xdr:colOff>44450</xdr:colOff>
      <xdr:row>18</xdr:row>
      <xdr:rowOff>44521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29298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1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40640</xdr:rowOff>
    </xdr:from>
    <xdr:to>
      <xdr:col>68</xdr:col>
      <xdr:colOff>203200</xdr:colOff>
      <xdr:row>17</xdr:row>
      <xdr:rowOff>142240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127017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52846</xdr:rowOff>
    </xdr:from>
    <xdr:to>
      <xdr:col>64</xdr:col>
      <xdr:colOff>152400</xdr:colOff>
      <xdr:row>18</xdr:row>
      <xdr:rowOff>154446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3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139223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2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24,170
23,366
376.30
21,315,007
19,817,806
1,042,030
10,276,481
19,244,479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人事院勧告に伴う職員給及び期末勤勉手当が増、退職手当負担金の見直しなどにより、人件費は</a:t>
          </a:r>
          <a:r>
            <a:rPr kumimoji="1" lang="en-US" altLang="ja-JP" sz="1400">
              <a:latin typeface="ＭＳ Ｐゴシック" panose="020B0600070205080204" pitchFamily="50" charset="-128"/>
              <a:ea typeface="ＭＳ Ｐゴシック" panose="020B0600070205080204" pitchFamily="50" charset="-128"/>
            </a:rPr>
            <a:t>176,970</a:t>
          </a:r>
          <a:r>
            <a:rPr kumimoji="1" lang="ja-JP" altLang="en-US" sz="1400">
              <a:latin typeface="ＭＳ Ｐゴシック" panose="020B0600070205080204" pitchFamily="50" charset="-128"/>
              <a:ea typeface="ＭＳ Ｐゴシック" panose="020B0600070205080204" pitchFamily="50" charset="-128"/>
            </a:rPr>
            <a:t>千円増となった。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類似団体内平均値と比較して下回っているものの、今後も人件費の適正化に努める。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03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03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全世帯へ貸与するＩＰ電話「お知らせ端末」の更新業務委託料、小中学生に配備する</a:t>
          </a:r>
          <a:r>
            <a:rPr kumimoji="1" lang="en-US" altLang="ja-JP" sz="1400">
              <a:latin typeface="ＭＳ Ｐゴシック" panose="020B0600070205080204" pitchFamily="50" charset="-128"/>
              <a:ea typeface="ＭＳ Ｐゴシック" panose="020B0600070205080204" pitchFamily="50" charset="-128"/>
            </a:rPr>
            <a:t>iPad</a:t>
          </a:r>
          <a:r>
            <a:rPr kumimoji="1" lang="ja-JP" altLang="en-US" sz="1400">
              <a:latin typeface="ＭＳ Ｐゴシック" panose="020B0600070205080204" pitchFamily="50" charset="-128"/>
              <a:ea typeface="ＭＳ Ｐゴシック" panose="020B0600070205080204" pitchFamily="50" charset="-128"/>
            </a:rPr>
            <a:t>の更新、ふるさと納税に係る一括代行業務委託料などにより、物件費は</a:t>
          </a:r>
          <a:r>
            <a:rPr kumimoji="1" lang="en-US" altLang="ja-JP" sz="1400">
              <a:latin typeface="ＭＳ Ｐゴシック" panose="020B0600070205080204" pitchFamily="50" charset="-128"/>
              <a:ea typeface="ＭＳ Ｐゴシック" panose="020B0600070205080204" pitchFamily="50" charset="-128"/>
            </a:rPr>
            <a:t>40,541</a:t>
          </a:r>
          <a:r>
            <a:rPr kumimoji="1" lang="ja-JP" altLang="en-US" sz="1400">
              <a:latin typeface="ＭＳ Ｐゴシック" panose="020B0600070205080204" pitchFamily="50" charset="-128"/>
              <a:ea typeface="ＭＳ Ｐゴシック" panose="020B0600070205080204" pitchFamily="50" charset="-128"/>
            </a:rPr>
            <a:t>千円増となった。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類似団体内平均値と比較して下回っているが、長引く物価高の影響等により、委託料を中心に増加している。労務費の適切な価格転嫁など事業内容の精査を行った上で、物件費の抑制に努める。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0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国の物価高騰対策支援による物価高騰対応重点支援給付金（定額減税調整給付分）、住民税非課税世帯給付金、電力・ガス・食料品等価格高騰重点支援給付金（一体給付分）などにより</a:t>
          </a:r>
          <a:r>
            <a:rPr kumimoji="1" lang="en-US" altLang="ja-JP" sz="1400">
              <a:latin typeface="ＭＳ Ｐゴシック" panose="020B0600070205080204" pitchFamily="50" charset="-128"/>
              <a:ea typeface="ＭＳ Ｐゴシック" panose="020B0600070205080204" pitchFamily="50" charset="-128"/>
            </a:rPr>
            <a:t>51,781</a:t>
          </a:r>
          <a:r>
            <a:rPr kumimoji="1" lang="ja-JP" altLang="en-US" sz="1400">
              <a:latin typeface="ＭＳ Ｐゴシック" panose="020B0600070205080204" pitchFamily="50" charset="-128"/>
              <a:ea typeface="ＭＳ Ｐゴシック" panose="020B0600070205080204" pitchFamily="50" charset="-128"/>
            </a:rPr>
            <a:t>千円増となった。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類似団体内平均値と比較して上回っており、自立支援の後押しや関係部署との連携による医療扶助費等の抑制に努める。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99785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0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57</xdr:row>
      <xdr:rowOff>26307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47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21062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下水道事業の地方公営企業法の一部適用に伴い繰出金から補助費等へ移行したことにより、繰出金は</a:t>
          </a:r>
          <a:r>
            <a:rPr kumimoji="1" lang="en-US" altLang="ja-JP" sz="1400">
              <a:latin typeface="ＭＳ Ｐゴシック" panose="020B0600070205080204" pitchFamily="50" charset="-128"/>
              <a:ea typeface="ＭＳ Ｐゴシック" panose="020B0600070205080204" pitchFamily="50" charset="-128"/>
            </a:rPr>
            <a:t>216,363</a:t>
          </a:r>
          <a:r>
            <a:rPr kumimoji="1" lang="ja-JP" altLang="en-US" sz="1400">
              <a:latin typeface="ＭＳ Ｐゴシック" panose="020B0600070205080204" pitchFamily="50" charset="-128"/>
              <a:ea typeface="ＭＳ Ｐゴシック" panose="020B0600070205080204" pitchFamily="50" charset="-128"/>
            </a:rPr>
            <a:t>千円減となった。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一方、職員給与及び事務費等の増加により特別会計等への繰出金が増加していることから、その他経費の事業内容等の見直しを行い、抑制に努める。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09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下水道事業の地方公営企業法の一部適用に伴い補助費等が皆増、阿蘇広域行政事務組合への負担金が増加しており、補助費等は</a:t>
          </a:r>
          <a:r>
            <a:rPr kumimoji="1" lang="en-US" altLang="ja-JP" sz="1400">
              <a:latin typeface="ＭＳ Ｐゴシック" panose="020B0600070205080204" pitchFamily="50" charset="-128"/>
              <a:ea typeface="ＭＳ Ｐゴシック" panose="020B0600070205080204" pitchFamily="50" charset="-128"/>
            </a:rPr>
            <a:t>261,368</a:t>
          </a:r>
          <a:r>
            <a:rPr kumimoji="1" lang="ja-JP" altLang="en-US" sz="1400">
              <a:latin typeface="ＭＳ Ｐゴシック" panose="020B0600070205080204" pitchFamily="50" charset="-128"/>
              <a:ea typeface="ＭＳ Ｐゴシック" panose="020B0600070205080204" pitchFamily="50" charset="-128"/>
            </a:rPr>
            <a:t>千円増となった。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類似団体内平均値と比較して上回っているため、市の単独費で行っている各種団体等への補助事業等の見直しを行い、補助費等の抑制に努める。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689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36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36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67564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43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公債費は、一部の償還終了などにより</a:t>
          </a:r>
          <a:r>
            <a:rPr kumimoji="1" lang="en-US" altLang="ja-JP" sz="1400">
              <a:latin typeface="ＭＳ Ｐゴシック" panose="020B0600070205080204" pitchFamily="50" charset="-128"/>
              <a:ea typeface="ＭＳ Ｐゴシック" panose="020B0600070205080204" pitchFamily="50" charset="-128"/>
            </a:rPr>
            <a:t>9,465</a:t>
          </a:r>
          <a:r>
            <a:rPr kumimoji="1" lang="ja-JP" altLang="en-US" sz="1400">
              <a:latin typeface="ＭＳ Ｐゴシック" panose="020B0600070205080204" pitchFamily="50" charset="-128"/>
              <a:ea typeface="ＭＳ Ｐゴシック" panose="020B0600070205080204" pitchFamily="50" charset="-128"/>
            </a:rPr>
            <a:t>千円減となった。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市債発行額が元利償還額を下回ったことにより市債現在高は減少しているが、今後は公共施設の大規模改修事業等が見込まれており、増加することが見込まれる。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類似団体内平均値と比較して上回っており、後年度の償還計画及び財政状況を勘案しながら、市債を発行することにより、公債費の抑制に努める。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xdr:rowOff>
    </xdr:from>
    <xdr:to>
      <xdr:col>24</xdr:col>
      <xdr:colOff>25400</xdr:colOff>
      <xdr:row>75</xdr:row>
      <xdr:rowOff>26035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657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187325</xdr:colOff>
      <xdr:row>75</xdr:row>
      <xdr:rowOff>26035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33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14605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47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144145</xdr:rowOff>
    </xdr:from>
    <xdr:to>
      <xdr:col>11</xdr:col>
      <xdr:colOff>9525</xdr:colOff>
      <xdr:row>74</xdr:row>
      <xdr:rowOff>157480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31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127635</xdr:rowOff>
    </xdr:from>
    <xdr:to>
      <xdr:col>24</xdr:col>
      <xdr:colOff>76200</xdr:colOff>
      <xdr:row>75</xdr:row>
      <xdr:rowOff>57785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99712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146685</xdr:rowOff>
    </xdr:from>
    <xdr:to>
      <xdr:col>20</xdr:col>
      <xdr:colOff>38100</xdr:colOff>
      <xdr:row>75</xdr:row>
      <xdr:rowOff>76835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61612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93345</xdr:rowOff>
    </xdr:from>
    <xdr:to>
      <xdr:col>6</xdr:col>
      <xdr:colOff>171450</xdr:colOff>
      <xdr:row>75</xdr:row>
      <xdr:rowOff>23495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33672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昨年度と比較して経常収支比率は</a:t>
          </a:r>
          <a:r>
            <a:rPr kumimoji="1" lang="en-US" altLang="ja-JP" sz="1400">
              <a:latin typeface="ＭＳ Ｐゴシック" panose="020B0600070205080204" pitchFamily="50" charset="-128"/>
              <a:ea typeface="ＭＳ Ｐゴシック" panose="020B0600070205080204" pitchFamily="50" charset="-128"/>
            </a:rPr>
            <a:t>1.3</a:t>
          </a:r>
          <a:r>
            <a:rPr kumimoji="1" lang="ja-JP" altLang="en-US" sz="1400">
              <a:latin typeface="ＭＳ Ｐゴシック" panose="020B0600070205080204" pitchFamily="50" charset="-128"/>
              <a:ea typeface="ＭＳ Ｐゴシック" panose="020B0600070205080204" pitchFamily="50" charset="-128"/>
            </a:rPr>
            <a:t>ポイント減の「</a:t>
          </a:r>
          <a:r>
            <a:rPr kumimoji="1" lang="en-US" altLang="ja-JP" sz="1400">
              <a:latin typeface="ＭＳ Ｐゴシック" panose="020B0600070205080204" pitchFamily="50" charset="-128"/>
              <a:ea typeface="ＭＳ Ｐゴシック" panose="020B0600070205080204" pitchFamily="50" charset="-128"/>
            </a:rPr>
            <a:t>91.6</a:t>
          </a:r>
          <a:r>
            <a:rPr kumimoji="1" lang="ja-JP" altLang="en-US" sz="1400">
              <a:latin typeface="ＭＳ Ｐゴシック" panose="020B0600070205080204" pitchFamily="50" charset="-128"/>
              <a:ea typeface="ＭＳ Ｐゴシック" panose="020B0600070205080204" pitchFamily="50" charset="-128"/>
            </a:rPr>
            <a:t>」であった。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市税の徴収率向上等による歳入確保により一層努めるとともに、既存事務事業の見直しを行い、経費の削減に努める。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754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14987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166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78</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440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64830</xdr:rowOff>
    </xdr:from>
    <xdr:to>
      <xdr:col>29</xdr:col>
      <xdr:colOff>127000</xdr:colOff>
      <xdr:row>17</xdr:row>
      <xdr:rowOff>137516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27105"/>
          <a:ext cx="647700" cy="7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137516</xdr:rowOff>
    </xdr:from>
    <xdr:to>
      <xdr:col>26</xdr:col>
      <xdr:colOff>50800</xdr:colOff>
      <xdr:row>17</xdr:row>
      <xdr:rowOff>159614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99791"/>
          <a:ext cx="698500" cy="22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152451</xdr:rowOff>
    </xdr:from>
    <xdr:to>
      <xdr:col>22</xdr:col>
      <xdr:colOff>114300</xdr:colOff>
      <xdr:row>17</xdr:row>
      <xdr:rowOff>159614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14726"/>
          <a:ext cx="6985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152451</xdr:rowOff>
    </xdr:from>
    <xdr:to>
      <xdr:col>18</xdr:col>
      <xdr:colOff>177800</xdr:colOff>
      <xdr:row>17</xdr:row>
      <xdr:rowOff>161319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14726"/>
          <a:ext cx="698500" cy="8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14030</xdr:rowOff>
    </xdr:from>
    <xdr:to>
      <xdr:col>29</xdr:col>
      <xdr:colOff>177800</xdr:colOff>
      <xdr:row>17</xdr:row>
      <xdr:rowOff>115630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7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157557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4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86716</xdr:rowOff>
    </xdr:from>
    <xdr:to>
      <xdr:col>26</xdr:col>
      <xdr:colOff>101600</xdr:colOff>
      <xdr:row>18</xdr:row>
      <xdr:rowOff>16866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48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35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108814</xdr:rowOff>
    </xdr:from>
    <xdr:to>
      <xdr:col>22</xdr:col>
      <xdr:colOff>165100</xdr:colOff>
      <xdr:row>18</xdr:row>
      <xdr:rowOff>38964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7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49141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101651</xdr:rowOff>
    </xdr:from>
    <xdr:to>
      <xdr:col>19</xdr:col>
      <xdr:colOff>38100</xdr:colOff>
      <xdr:row>18</xdr:row>
      <xdr:rowOff>31801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6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41978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110519</xdr:rowOff>
    </xdr:from>
    <xdr:to>
      <xdr:col>15</xdr:col>
      <xdr:colOff>101600</xdr:colOff>
      <xdr:row>18</xdr:row>
      <xdr:rowOff>40669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7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50846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4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37477</xdr:rowOff>
    </xdr:from>
    <xdr:to>
      <xdr:col>29</xdr:col>
      <xdr:colOff>127000</xdr:colOff>
      <xdr:row>38</xdr:row>
      <xdr:rowOff>47486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5077"/>
          <a:ext cx="647700" cy="10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32263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37477</xdr:rowOff>
    </xdr:from>
    <xdr:to>
      <xdr:col>26</xdr:col>
      <xdr:colOff>50800</xdr:colOff>
      <xdr:row>38</xdr:row>
      <xdr:rowOff>43597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05077"/>
          <a:ext cx="698500" cy="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43597</xdr:rowOff>
    </xdr:from>
    <xdr:to>
      <xdr:col>22</xdr:col>
      <xdr:colOff>114300</xdr:colOff>
      <xdr:row>38</xdr:row>
      <xdr:rowOff>51977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1197"/>
          <a:ext cx="698500" cy="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51977</xdr:rowOff>
    </xdr:from>
    <xdr:to>
      <xdr:col>18</xdr:col>
      <xdr:colOff>177800</xdr:colOff>
      <xdr:row>38</xdr:row>
      <xdr:rowOff>57748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9577"/>
          <a:ext cx="698500" cy="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339586</xdr:rowOff>
    </xdr:from>
    <xdr:to>
      <xdr:col>29</xdr:col>
      <xdr:colOff>177800</xdr:colOff>
      <xdr:row>38</xdr:row>
      <xdr:rowOff>98286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4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184663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329577</xdr:rowOff>
    </xdr:from>
    <xdr:to>
      <xdr:col>26</xdr:col>
      <xdr:colOff>101600</xdr:colOff>
      <xdr:row>38</xdr:row>
      <xdr:rowOff>88277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98454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335697</xdr:rowOff>
    </xdr:from>
    <xdr:to>
      <xdr:col>22</xdr:col>
      <xdr:colOff>165100</xdr:colOff>
      <xdr:row>38</xdr:row>
      <xdr:rowOff>94397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104574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1177</xdr:rowOff>
    </xdr:from>
    <xdr:to>
      <xdr:col>19</xdr:col>
      <xdr:colOff>38100</xdr:colOff>
      <xdr:row>38</xdr:row>
      <xdr:rowOff>102777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8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112954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6948</xdr:rowOff>
    </xdr:from>
    <xdr:to>
      <xdr:col>15</xdr:col>
      <xdr:colOff>101600</xdr:colOff>
      <xdr:row>38</xdr:row>
      <xdr:rowOff>108548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4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118725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24,170
23,366
376.30
21,315,007
19,817,806
1,042,030
10,276,481
19,244,479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108621</xdr:rowOff>
    </xdr:from>
    <xdr:to>
      <xdr:col>24</xdr:col>
      <xdr:colOff>63500</xdr:colOff>
      <xdr:row>37</xdr:row>
      <xdr:rowOff>69346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0821"/>
          <a:ext cx="838200" cy="1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42861</xdr:rowOff>
    </xdr:from>
    <xdr:to>
      <xdr:col>19</xdr:col>
      <xdr:colOff>177800</xdr:colOff>
      <xdr:row>37</xdr:row>
      <xdr:rowOff>69346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6511"/>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10813</xdr:rowOff>
    </xdr:from>
    <xdr:to>
      <xdr:col>15</xdr:col>
      <xdr:colOff>50800</xdr:colOff>
      <xdr:row>37</xdr:row>
      <xdr:rowOff>42861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54463"/>
          <a:ext cx="889000" cy="3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10813</xdr:rowOff>
    </xdr:from>
    <xdr:to>
      <xdr:col>10</xdr:col>
      <xdr:colOff>114300</xdr:colOff>
      <xdr:row>37</xdr:row>
      <xdr:rowOff>50372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4463"/>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57821</xdr:rowOff>
    </xdr:from>
    <xdr:to>
      <xdr:col>24</xdr:col>
      <xdr:colOff>114300</xdr:colOff>
      <xdr:row>36</xdr:row>
      <xdr:rowOff>159421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36248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18546</xdr:rowOff>
    </xdr:from>
    <xdr:to>
      <xdr:col>20</xdr:col>
      <xdr:colOff>38100</xdr:colOff>
      <xdr:row>37</xdr:row>
      <xdr:rowOff>120146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111273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5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163511</xdr:rowOff>
    </xdr:from>
    <xdr:to>
      <xdr:col>15</xdr:col>
      <xdr:colOff>101600</xdr:colOff>
      <xdr:row>37</xdr:row>
      <xdr:rowOff>93661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84788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131463</xdr:rowOff>
    </xdr:from>
    <xdr:to>
      <xdr:col>10</xdr:col>
      <xdr:colOff>165100</xdr:colOff>
      <xdr:row>37</xdr:row>
      <xdr:rowOff>61613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52740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171022</xdr:rowOff>
    </xdr:from>
    <xdr:to>
      <xdr:col>6</xdr:col>
      <xdr:colOff>38100</xdr:colOff>
      <xdr:row>37</xdr:row>
      <xdr:rowOff>101172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92299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114155</xdr:rowOff>
    </xdr:from>
    <xdr:to>
      <xdr:col>24</xdr:col>
      <xdr:colOff>63500</xdr:colOff>
      <xdr:row>58</xdr:row>
      <xdr:rowOff>120047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8255"/>
          <a:ext cx="8382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117621</xdr:rowOff>
    </xdr:from>
    <xdr:to>
      <xdr:col>19</xdr:col>
      <xdr:colOff>177800</xdr:colOff>
      <xdr:row>58</xdr:row>
      <xdr:rowOff>120047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1721"/>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117621</xdr:rowOff>
    </xdr:from>
    <xdr:to>
      <xdr:col>15</xdr:col>
      <xdr:colOff>50800</xdr:colOff>
      <xdr:row>58</xdr:row>
      <xdr:rowOff>121391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721"/>
          <a:ext cx="889000" cy="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121391</xdr:rowOff>
    </xdr:from>
    <xdr:to>
      <xdr:col>10</xdr:col>
      <xdr:colOff>114300</xdr:colOff>
      <xdr:row>58</xdr:row>
      <xdr:rowOff>122889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491"/>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63355</xdr:rowOff>
    </xdr:from>
    <xdr:to>
      <xdr:col>24</xdr:col>
      <xdr:colOff>114300</xdr:colOff>
      <xdr:row>58</xdr:row>
      <xdr:rowOff>164955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22732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69247</xdr:rowOff>
    </xdr:from>
    <xdr:to>
      <xdr:col>20</xdr:col>
      <xdr:colOff>38100</xdr:colOff>
      <xdr:row>58</xdr:row>
      <xdr:rowOff>170847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161974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66821</xdr:rowOff>
    </xdr:from>
    <xdr:to>
      <xdr:col>15</xdr:col>
      <xdr:colOff>101600</xdr:colOff>
      <xdr:row>58</xdr:row>
      <xdr:rowOff>168421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159548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70591</xdr:rowOff>
    </xdr:from>
    <xdr:to>
      <xdr:col>10</xdr:col>
      <xdr:colOff>165100</xdr:colOff>
      <xdr:row>59</xdr:row>
      <xdr:rowOff>741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163318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72089</xdr:rowOff>
    </xdr:from>
    <xdr:to>
      <xdr:col>6</xdr:col>
      <xdr:colOff>38100</xdr:colOff>
      <xdr:row>59</xdr:row>
      <xdr:rowOff>2239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164816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22631</xdr:rowOff>
    </xdr:from>
    <xdr:to>
      <xdr:col>24</xdr:col>
      <xdr:colOff>63500</xdr:colOff>
      <xdr:row>79</xdr:row>
      <xdr:rowOff>23191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67181"/>
          <a:ext cx="8382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22631</xdr:rowOff>
    </xdr:from>
    <xdr:to>
      <xdr:col>19</xdr:col>
      <xdr:colOff>177800</xdr:colOff>
      <xdr:row>79</xdr:row>
      <xdr:rowOff>37058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67181"/>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34037</xdr:rowOff>
    </xdr:from>
    <xdr:to>
      <xdr:col>15</xdr:col>
      <xdr:colOff>50800</xdr:colOff>
      <xdr:row>79</xdr:row>
      <xdr:rowOff>37058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78587"/>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34037</xdr:rowOff>
    </xdr:from>
    <xdr:to>
      <xdr:col>10</xdr:col>
      <xdr:colOff>114300</xdr:colOff>
      <xdr:row>79</xdr:row>
      <xdr:rowOff>36361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858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143841</xdr:rowOff>
    </xdr:from>
    <xdr:to>
      <xdr:col>24</xdr:col>
      <xdr:colOff>114300</xdr:colOff>
      <xdr:row>79</xdr:row>
      <xdr:rowOff>73991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58768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143281</xdr:rowOff>
    </xdr:from>
    <xdr:to>
      <xdr:col>20</xdr:col>
      <xdr:colOff>38100</xdr:colOff>
      <xdr:row>79</xdr:row>
      <xdr:rowOff>73431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64558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157708</xdr:rowOff>
    </xdr:from>
    <xdr:to>
      <xdr:col>15</xdr:col>
      <xdr:colOff>101600</xdr:colOff>
      <xdr:row>79</xdr:row>
      <xdr:rowOff>87858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78985</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62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154687</xdr:rowOff>
    </xdr:from>
    <xdr:to>
      <xdr:col>10</xdr:col>
      <xdr:colOff>165100</xdr:colOff>
      <xdr:row>79</xdr:row>
      <xdr:rowOff>84837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75964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20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157011</xdr:rowOff>
    </xdr:from>
    <xdr:to>
      <xdr:col>6</xdr:col>
      <xdr:colOff>38100</xdr:colOff>
      <xdr:row>79</xdr:row>
      <xdr:rowOff>87161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78288</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22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136660</xdr:rowOff>
    </xdr:from>
    <xdr:to>
      <xdr:col>24</xdr:col>
      <xdr:colOff>63500</xdr:colOff>
      <xdr:row>95</xdr:row>
      <xdr:rowOff>35717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52960"/>
          <a:ext cx="838200" cy="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35717</xdr:rowOff>
    </xdr:from>
    <xdr:to>
      <xdr:col>19</xdr:col>
      <xdr:colOff>177800</xdr:colOff>
      <xdr:row>96</xdr:row>
      <xdr:rowOff>12850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23467"/>
          <a:ext cx="889000" cy="14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21132</xdr:rowOff>
    </xdr:from>
    <xdr:to>
      <xdr:col>15</xdr:col>
      <xdr:colOff>50800</xdr:colOff>
      <xdr:row>96</xdr:row>
      <xdr:rowOff>12850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08882"/>
          <a:ext cx="889000" cy="16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21132</xdr:rowOff>
    </xdr:from>
    <xdr:to>
      <xdr:col>10</xdr:col>
      <xdr:colOff>114300</xdr:colOff>
      <xdr:row>96</xdr:row>
      <xdr:rowOff>41227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08882"/>
          <a:ext cx="889000" cy="19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85860</xdr:rowOff>
    </xdr:from>
    <xdr:to>
      <xdr:col>24</xdr:col>
      <xdr:colOff>114300</xdr:colOff>
      <xdr:row>95</xdr:row>
      <xdr:rowOff>16010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0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108737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5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156367</xdr:rowOff>
    </xdr:from>
    <xdr:to>
      <xdr:col>20</xdr:col>
      <xdr:colOff>38100</xdr:colOff>
      <xdr:row>95</xdr:row>
      <xdr:rowOff>86517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7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103044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4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133500</xdr:rowOff>
    </xdr:from>
    <xdr:to>
      <xdr:col>15</xdr:col>
      <xdr:colOff>101600</xdr:colOff>
      <xdr:row>96</xdr:row>
      <xdr:rowOff>63650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80177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9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141782</xdr:rowOff>
    </xdr:from>
    <xdr:to>
      <xdr:col>10</xdr:col>
      <xdr:colOff>165100</xdr:colOff>
      <xdr:row>95</xdr:row>
      <xdr:rowOff>71932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88459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3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161877</xdr:rowOff>
    </xdr:from>
    <xdr:to>
      <xdr:col>6</xdr:col>
      <xdr:colOff>38100</xdr:colOff>
      <xdr:row>96</xdr:row>
      <xdr:rowOff>92027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108554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2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137861</xdr:rowOff>
    </xdr:from>
    <xdr:to>
      <xdr:col>55</xdr:col>
      <xdr:colOff>0</xdr:colOff>
      <xdr:row>36</xdr:row>
      <xdr:rowOff>145311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10061"/>
          <a:ext cx="838200" cy="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106942</xdr:rowOff>
    </xdr:from>
    <xdr:to>
      <xdr:col>50</xdr:col>
      <xdr:colOff>114300</xdr:colOff>
      <xdr:row>36</xdr:row>
      <xdr:rowOff>145311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79142"/>
          <a:ext cx="889000" cy="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82674</xdr:rowOff>
    </xdr:from>
    <xdr:to>
      <xdr:col>45</xdr:col>
      <xdr:colOff>177800</xdr:colOff>
      <xdr:row>36</xdr:row>
      <xdr:rowOff>106942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54874"/>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166871</xdr:rowOff>
    </xdr:from>
    <xdr:to>
      <xdr:col>41</xdr:col>
      <xdr:colOff>50800</xdr:colOff>
      <xdr:row>36</xdr:row>
      <xdr:rowOff>82674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96171"/>
          <a:ext cx="889000" cy="25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87061</xdr:rowOff>
    </xdr:from>
    <xdr:to>
      <xdr:col>55</xdr:col>
      <xdr:colOff>50800</xdr:colOff>
      <xdr:row>37</xdr:row>
      <xdr:rowOff>17211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109938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1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94511</xdr:rowOff>
    </xdr:from>
    <xdr:to>
      <xdr:col>50</xdr:col>
      <xdr:colOff>165100</xdr:colOff>
      <xdr:row>37</xdr:row>
      <xdr:rowOff>24661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41188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4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56142</xdr:rowOff>
    </xdr:from>
    <xdr:to>
      <xdr:col>46</xdr:col>
      <xdr:colOff>38100</xdr:colOff>
      <xdr:row>36</xdr:row>
      <xdr:rowOff>157742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0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31874</xdr:rowOff>
    </xdr:from>
    <xdr:to>
      <xdr:col>41</xdr:col>
      <xdr:colOff>101600</xdr:colOff>
      <xdr:row>36</xdr:row>
      <xdr:rowOff>133474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0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150001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7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116071</xdr:rowOff>
    </xdr:from>
    <xdr:to>
      <xdr:col>36</xdr:col>
      <xdr:colOff>165100</xdr:colOff>
      <xdr:row>35</xdr:row>
      <xdr:rowOff>46221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62748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2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37836</xdr:rowOff>
    </xdr:from>
    <xdr:to>
      <xdr:col>55</xdr:col>
      <xdr:colOff>0</xdr:colOff>
      <xdr:row>56</xdr:row>
      <xdr:rowOff>106178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67586"/>
          <a:ext cx="838200" cy="2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31819</xdr:rowOff>
    </xdr:from>
    <xdr:to>
      <xdr:col>50</xdr:col>
      <xdr:colOff>114300</xdr:colOff>
      <xdr:row>56</xdr:row>
      <xdr:rowOff>106178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33019"/>
          <a:ext cx="889000" cy="7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31819</xdr:rowOff>
    </xdr:from>
    <xdr:to>
      <xdr:col>45</xdr:col>
      <xdr:colOff>177800</xdr:colOff>
      <xdr:row>56</xdr:row>
      <xdr:rowOff>121824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33019"/>
          <a:ext cx="889000" cy="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84626</xdr:rowOff>
    </xdr:from>
    <xdr:to>
      <xdr:col>41</xdr:col>
      <xdr:colOff>50800</xdr:colOff>
      <xdr:row>56</xdr:row>
      <xdr:rowOff>121824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14376"/>
          <a:ext cx="889000" cy="2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158486</xdr:rowOff>
    </xdr:from>
    <xdr:to>
      <xdr:col>55</xdr:col>
      <xdr:colOff>50800</xdr:colOff>
      <xdr:row>55</xdr:row>
      <xdr:rowOff>88636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1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9913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6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55378</xdr:rowOff>
    </xdr:from>
    <xdr:to>
      <xdr:col>50</xdr:col>
      <xdr:colOff>165100</xdr:colOff>
      <xdr:row>56</xdr:row>
      <xdr:rowOff>156978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148105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4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152469</xdr:rowOff>
    </xdr:from>
    <xdr:to>
      <xdr:col>46</xdr:col>
      <xdr:colOff>38100</xdr:colOff>
      <xdr:row>56</xdr:row>
      <xdr:rowOff>82619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99146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5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71024</xdr:rowOff>
    </xdr:from>
    <xdr:to>
      <xdr:col>41</xdr:col>
      <xdr:colOff>101600</xdr:colOff>
      <xdr:row>57</xdr:row>
      <xdr:rowOff>1174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163751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33826</xdr:rowOff>
    </xdr:from>
    <xdr:to>
      <xdr:col>36</xdr:col>
      <xdr:colOff>165100</xdr:colOff>
      <xdr:row>55</xdr:row>
      <xdr:rowOff>135426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151953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3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9682</xdr:rowOff>
    </xdr:from>
    <xdr:to>
      <xdr:col>55</xdr:col>
      <xdr:colOff>0</xdr:colOff>
      <xdr:row>79</xdr:row>
      <xdr:rowOff>52538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54232"/>
          <a:ext cx="838200" cy="4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52538</xdr:rowOff>
    </xdr:from>
    <xdr:to>
      <xdr:col>50</xdr:col>
      <xdr:colOff>114300</xdr:colOff>
      <xdr:row>79</xdr:row>
      <xdr:rowOff>92608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97088"/>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122282</xdr:rowOff>
    </xdr:from>
    <xdr:to>
      <xdr:col>45</xdr:col>
      <xdr:colOff>177800</xdr:colOff>
      <xdr:row>79</xdr:row>
      <xdr:rowOff>92608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23932"/>
          <a:ext cx="889000" cy="3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122282</xdr:rowOff>
    </xdr:from>
    <xdr:to>
      <xdr:col>41</xdr:col>
      <xdr:colOff>50800</xdr:colOff>
      <xdr:row>78</xdr:row>
      <xdr:rowOff>114303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23932"/>
          <a:ext cx="889000" cy="16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130332</xdr:rowOff>
    </xdr:from>
    <xdr:to>
      <xdr:col>55</xdr:col>
      <xdr:colOff>50800</xdr:colOff>
      <xdr:row>79</xdr:row>
      <xdr:rowOff>60482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45259</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1738</xdr:rowOff>
    </xdr:from>
    <xdr:to>
      <xdr:col>50</xdr:col>
      <xdr:colOff>165100</xdr:colOff>
      <xdr:row>79</xdr:row>
      <xdr:rowOff>103338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94465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3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41808</xdr:rowOff>
    </xdr:from>
    <xdr:to>
      <xdr:col>46</xdr:col>
      <xdr:colOff>38100</xdr:colOff>
      <xdr:row>79</xdr:row>
      <xdr:rowOff>143408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134535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7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71482</xdr:rowOff>
    </xdr:from>
    <xdr:to>
      <xdr:col>41</xdr:col>
      <xdr:colOff>101600</xdr:colOff>
      <xdr:row>78</xdr:row>
      <xdr:rowOff>1632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18159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4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63503</xdr:rowOff>
    </xdr:from>
    <xdr:to>
      <xdr:col>36</xdr:col>
      <xdr:colOff>165100</xdr:colOff>
      <xdr:row>78</xdr:row>
      <xdr:rowOff>165103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156230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32612</xdr:rowOff>
    </xdr:from>
    <xdr:to>
      <xdr:col>55</xdr:col>
      <xdr:colOff>0</xdr:colOff>
      <xdr:row>95</xdr:row>
      <xdr:rowOff>119645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20362"/>
          <a:ext cx="838200" cy="8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45368</xdr:rowOff>
    </xdr:from>
    <xdr:to>
      <xdr:col>50</xdr:col>
      <xdr:colOff>114300</xdr:colOff>
      <xdr:row>95</xdr:row>
      <xdr:rowOff>119645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33118"/>
          <a:ext cx="889000" cy="7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45368</xdr:rowOff>
    </xdr:from>
    <xdr:to>
      <xdr:col>45</xdr:col>
      <xdr:colOff>177800</xdr:colOff>
      <xdr:row>96</xdr:row>
      <xdr:rowOff>114325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33118"/>
          <a:ext cx="889000" cy="24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83899</xdr:rowOff>
    </xdr:from>
    <xdr:to>
      <xdr:col>41</xdr:col>
      <xdr:colOff>50800</xdr:colOff>
      <xdr:row>96</xdr:row>
      <xdr:rowOff>114325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71649"/>
          <a:ext cx="889000" cy="20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153262</xdr:rowOff>
    </xdr:from>
    <xdr:to>
      <xdr:col>55</xdr:col>
      <xdr:colOff>50800</xdr:colOff>
      <xdr:row>95</xdr:row>
      <xdr:rowOff>83412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4689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2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68845</xdr:rowOff>
    </xdr:from>
    <xdr:to>
      <xdr:col>50</xdr:col>
      <xdr:colOff>165100</xdr:colOff>
      <xdr:row>95</xdr:row>
      <xdr:rowOff>170445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166018</xdr:rowOff>
    </xdr:from>
    <xdr:to>
      <xdr:col>46</xdr:col>
      <xdr:colOff>38100</xdr:colOff>
      <xdr:row>95</xdr:row>
      <xdr:rowOff>96168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112695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63525</xdr:rowOff>
    </xdr:from>
    <xdr:to>
      <xdr:col>41</xdr:col>
      <xdr:colOff>101600</xdr:colOff>
      <xdr:row>96</xdr:row>
      <xdr:rowOff>165125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1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33099</xdr:rowOff>
    </xdr:from>
    <xdr:to>
      <xdr:col>36</xdr:col>
      <xdr:colOff>165100</xdr:colOff>
      <xdr:row>95</xdr:row>
      <xdr:rowOff>134699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151226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9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91557</xdr:rowOff>
    </xdr:from>
    <xdr:to>
      <xdr:col>85</xdr:col>
      <xdr:colOff>127000</xdr:colOff>
      <xdr:row>39</xdr:row>
      <xdr:rowOff>91635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8107"/>
          <a:ext cx="8382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82772</xdr:rowOff>
    </xdr:from>
    <xdr:to>
      <xdr:col>81</xdr:col>
      <xdr:colOff>50800</xdr:colOff>
      <xdr:row>39</xdr:row>
      <xdr:rowOff>91635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69322"/>
          <a:ext cx="8890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75904</xdr:rowOff>
    </xdr:from>
    <xdr:to>
      <xdr:col>76</xdr:col>
      <xdr:colOff>114300</xdr:colOff>
      <xdr:row>39</xdr:row>
      <xdr:rowOff>82772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2454"/>
          <a:ext cx="8890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75904</xdr:rowOff>
    </xdr:from>
    <xdr:to>
      <xdr:col>71</xdr:col>
      <xdr:colOff>177800</xdr:colOff>
      <xdr:row>39</xdr:row>
      <xdr:rowOff>76796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2454"/>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40757</xdr:rowOff>
    </xdr:from>
    <xdr:to>
      <xdr:col>85</xdr:col>
      <xdr:colOff>177800</xdr:colOff>
      <xdr:row>39</xdr:row>
      <xdr:rowOff>142357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40835</xdr:rowOff>
    </xdr:from>
    <xdr:to>
      <xdr:col>81</xdr:col>
      <xdr:colOff>101600</xdr:colOff>
      <xdr:row>39</xdr:row>
      <xdr:rowOff>142435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133562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31972</xdr:rowOff>
    </xdr:from>
    <xdr:to>
      <xdr:col>76</xdr:col>
      <xdr:colOff>165100</xdr:colOff>
      <xdr:row>39</xdr:row>
      <xdr:rowOff>133572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124699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25104</xdr:rowOff>
    </xdr:from>
    <xdr:to>
      <xdr:col>72</xdr:col>
      <xdr:colOff>38100</xdr:colOff>
      <xdr:row>39</xdr:row>
      <xdr:rowOff>126704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117831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25996</xdr:rowOff>
    </xdr:from>
    <xdr:to>
      <xdr:col>67</xdr:col>
      <xdr:colOff>101600</xdr:colOff>
      <xdr:row>39</xdr:row>
      <xdr:rowOff>127596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118723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117402</xdr:rowOff>
    </xdr:from>
    <xdr:to>
      <xdr:col>85</xdr:col>
      <xdr:colOff>127000</xdr:colOff>
      <xdr:row>77</xdr:row>
      <xdr:rowOff>118692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9052"/>
          <a:ext cx="8382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118692</xdr:rowOff>
    </xdr:from>
    <xdr:to>
      <xdr:col>81</xdr:col>
      <xdr:colOff>50800</xdr:colOff>
      <xdr:row>77</xdr:row>
      <xdr:rowOff>124896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0342"/>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124896</xdr:rowOff>
    </xdr:from>
    <xdr:to>
      <xdr:col>76</xdr:col>
      <xdr:colOff>114300</xdr:colOff>
      <xdr:row>77</xdr:row>
      <xdr:rowOff>135286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6546"/>
          <a:ext cx="8890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135286</xdr:rowOff>
    </xdr:from>
    <xdr:to>
      <xdr:col>71</xdr:col>
      <xdr:colOff>177800</xdr:colOff>
      <xdr:row>77</xdr:row>
      <xdr:rowOff>154752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6936"/>
          <a:ext cx="889000" cy="1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66602</xdr:rowOff>
    </xdr:from>
    <xdr:to>
      <xdr:col>85</xdr:col>
      <xdr:colOff>177800</xdr:colOff>
      <xdr:row>77</xdr:row>
      <xdr:rowOff>168202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25979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67892</xdr:rowOff>
    </xdr:from>
    <xdr:to>
      <xdr:col>81</xdr:col>
      <xdr:colOff>101600</xdr:colOff>
      <xdr:row>77</xdr:row>
      <xdr:rowOff>169492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74096</xdr:rowOff>
    </xdr:from>
    <xdr:to>
      <xdr:col>76</xdr:col>
      <xdr:colOff>165100</xdr:colOff>
      <xdr:row>78</xdr:row>
      <xdr:rowOff>4246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20773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84486</xdr:rowOff>
    </xdr:from>
    <xdr:to>
      <xdr:col>72</xdr:col>
      <xdr:colOff>38100</xdr:colOff>
      <xdr:row>78</xdr:row>
      <xdr:rowOff>14636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31163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103952</xdr:rowOff>
    </xdr:from>
    <xdr:to>
      <xdr:col>67</xdr:col>
      <xdr:colOff>101600</xdr:colOff>
      <xdr:row>78</xdr:row>
      <xdr:rowOff>34102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25229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330</xdr:rowOff>
    </xdr:from>
    <xdr:to>
      <xdr:col>85</xdr:col>
      <xdr:colOff>127000</xdr:colOff>
      <xdr:row>99</xdr:row>
      <xdr:rowOff>8234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73880"/>
          <a:ext cx="8382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171267</xdr:rowOff>
    </xdr:from>
    <xdr:to>
      <xdr:col>81</xdr:col>
      <xdr:colOff>50800</xdr:colOff>
      <xdr:row>99</xdr:row>
      <xdr:rowOff>330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73367"/>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171267</xdr:rowOff>
    </xdr:from>
    <xdr:to>
      <xdr:col>76</xdr:col>
      <xdr:colOff>114300</xdr:colOff>
      <xdr:row>99</xdr:row>
      <xdr:rowOff>8482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73367"/>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8482</xdr:rowOff>
    </xdr:from>
    <xdr:to>
      <xdr:col>71</xdr:col>
      <xdr:colOff>177800</xdr:colOff>
      <xdr:row>99</xdr:row>
      <xdr:rowOff>36658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2032"/>
          <a:ext cx="889000" cy="2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128884</xdr:rowOff>
    </xdr:from>
    <xdr:to>
      <xdr:col>85</xdr:col>
      <xdr:colOff>177800</xdr:colOff>
      <xdr:row>99</xdr:row>
      <xdr:rowOff>59034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120980</xdr:rowOff>
    </xdr:from>
    <xdr:to>
      <xdr:col>81</xdr:col>
      <xdr:colOff>101600</xdr:colOff>
      <xdr:row>99</xdr:row>
      <xdr:rowOff>51130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42257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120467</xdr:rowOff>
    </xdr:from>
    <xdr:to>
      <xdr:col>76</xdr:col>
      <xdr:colOff>165100</xdr:colOff>
      <xdr:row>99</xdr:row>
      <xdr:rowOff>50617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41744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129132</xdr:rowOff>
    </xdr:from>
    <xdr:to>
      <xdr:col>72</xdr:col>
      <xdr:colOff>38100</xdr:colOff>
      <xdr:row>99</xdr:row>
      <xdr:rowOff>59282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50409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157308</xdr:rowOff>
    </xdr:from>
    <xdr:to>
      <xdr:col>67</xdr:col>
      <xdr:colOff>101600</xdr:colOff>
      <xdr:row>99</xdr:row>
      <xdr:rowOff>87458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78585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34430</xdr:rowOff>
    </xdr:from>
    <xdr:to>
      <xdr:col>116</xdr:col>
      <xdr:colOff>63500</xdr:colOff>
      <xdr:row>74</xdr:row>
      <xdr:rowOff>74720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50280"/>
          <a:ext cx="838200" cy="2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34430</xdr:rowOff>
    </xdr:from>
    <xdr:to>
      <xdr:col>111</xdr:col>
      <xdr:colOff>177800</xdr:colOff>
      <xdr:row>73</xdr:row>
      <xdr:rowOff>59157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50280"/>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59157</xdr:rowOff>
    </xdr:from>
    <xdr:to>
      <xdr:col>107</xdr:col>
      <xdr:colOff>50800</xdr:colOff>
      <xdr:row>73</xdr:row>
      <xdr:rowOff>103200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575007"/>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103200</xdr:rowOff>
    </xdr:from>
    <xdr:to>
      <xdr:col>102</xdr:col>
      <xdr:colOff>114300</xdr:colOff>
      <xdr:row>73</xdr:row>
      <xdr:rowOff>111106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19050"/>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23920</xdr:rowOff>
    </xdr:from>
    <xdr:to>
      <xdr:col>116</xdr:col>
      <xdr:colOff>114300</xdr:colOff>
      <xdr:row>74</xdr:row>
      <xdr:rowOff>125520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46797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6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155080</xdr:rowOff>
    </xdr:from>
    <xdr:to>
      <xdr:col>112</xdr:col>
      <xdr:colOff>38100</xdr:colOff>
      <xdr:row>73</xdr:row>
      <xdr:rowOff>85230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101757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8357</xdr:rowOff>
    </xdr:from>
    <xdr:to>
      <xdr:col>107</xdr:col>
      <xdr:colOff>101600</xdr:colOff>
      <xdr:row>73</xdr:row>
      <xdr:rowOff>109957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126484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52400</xdr:rowOff>
    </xdr:from>
    <xdr:to>
      <xdr:col>102</xdr:col>
      <xdr:colOff>165100</xdr:colOff>
      <xdr:row>73</xdr:row>
      <xdr:rowOff>154000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170527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60306</xdr:rowOff>
    </xdr:from>
    <xdr:to>
      <xdr:col>98</xdr:col>
      <xdr:colOff>38100</xdr:colOff>
      <xdr:row>73</xdr:row>
      <xdr:rowOff>161906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6983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5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・歳出総額は、住民一人当たり</a:t>
          </a:r>
          <a:r>
            <a:rPr kumimoji="1" lang="en-US" altLang="ja-JP" sz="1400">
              <a:latin typeface="ＭＳ Ｐゴシック" panose="020B0600070205080204" pitchFamily="50" charset="-128"/>
              <a:ea typeface="ＭＳ Ｐゴシック" panose="020B0600070205080204" pitchFamily="50" charset="-128"/>
            </a:rPr>
            <a:t>819,934</a:t>
          </a:r>
          <a:r>
            <a:rPr kumimoji="1" lang="ja-JP" altLang="en-US" sz="1400">
              <a:latin typeface="ＭＳ Ｐゴシック" panose="020B0600070205080204" pitchFamily="50" charset="-128"/>
              <a:ea typeface="ＭＳ Ｐゴシック" panose="020B0600070205080204" pitchFamily="50" charset="-128"/>
            </a:rPr>
            <a:t>円であり、昨年度と比較して　</a:t>
          </a:r>
          <a:r>
            <a:rPr kumimoji="1" lang="en-US" altLang="ja-JP" sz="1400">
              <a:latin typeface="ＭＳ Ｐゴシック" panose="020B0600070205080204" pitchFamily="50" charset="-128"/>
              <a:ea typeface="ＭＳ Ｐゴシック" panose="020B0600070205080204" pitchFamily="50" charset="-128"/>
            </a:rPr>
            <a:t>87,175</a:t>
          </a:r>
          <a:r>
            <a:rPr kumimoji="1" lang="ja-JP" altLang="en-US" sz="1400">
              <a:latin typeface="ＭＳ Ｐゴシック" panose="020B0600070205080204" pitchFamily="50" charset="-128"/>
              <a:ea typeface="ＭＳ Ｐゴシック" panose="020B0600070205080204" pitchFamily="50" charset="-128"/>
            </a:rPr>
            <a:t>円の増であった。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・物件費は、住民一人当たり</a:t>
          </a:r>
          <a:r>
            <a:rPr kumimoji="1" lang="en-US" altLang="ja-JP" sz="1400">
              <a:latin typeface="ＭＳ Ｐゴシック" panose="020B0600070205080204" pitchFamily="50" charset="-128"/>
              <a:ea typeface="ＭＳ Ｐゴシック" panose="020B0600070205080204" pitchFamily="50" charset="-128"/>
            </a:rPr>
            <a:t>111,745</a:t>
          </a:r>
          <a:r>
            <a:rPr kumimoji="1" lang="ja-JP" altLang="en-US" sz="1400">
              <a:latin typeface="ＭＳ Ｐゴシック" panose="020B0600070205080204" pitchFamily="50" charset="-128"/>
              <a:ea typeface="ＭＳ Ｐゴシック" panose="020B0600070205080204" pitchFamily="50" charset="-128"/>
            </a:rPr>
            <a:t>円であり、類似団体内平均と比較して</a:t>
          </a:r>
          <a:r>
            <a:rPr kumimoji="1" lang="en-US" altLang="ja-JP" sz="1400">
              <a:latin typeface="ＭＳ Ｐゴシック" panose="020B0600070205080204" pitchFamily="50" charset="-128"/>
              <a:ea typeface="ＭＳ Ｐゴシック" panose="020B0600070205080204" pitchFamily="50" charset="-128"/>
            </a:rPr>
            <a:t>2,863</a:t>
          </a:r>
          <a:r>
            <a:rPr kumimoji="1" lang="ja-JP" altLang="en-US" sz="1400">
              <a:latin typeface="ＭＳ Ｐゴシック" panose="020B0600070205080204" pitchFamily="50" charset="-128"/>
              <a:ea typeface="ＭＳ Ｐゴシック" panose="020B0600070205080204" pitchFamily="50" charset="-128"/>
            </a:rPr>
            <a:t>円高くなっている。昨年度から</a:t>
          </a:r>
          <a:r>
            <a:rPr kumimoji="1" lang="en-US" altLang="ja-JP" sz="1400">
              <a:latin typeface="ＭＳ Ｐゴシック" panose="020B0600070205080204" pitchFamily="50" charset="-128"/>
              <a:ea typeface="ＭＳ Ｐゴシック" panose="020B0600070205080204" pitchFamily="50" charset="-128"/>
            </a:rPr>
            <a:t>25,772</a:t>
          </a:r>
          <a:r>
            <a:rPr kumimoji="1" lang="ja-JP" altLang="en-US" sz="1400">
              <a:latin typeface="ＭＳ Ｐゴシック" panose="020B0600070205080204" pitchFamily="50" charset="-128"/>
              <a:ea typeface="ＭＳ Ｐゴシック" panose="020B0600070205080204" pitchFamily="50" charset="-128"/>
            </a:rPr>
            <a:t>円増加しており、これは全世帯へ貸与するＩＰ電話「お知らせ端末」の更新業務委託料や小中学生に配備する</a:t>
          </a:r>
          <a:r>
            <a:rPr kumimoji="1" lang="en-US" altLang="ja-JP" sz="1400">
              <a:latin typeface="ＭＳ Ｐゴシック" panose="020B0600070205080204" pitchFamily="50" charset="-128"/>
              <a:ea typeface="ＭＳ Ｐゴシック" panose="020B0600070205080204" pitchFamily="50" charset="-128"/>
            </a:rPr>
            <a:t>iPad</a:t>
          </a:r>
          <a:r>
            <a:rPr kumimoji="1" lang="ja-JP" altLang="en-US" sz="1400">
              <a:latin typeface="ＭＳ Ｐゴシック" panose="020B0600070205080204" pitchFamily="50" charset="-128"/>
              <a:ea typeface="ＭＳ Ｐゴシック" panose="020B0600070205080204" pitchFamily="50" charset="-128"/>
            </a:rPr>
            <a:t>の更新、ふるさと納税に係る一括代行業務委託料の増などが主な要因である。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・扶助費は、住民一人当たり</a:t>
          </a:r>
          <a:r>
            <a:rPr kumimoji="1" lang="en-US" altLang="ja-JP" sz="1400">
              <a:latin typeface="ＭＳ Ｐゴシック" panose="020B0600070205080204" pitchFamily="50" charset="-128"/>
              <a:ea typeface="ＭＳ Ｐゴシック" panose="020B0600070205080204" pitchFamily="50" charset="-128"/>
            </a:rPr>
            <a:t>150,399</a:t>
          </a:r>
          <a:r>
            <a:rPr kumimoji="1" lang="ja-JP" altLang="en-US" sz="1400">
              <a:latin typeface="ＭＳ Ｐゴシック" panose="020B0600070205080204" pitchFamily="50" charset="-128"/>
              <a:ea typeface="ＭＳ Ｐゴシック" panose="020B0600070205080204" pitchFamily="50" charset="-128"/>
            </a:rPr>
            <a:t>円であり、類似団体内平均と比較して</a:t>
          </a:r>
          <a:r>
            <a:rPr kumimoji="1" lang="en-US" altLang="ja-JP" sz="1400">
              <a:latin typeface="ＭＳ Ｐゴシック" panose="020B0600070205080204" pitchFamily="50" charset="-128"/>
              <a:ea typeface="ＭＳ Ｐゴシック" panose="020B0600070205080204" pitchFamily="50" charset="-128"/>
            </a:rPr>
            <a:t>20,786</a:t>
          </a:r>
          <a:r>
            <a:rPr kumimoji="1" lang="ja-JP" altLang="en-US" sz="1400">
              <a:latin typeface="ＭＳ Ｐゴシック" panose="020B0600070205080204" pitchFamily="50" charset="-128"/>
              <a:ea typeface="ＭＳ Ｐゴシック" panose="020B0600070205080204" pitchFamily="50" charset="-128"/>
            </a:rPr>
            <a:t>円高くなっている。昨年度から</a:t>
          </a:r>
          <a:r>
            <a:rPr kumimoji="1" lang="en-US" altLang="ja-JP" sz="1400">
              <a:latin typeface="ＭＳ Ｐゴシック" panose="020B0600070205080204" pitchFamily="50" charset="-128"/>
              <a:ea typeface="ＭＳ Ｐゴシック" panose="020B0600070205080204" pitchFamily="50" charset="-128"/>
            </a:rPr>
            <a:t>9,253</a:t>
          </a:r>
          <a:r>
            <a:rPr kumimoji="1" lang="ja-JP" altLang="en-US" sz="1400">
              <a:latin typeface="ＭＳ Ｐゴシック" panose="020B0600070205080204" pitchFamily="50" charset="-128"/>
              <a:ea typeface="ＭＳ Ｐゴシック" panose="020B0600070205080204" pitchFamily="50" charset="-128"/>
            </a:rPr>
            <a:t>円増加しており、これは国の物価高騰対策支援による物価高騰対応重点支援給付金（定額減税調整給付分）や住民税非課税世帯給付金、電力・ガス・食料品等価格高騰重点支援給付金（一体給付分）の増などが主な要因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・補助費等は、住民一人当たり</a:t>
          </a:r>
          <a:r>
            <a:rPr kumimoji="1" lang="en-US" altLang="ja-JP" sz="1400">
              <a:latin typeface="ＭＳ Ｐゴシック" panose="020B0600070205080204" pitchFamily="50" charset="-128"/>
              <a:ea typeface="ＭＳ Ｐゴシック" panose="020B0600070205080204" pitchFamily="50" charset="-128"/>
            </a:rPr>
            <a:t>145,563</a:t>
          </a:r>
          <a:r>
            <a:rPr kumimoji="1" lang="ja-JP" altLang="en-US" sz="1400">
              <a:latin typeface="ＭＳ Ｐゴシック" panose="020B0600070205080204" pitchFamily="50" charset="-128"/>
              <a:ea typeface="ＭＳ Ｐゴシック" panose="020B0600070205080204" pitchFamily="50" charset="-128"/>
            </a:rPr>
            <a:t>円であり、類似団体内平均と比較して</a:t>
          </a:r>
          <a:r>
            <a:rPr kumimoji="1" lang="en-US" altLang="ja-JP" sz="1400">
              <a:latin typeface="ＭＳ Ｐゴシック" panose="020B0600070205080204" pitchFamily="50" charset="-128"/>
              <a:ea typeface="ＭＳ Ｐゴシック" panose="020B0600070205080204" pitchFamily="50" charset="-128"/>
            </a:rPr>
            <a:t>40,389</a:t>
          </a:r>
          <a:r>
            <a:rPr kumimoji="1" lang="ja-JP" altLang="en-US" sz="1400">
              <a:latin typeface="ＭＳ Ｐゴシック" panose="020B0600070205080204" pitchFamily="50" charset="-128"/>
              <a:ea typeface="ＭＳ Ｐゴシック" panose="020B0600070205080204" pitchFamily="50" charset="-128"/>
            </a:rPr>
            <a:t>円高くなっている。昨年度から</a:t>
          </a:r>
          <a:r>
            <a:rPr kumimoji="1" lang="en-US" altLang="ja-JP" sz="1400">
              <a:latin typeface="ＭＳ Ｐゴシック" panose="020B0600070205080204" pitchFamily="50" charset="-128"/>
              <a:ea typeface="ＭＳ Ｐゴシック" panose="020B0600070205080204" pitchFamily="50" charset="-128"/>
            </a:rPr>
            <a:t>2,281</a:t>
          </a:r>
          <a:r>
            <a:rPr kumimoji="1" lang="ja-JP" altLang="en-US" sz="1400">
              <a:latin typeface="ＭＳ Ｐゴシック" panose="020B0600070205080204" pitchFamily="50" charset="-128"/>
              <a:ea typeface="ＭＳ Ｐゴシック" panose="020B0600070205080204" pitchFamily="50" charset="-128"/>
            </a:rPr>
            <a:t>円増加しており、これは阿蘇広域行政事務組合への負担金増などが主な要因である。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24,170
23,366
376.30
21,315,007
19,817,806
1,042,030
10,276,481
19,244,479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125413</xdr:rowOff>
    </xdr:from>
    <xdr:to>
      <xdr:col>24</xdr:col>
      <xdr:colOff>63500</xdr:colOff>
      <xdr:row>36</xdr:row>
      <xdr:rowOff>165227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7613"/>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165227</xdr:rowOff>
    </xdr:from>
    <xdr:to>
      <xdr:col>19</xdr:col>
      <xdr:colOff>177800</xdr:colOff>
      <xdr:row>37</xdr:row>
      <xdr:rowOff>120650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7427"/>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120650</xdr:rowOff>
    </xdr:from>
    <xdr:to>
      <xdr:col>15</xdr:col>
      <xdr:colOff>50800</xdr:colOff>
      <xdr:row>37</xdr:row>
      <xdr:rowOff>146558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430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138176</xdr:rowOff>
    </xdr:from>
    <xdr:to>
      <xdr:col>10</xdr:col>
      <xdr:colOff>114300</xdr:colOff>
      <xdr:row>37</xdr:row>
      <xdr:rowOff>146558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8182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74613</xdr:rowOff>
    </xdr:from>
    <xdr:to>
      <xdr:col>24</xdr:col>
      <xdr:colOff>114300</xdr:colOff>
      <xdr:row>37</xdr:row>
      <xdr:rowOff>4763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114427</xdr:rowOff>
    </xdr:from>
    <xdr:to>
      <xdr:col>20</xdr:col>
      <xdr:colOff>38100</xdr:colOff>
      <xdr:row>37</xdr:row>
      <xdr:rowOff>44577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61104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69850</xdr:rowOff>
    </xdr:from>
    <xdr:to>
      <xdr:col>15</xdr:col>
      <xdr:colOff>101600</xdr:colOff>
      <xdr:row>38</xdr:row>
      <xdr:rowOff>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95758</xdr:rowOff>
    </xdr:from>
    <xdr:to>
      <xdr:col>10</xdr:col>
      <xdr:colOff>165100</xdr:colOff>
      <xdr:row>38</xdr:row>
      <xdr:rowOff>25908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42435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87376</xdr:rowOff>
    </xdr:from>
    <xdr:to>
      <xdr:col>6</xdr:col>
      <xdr:colOff>38100</xdr:colOff>
      <xdr:row>38</xdr:row>
      <xdr:rowOff>17526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34053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74235</xdr:rowOff>
    </xdr:from>
    <xdr:to>
      <xdr:col>24</xdr:col>
      <xdr:colOff>63500</xdr:colOff>
      <xdr:row>58</xdr:row>
      <xdr:rowOff>96831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8335"/>
          <a:ext cx="838200" cy="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96831</xdr:rowOff>
    </xdr:from>
    <xdr:to>
      <xdr:col>19</xdr:col>
      <xdr:colOff>177800</xdr:colOff>
      <xdr:row>58</xdr:row>
      <xdr:rowOff>103774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0931"/>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97826</xdr:rowOff>
    </xdr:from>
    <xdr:to>
      <xdr:col>15</xdr:col>
      <xdr:colOff>50800</xdr:colOff>
      <xdr:row>58</xdr:row>
      <xdr:rowOff>103774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1926"/>
          <a:ext cx="889000" cy="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170052</xdr:rowOff>
    </xdr:from>
    <xdr:to>
      <xdr:col>10</xdr:col>
      <xdr:colOff>114300</xdr:colOff>
      <xdr:row>58</xdr:row>
      <xdr:rowOff>97826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2702"/>
          <a:ext cx="889000" cy="9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23435</xdr:rowOff>
    </xdr:from>
    <xdr:to>
      <xdr:col>24</xdr:col>
      <xdr:colOff>114300</xdr:colOff>
      <xdr:row>58</xdr:row>
      <xdr:rowOff>125035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46031</xdr:rowOff>
    </xdr:from>
    <xdr:to>
      <xdr:col>20</xdr:col>
      <xdr:colOff>38100</xdr:colOff>
      <xdr:row>58</xdr:row>
      <xdr:rowOff>147631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138758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52974</xdr:rowOff>
    </xdr:from>
    <xdr:to>
      <xdr:col>15</xdr:col>
      <xdr:colOff>101600</xdr:colOff>
      <xdr:row>58</xdr:row>
      <xdr:rowOff>154574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145701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47026</xdr:rowOff>
    </xdr:from>
    <xdr:to>
      <xdr:col>10</xdr:col>
      <xdr:colOff>165100</xdr:colOff>
      <xdr:row>58</xdr:row>
      <xdr:rowOff>148626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139753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119252</xdr:rowOff>
    </xdr:from>
    <xdr:to>
      <xdr:col>6</xdr:col>
      <xdr:colOff>38100</xdr:colOff>
      <xdr:row>58</xdr:row>
      <xdr:rowOff>49402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40529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58066</xdr:rowOff>
    </xdr:from>
    <xdr:to>
      <xdr:col>24</xdr:col>
      <xdr:colOff>63500</xdr:colOff>
      <xdr:row>76</xdr:row>
      <xdr:rowOff>112497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8266"/>
          <a:ext cx="838200" cy="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112497</xdr:rowOff>
    </xdr:from>
    <xdr:to>
      <xdr:col>19</xdr:col>
      <xdr:colOff>177800</xdr:colOff>
      <xdr:row>76</xdr:row>
      <xdr:rowOff>162844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2697"/>
          <a:ext cx="889000" cy="5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103764</xdr:rowOff>
    </xdr:from>
    <xdr:to>
      <xdr:col>15</xdr:col>
      <xdr:colOff>50800</xdr:colOff>
      <xdr:row>76</xdr:row>
      <xdr:rowOff>162844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33964"/>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103764</xdr:rowOff>
    </xdr:from>
    <xdr:to>
      <xdr:col>10</xdr:col>
      <xdr:colOff>114300</xdr:colOff>
      <xdr:row>77</xdr:row>
      <xdr:rowOff>30420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3964"/>
          <a:ext cx="889000" cy="9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7266</xdr:rowOff>
    </xdr:from>
    <xdr:to>
      <xdr:col>24</xdr:col>
      <xdr:colOff>114300</xdr:colOff>
      <xdr:row>76</xdr:row>
      <xdr:rowOff>108866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30144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8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61697</xdr:rowOff>
    </xdr:from>
    <xdr:to>
      <xdr:col>20</xdr:col>
      <xdr:colOff>38100</xdr:colOff>
      <xdr:row>76</xdr:row>
      <xdr:rowOff>163297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112044</xdr:rowOff>
    </xdr:from>
    <xdr:to>
      <xdr:col>15</xdr:col>
      <xdr:colOff>101600</xdr:colOff>
      <xdr:row>77</xdr:row>
      <xdr:rowOff>42194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58721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1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52964</xdr:rowOff>
    </xdr:from>
    <xdr:to>
      <xdr:col>10</xdr:col>
      <xdr:colOff>165100</xdr:colOff>
      <xdr:row>76</xdr:row>
      <xdr:rowOff>154564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171091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151070</xdr:rowOff>
    </xdr:from>
    <xdr:to>
      <xdr:col>6</xdr:col>
      <xdr:colOff>38100</xdr:colOff>
      <xdr:row>77</xdr:row>
      <xdr:rowOff>81220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97746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78070</xdr:rowOff>
    </xdr:from>
    <xdr:to>
      <xdr:col>24</xdr:col>
      <xdr:colOff>63500</xdr:colOff>
      <xdr:row>99</xdr:row>
      <xdr:rowOff>78442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1620"/>
          <a:ext cx="8382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74333</xdr:rowOff>
    </xdr:from>
    <xdr:to>
      <xdr:col>19</xdr:col>
      <xdr:colOff>177800</xdr:colOff>
      <xdr:row>99</xdr:row>
      <xdr:rowOff>78070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7883"/>
          <a:ext cx="889000" cy="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74333</xdr:rowOff>
    </xdr:from>
    <xdr:to>
      <xdr:col>15</xdr:col>
      <xdr:colOff>50800</xdr:colOff>
      <xdr:row>99</xdr:row>
      <xdr:rowOff>77364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7883"/>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77364</xdr:rowOff>
    </xdr:from>
    <xdr:to>
      <xdr:col>10</xdr:col>
      <xdr:colOff>114300</xdr:colOff>
      <xdr:row>99</xdr:row>
      <xdr:rowOff>81076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0914"/>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27642</xdr:rowOff>
    </xdr:from>
    <xdr:to>
      <xdr:col>24</xdr:col>
      <xdr:colOff>114300</xdr:colOff>
      <xdr:row>99</xdr:row>
      <xdr:rowOff>129242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27270</xdr:rowOff>
    </xdr:from>
    <xdr:to>
      <xdr:col>20</xdr:col>
      <xdr:colOff>38100</xdr:colOff>
      <xdr:row>99</xdr:row>
      <xdr:rowOff>128870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119997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23533</xdr:rowOff>
    </xdr:from>
    <xdr:to>
      <xdr:col>15</xdr:col>
      <xdr:colOff>101600</xdr:colOff>
      <xdr:row>99</xdr:row>
      <xdr:rowOff>125133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141660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26564</xdr:rowOff>
    </xdr:from>
    <xdr:to>
      <xdr:col>10</xdr:col>
      <xdr:colOff>165100</xdr:colOff>
      <xdr:row>99</xdr:row>
      <xdr:rowOff>128164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144691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30276</xdr:rowOff>
    </xdr:from>
    <xdr:to>
      <xdr:col>6</xdr:col>
      <xdr:colOff>38100</xdr:colOff>
      <xdr:row>99</xdr:row>
      <xdr:rowOff>131876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123003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61582</xdr:rowOff>
    </xdr:from>
    <xdr:to>
      <xdr:col>55</xdr:col>
      <xdr:colOff>0</xdr:colOff>
      <xdr:row>54</xdr:row>
      <xdr:rowOff>115798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8976982"/>
          <a:ext cx="838200" cy="3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110413</xdr:rowOff>
    </xdr:from>
    <xdr:to>
      <xdr:col>50</xdr:col>
      <xdr:colOff>114300</xdr:colOff>
      <xdr:row>54</xdr:row>
      <xdr:rowOff>115798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368713"/>
          <a:ext cx="8890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110413</xdr:rowOff>
    </xdr:from>
    <xdr:to>
      <xdr:col>45</xdr:col>
      <xdr:colOff>177800</xdr:colOff>
      <xdr:row>54</xdr:row>
      <xdr:rowOff>114503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368713"/>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99047</xdr:rowOff>
    </xdr:from>
    <xdr:to>
      <xdr:col>41</xdr:col>
      <xdr:colOff>50800</xdr:colOff>
      <xdr:row>54</xdr:row>
      <xdr:rowOff>114503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185897"/>
          <a:ext cx="889000" cy="1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10782</xdr:rowOff>
    </xdr:from>
    <xdr:to>
      <xdr:col>55</xdr:col>
      <xdr:colOff>50800</xdr:colOff>
      <xdr:row>52</xdr:row>
      <xdr:rowOff>112382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9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33659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7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64998</xdr:rowOff>
    </xdr:from>
    <xdr:to>
      <xdr:col>50</xdr:col>
      <xdr:colOff>165100</xdr:colOff>
      <xdr:row>54</xdr:row>
      <xdr:rowOff>166598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11675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9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59613</xdr:rowOff>
    </xdr:from>
    <xdr:to>
      <xdr:col>46</xdr:col>
      <xdr:colOff>38100</xdr:colOff>
      <xdr:row>54</xdr:row>
      <xdr:rowOff>161213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6290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0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63703</xdr:rowOff>
    </xdr:from>
    <xdr:to>
      <xdr:col>41</xdr:col>
      <xdr:colOff>101600</xdr:colOff>
      <xdr:row>54</xdr:row>
      <xdr:rowOff>165303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10380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48247</xdr:rowOff>
    </xdr:from>
    <xdr:to>
      <xdr:col>36</xdr:col>
      <xdr:colOff>165100</xdr:colOff>
      <xdr:row>53</xdr:row>
      <xdr:rowOff>149847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1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166374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91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149242</xdr:rowOff>
    </xdr:from>
    <xdr:to>
      <xdr:col>55</xdr:col>
      <xdr:colOff>0</xdr:colOff>
      <xdr:row>78</xdr:row>
      <xdr:rowOff>28473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50892"/>
          <a:ext cx="838200" cy="5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102891</xdr:rowOff>
    </xdr:from>
    <xdr:to>
      <xdr:col>50</xdr:col>
      <xdr:colOff>114300</xdr:colOff>
      <xdr:row>77</xdr:row>
      <xdr:rowOff>149242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04541"/>
          <a:ext cx="8890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102891</xdr:rowOff>
    </xdr:from>
    <xdr:to>
      <xdr:col>45</xdr:col>
      <xdr:colOff>177800</xdr:colOff>
      <xdr:row>77</xdr:row>
      <xdr:rowOff>107555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04541"/>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107555</xdr:rowOff>
    </xdr:from>
    <xdr:to>
      <xdr:col>41</xdr:col>
      <xdr:colOff>50800</xdr:colOff>
      <xdr:row>77</xdr:row>
      <xdr:rowOff>121641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09205"/>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149123</xdr:rowOff>
    </xdr:from>
    <xdr:to>
      <xdr:col>55</xdr:col>
      <xdr:colOff>50800</xdr:colOff>
      <xdr:row>78</xdr:row>
      <xdr:rowOff>79273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98442</xdr:rowOff>
    </xdr:from>
    <xdr:to>
      <xdr:col>50</xdr:col>
      <xdr:colOff>165100</xdr:colOff>
      <xdr:row>78</xdr:row>
      <xdr:rowOff>28592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45119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7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52091</xdr:rowOff>
    </xdr:from>
    <xdr:to>
      <xdr:col>46</xdr:col>
      <xdr:colOff>38100</xdr:colOff>
      <xdr:row>77</xdr:row>
      <xdr:rowOff>153691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170218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56755</xdr:rowOff>
    </xdr:from>
    <xdr:to>
      <xdr:col>41</xdr:col>
      <xdr:colOff>101600</xdr:colOff>
      <xdr:row>77</xdr:row>
      <xdr:rowOff>158355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3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70841</xdr:rowOff>
    </xdr:from>
    <xdr:to>
      <xdr:col>36</xdr:col>
      <xdr:colOff>165100</xdr:colOff>
      <xdr:row>78</xdr:row>
      <xdr:rowOff>991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17518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24357</xdr:rowOff>
    </xdr:from>
    <xdr:to>
      <xdr:col>55</xdr:col>
      <xdr:colOff>0</xdr:colOff>
      <xdr:row>97</xdr:row>
      <xdr:rowOff>72019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55007"/>
          <a:ext cx="8382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72019</xdr:rowOff>
    </xdr:from>
    <xdr:to>
      <xdr:col>50</xdr:col>
      <xdr:colOff>114300</xdr:colOff>
      <xdr:row>97</xdr:row>
      <xdr:rowOff>84928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02669"/>
          <a:ext cx="889000" cy="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83045</xdr:rowOff>
    </xdr:from>
    <xdr:to>
      <xdr:col>45</xdr:col>
      <xdr:colOff>177800</xdr:colOff>
      <xdr:row>97</xdr:row>
      <xdr:rowOff>84928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42245"/>
          <a:ext cx="889000" cy="17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83045</xdr:rowOff>
    </xdr:from>
    <xdr:to>
      <xdr:col>41</xdr:col>
      <xdr:colOff>50800</xdr:colOff>
      <xdr:row>96</xdr:row>
      <xdr:rowOff>120794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42245"/>
          <a:ext cx="889000" cy="3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145007</xdr:rowOff>
    </xdr:from>
    <xdr:to>
      <xdr:col>55</xdr:col>
      <xdr:colOff>50800</xdr:colOff>
      <xdr:row>97</xdr:row>
      <xdr:rowOff>75157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123434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8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21219</xdr:rowOff>
    </xdr:from>
    <xdr:to>
      <xdr:col>50</xdr:col>
      <xdr:colOff>165100</xdr:colOff>
      <xdr:row>97</xdr:row>
      <xdr:rowOff>122819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113946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34128</xdr:rowOff>
    </xdr:from>
    <xdr:to>
      <xdr:col>46</xdr:col>
      <xdr:colOff>38100</xdr:colOff>
      <xdr:row>97</xdr:row>
      <xdr:rowOff>135728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6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126855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5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32245</xdr:rowOff>
    </xdr:from>
    <xdr:to>
      <xdr:col>41</xdr:col>
      <xdr:colOff>101600</xdr:colOff>
      <xdr:row>96</xdr:row>
      <xdr:rowOff>133845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124972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69994</xdr:rowOff>
    </xdr:from>
    <xdr:to>
      <xdr:col>36</xdr:col>
      <xdr:colOff>165100</xdr:colOff>
      <xdr:row>97</xdr:row>
      <xdr:rowOff>144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162721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121441</xdr:rowOff>
    </xdr:from>
    <xdr:to>
      <xdr:col>85</xdr:col>
      <xdr:colOff>127000</xdr:colOff>
      <xdr:row>37</xdr:row>
      <xdr:rowOff>165689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5091"/>
          <a:ext cx="838200" cy="4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7584</xdr:rowOff>
    </xdr:from>
    <xdr:to>
      <xdr:col>81</xdr:col>
      <xdr:colOff>50800</xdr:colOff>
      <xdr:row>37</xdr:row>
      <xdr:rowOff>165689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08334"/>
          <a:ext cx="889000" cy="50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7584</xdr:rowOff>
    </xdr:from>
    <xdr:to>
      <xdr:col>76</xdr:col>
      <xdr:colOff>114300</xdr:colOff>
      <xdr:row>37</xdr:row>
      <xdr:rowOff>142329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08334"/>
          <a:ext cx="889000" cy="47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154545</xdr:rowOff>
    </xdr:from>
    <xdr:to>
      <xdr:col>71</xdr:col>
      <xdr:colOff>177800</xdr:colOff>
      <xdr:row>37</xdr:row>
      <xdr:rowOff>142329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55295"/>
          <a:ext cx="889000" cy="3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70641</xdr:rowOff>
    </xdr:from>
    <xdr:to>
      <xdr:col>85</xdr:col>
      <xdr:colOff>177800</xdr:colOff>
      <xdr:row>38</xdr:row>
      <xdr:rowOff>791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49068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114889</xdr:rowOff>
    </xdr:from>
    <xdr:to>
      <xdr:col>81</xdr:col>
      <xdr:colOff>101600</xdr:colOff>
      <xdr:row>38</xdr:row>
      <xdr:rowOff>45039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36166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5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128234</xdr:rowOff>
    </xdr:from>
    <xdr:to>
      <xdr:col>76</xdr:col>
      <xdr:colOff>165100</xdr:colOff>
      <xdr:row>35</xdr:row>
      <xdr:rowOff>58384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74911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91529</xdr:rowOff>
    </xdr:from>
    <xdr:to>
      <xdr:col>72</xdr:col>
      <xdr:colOff>38100</xdr:colOff>
      <xdr:row>38</xdr:row>
      <xdr:rowOff>21679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12806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103745</xdr:rowOff>
    </xdr:from>
    <xdr:to>
      <xdr:col>67</xdr:col>
      <xdr:colOff>101600</xdr:colOff>
      <xdr:row>36</xdr:row>
      <xdr:rowOff>33895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50422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28090</xdr:rowOff>
    </xdr:from>
    <xdr:to>
      <xdr:col>85</xdr:col>
      <xdr:colOff>127000</xdr:colOff>
      <xdr:row>56</xdr:row>
      <xdr:rowOff>35878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57840"/>
          <a:ext cx="838200" cy="17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35878</xdr:rowOff>
    </xdr:from>
    <xdr:to>
      <xdr:col>81</xdr:col>
      <xdr:colOff>50800</xdr:colOff>
      <xdr:row>56</xdr:row>
      <xdr:rowOff>145887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7078"/>
          <a:ext cx="889000" cy="1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145887</xdr:rowOff>
    </xdr:from>
    <xdr:to>
      <xdr:col>76</xdr:col>
      <xdr:colOff>114300</xdr:colOff>
      <xdr:row>57</xdr:row>
      <xdr:rowOff>68491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47087"/>
          <a:ext cx="889000" cy="9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10991</xdr:rowOff>
    </xdr:from>
    <xdr:to>
      <xdr:col>71</xdr:col>
      <xdr:colOff>177800</xdr:colOff>
      <xdr:row>57</xdr:row>
      <xdr:rowOff>68491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83641"/>
          <a:ext cx="889000" cy="5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148740</xdr:rowOff>
    </xdr:from>
    <xdr:to>
      <xdr:col>85</xdr:col>
      <xdr:colOff>177800</xdr:colOff>
      <xdr:row>55</xdr:row>
      <xdr:rowOff>78890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156528</xdr:rowOff>
    </xdr:from>
    <xdr:to>
      <xdr:col>81</xdr:col>
      <xdr:colOff>101600</xdr:colOff>
      <xdr:row>56</xdr:row>
      <xdr:rowOff>86678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103205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6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95087</xdr:rowOff>
    </xdr:from>
    <xdr:to>
      <xdr:col>76</xdr:col>
      <xdr:colOff>165100</xdr:colOff>
      <xdr:row>57</xdr:row>
      <xdr:rowOff>25237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17691</xdr:rowOff>
    </xdr:from>
    <xdr:to>
      <xdr:col>72</xdr:col>
      <xdr:colOff>38100</xdr:colOff>
      <xdr:row>57</xdr:row>
      <xdr:rowOff>119291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110418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131641</xdr:rowOff>
    </xdr:from>
    <xdr:to>
      <xdr:col>67</xdr:col>
      <xdr:colOff>101600</xdr:colOff>
      <xdr:row>57</xdr:row>
      <xdr:rowOff>61791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52918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2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91557</xdr:rowOff>
    </xdr:from>
    <xdr:to>
      <xdr:col>85</xdr:col>
      <xdr:colOff>127000</xdr:colOff>
      <xdr:row>79</xdr:row>
      <xdr:rowOff>91635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6107"/>
          <a:ext cx="8382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82772</xdr:rowOff>
    </xdr:from>
    <xdr:to>
      <xdr:col>81</xdr:col>
      <xdr:colOff>50800</xdr:colOff>
      <xdr:row>79</xdr:row>
      <xdr:rowOff>91635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27322"/>
          <a:ext cx="8890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75904</xdr:rowOff>
    </xdr:from>
    <xdr:to>
      <xdr:col>76</xdr:col>
      <xdr:colOff>114300</xdr:colOff>
      <xdr:row>79</xdr:row>
      <xdr:rowOff>82772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0454"/>
          <a:ext cx="8890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75904</xdr:rowOff>
    </xdr:from>
    <xdr:to>
      <xdr:col>71</xdr:col>
      <xdr:colOff>177800</xdr:colOff>
      <xdr:row>79</xdr:row>
      <xdr:rowOff>76795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0454"/>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40757</xdr:rowOff>
    </xdr:from>
    <xdr:to>
      <xdr:col>85</xdr:col>
      <xdr:colOff>177800</xdr:colOff>
      <xdr:row>79</xdr:row>
      <xdr:rowOff>142357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40835</xdr:rowOff>
    </xdr:from>
    <xdr:to>
      <xdr:col>81</xdr:col>
      <xdr:colOff>101600</xdr:colOff>
      <xdr:row>79</xdr:row>
      <xdr:rowOff>142435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133562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31972</xdr:rowOff>
    </xdr:from>
    <xdr:to>
      <xdr:col>76</xdr:col>
      <xdr:colOff>165100</xdr:colOff>
      <xdr:row>79</xdr:row>
      <xdr:rowOff>133572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124699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25104</xdr:rowOff>
    </xdr:from>
    <xdr:to>
      <xdr:col>72</xdr:col>
      <xdr:colOff>38100</xdr:colOff>
      <xdr:row>79</xdr:row>
      <xdr:rowOff>126704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117831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25995</xdr:rowOff>
    </xdr:from>
    <xdr:to>
      <xdr:col>67</xdr:col>
      <xdr:colOff>101600</xdr:colOff>
      <xdr:row>79</xdr:row>
      <xdr:rowOff>127595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118722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117402</xdr:rowOff>
    </xdr:from>
    <xdr:to>
      <xdr:col>85</xdr:col>
      <xdr:colOff>127000</xdr:colOff>
      <xdr:row>97</xdr:row>
      <xdr:rowOff>118692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8052"/>
          <a:ext cx="8382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118692</xdr:rowOff>
    </xdr:from>
    <xdr:to>
      <xdr:col>81</xdr:col>
      <xdr:colOff>50800</xdr:colOff>
      <xdr:row>97</xdr:row>
      <xdr:rowOff>124896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9342"/>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124896</xdr:rowOff>
    </xdr:from>
    <xdr:to>
      <xdr:col>76</xdr:col>
      <xdr:colOff>114300</xdr:colOff>
      <xdr:row>97</xdr:row>
      <xdr:rowOff>135286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5546"/>
          <a:ext cx="8890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135286</xdr:rowOff>
    </xdr:from>
    <xdr:to>
      <xdr:col>71</xdr:col>
      <xdr:colOff>177800</xdr:colOff>
      <xdr:row>97</xdr:row>
      <xdr:rowOff>154752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5936"/>
          <a:ext cx="889000" cy="1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66602</xdr:rowOff>
    </xdr:from>
    <xdr:to>
      <xdr:col>85</xdr:col>
      <xdr:colOff>177800</xdr:colOff>
      <xdr:row>97</xdr:row>
      <xdr:rowOff>168202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25979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67892</xdr:rowOff>
    </xdr:from>
    <xdr:to>
      <xdr:col>81</xdr:col>
      <xdr:colOff>101600</xdr:colOff>
      <xdr:row>97</xdr:row>
      <xdr:rowOff>169492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7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74096</xdr:rowOff>
    </xdr:from>
    <xdr:to>
      <xdr:col>76</xdr:col>
      <xdr:colOff>165100</xdr:colOff>
      <xdr:row>98</xdr:row>
      <xdr:rowOff>4246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20773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84486</xdr:rowOff>
    </xdr:from>
    <xdr:to>
      <xdr:col>72</xdr:col>
      <xdr:colOff>38100</xdr:colOff>
      <xdr:row>98</xdr:row>
      <xdr:rowOff>14636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31163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103952</xdr:rowOff>
    </xdr:from>
    <xdr:to>
      <xdr:col>67</xdr:col>
      <xdr:colOff>101600</xdr:colOff>
      <xdr:row>98</xdr:row>
      <xdr:rowOff>34102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25229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・民生費は、住民一人当たり</a:t>
          </a:r>
          <a:r>
            <a:rPr kumimoji="1" lang="en-US" altLang="ja-JP" sz="1400">
              <a:latin typeface="ＭＳ Ｐゴシック" panose="020B0600070205080204" pitchFamily="50" charset="-128"/>
              <a:ea typeface="ＭＳ Ｐゴシック" panose="020B0600070205080204" pitchFamily="50" charset="-128"/>
            </a:rPr>
            <a:t>269,997</a:t>
          </a:r>
          <a:r>
            <a:rPr kumimoji="1" lang="ja-JP" altLang="en-US" sz="1400">
              <a:latin typeface="ＭＳ Ｐゴシック" panose="020B0600070205080204" pitchFamily="50" charset="-128"/>
              <a:ea typeface="ＭＳ Ｐゴシック" panose="020B0600070205080204" pitchFamily="50" charset="-128"/>
            </a:rPr>
            <a:t>円であり、類似団体内平均と比較して</a:t>
          </a:r>
          <a:r>
            <a:rPr kumimoji="1" lang="en-US" altLang="ja-JP" sz="1400">
              <a:latin typeface="ＭＳ Ｐゴシック" panose="020B0600070205080204" pitchFamily="50" charset="-128"/>
              <a:ea typeface="ＭＳ Ｐゴシック" panose="020B0600070205080204" pitchFamily="50" charset="-128"/>
            </a:rPr>
            <a:t>40,475</a:t>
          </a:r>
          <a:r>
            <a:rPr kumimoji="1" lang="ja-JP" altLang="en-US" sz="1400">
              <a:latin typeface="ＭＳ Ｐゴシック" panose="020B0600070205080204" pitchFamily="50" charset="-128"/>
              <a:ea typeface="ＭＳ Ｐゴシック" panose="020B0600070205080204" pitchFamily="50" charset="-128"/>
            </a:rPr>
            <a:t>円高くなっている。昨年度から</a:t>
          </a:r>
          <a:r>
            <a:rPr kumimoji="1" lang="en-US" altLang="ja-JP" sz="1400">
              <a:latin typeface="ＭＳ Ｐゴシック" panose="020B0600070205080204" pitchFamily="50" charset="-128"/>
              <a:ea typeface="ＭＳ Ｐゴシック" panose="020B0600070205080204" pitchFamily="50" charset="-128"/>
            </a:rPr>
            <a:t>16,667</a:t>
          </a:r>
          <a:r>
            <a:rPr kumimoji="1" lang="ja-JP" altLang="en-US" sz="1400">
              <a:latin typeface="ＭＳ Ｐゴシック" panose="020B0600070205080204" pitchFamily="50" charset="-128"/>
              <a:ea typeface="ＭＳ Ｐゴシック" panose="020B0600070205080204" pitchFamily="50" charset="-128"/>
            </a:rPr>
            <a:t>円増加しており、これは一の宮高齢者センター等改修工事や物価高騰対応重点支援給付金（定額減税調整給付分）、自立支援給付費の増などが主な要因である。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・農林水産業費は、住民一人当たり</a:t>
          </a:r>
          <a:r>
            <a:rPr kumimoji="1" lang="en-US" altLang="ja-JP" sz="1400">
              <a:latin typeface="ＭＳ Ｐゴシック" panose="020B0600070205080204" pitchFamily="50" charset="-128"/>
              <a:ea typeface="ＭＳ Ｐゴシック" panose="020B0600070205080204" pitchFamily="50" charset="-128"/>
            </a:rPr>
            <a:t>93,151</a:t>
          </a:r>
          <a:r>
            <a:rPr kumimoji="1" lang="ja-JP" altLang="en-US" sz="1400">
              <a:latin typeface="ＭＳ Ｐゴシック" panose="020B0600070205080204" pitchFamily="50" charset="-128"/>
              <a:ea typeface="ＭＳ Ｐゴシック" panose="020B0600070205080204" pitchFamily="50" charset="-128"/>
            </a:rPr>
            <a:t>円であり、類似団体内平均と比較して</a:t>
          </a:r>
          <a:r>
            <a:rPr kumimoji="1" lang="en-US" altLang="ja-JP" sz="1400">
              <a:latin typeface="ＭＳ Ｐゴシック" panose="020B0600070205080204" pitchFamily="50" charset="-128"/>
              <a:ea typeface="ＭＳ Ｐゴシック" panose="020B0600070205080204" pitchFamily="50" charset="-128"/>
            </a:rPr>
            <a:t>53,601</a:t>
          </a:r>
          <a:r>
            <a:rPr kumimoji="1" lang="ja-JP" altLang="en-US" sz="1400">
              <a:latin typeface="ＭＳ Ｐゴシック" panose="020B0600070205080204" pitchFamily="50" charset="-128"/>
              <a:ea typeface="ＭＳ Ｐゴシック" panose="020B0600070205080204" pitchFamily="50" charset="-128"/>
            </a:rPr>
            <a:t>円高くなっている。昨年度から</a:t>
          </a:r>
          <a:r>
            <a:rPr kumimoji="1" lang="en-US" altLang="ja-JP" sz="1400">
              <a:latin typeface="ＭＳ Ｐゴシック" panose="020B0600070205080204" pitchFamily="50" charset="-128"/>
              <a:ea typeface="ＭＳ Ｐゴシック" panose="020B0600070205080204" pitchFamily="50" charset="-128"/>
            </a:rPr>
            <a:t>31,269</a:t>
          </a:r>
          <a:r>
            <a:rPr kumimoji="1" lang="ja-JP" altLang="en-US" sz="1400">
              <a:latin typeface="ＭＳ Ｐゴシック" panose="020B0600070205080204" pitchFamily="50" charset="-128"/>
              <a:ea typeface="ＭＳ Ｐゴシック" panose="020B0600070205080204" pitchFamily="50" charset="-128"/>
            </a:rPr>
            <a:t>円増加しており、これは強い農業づくり支援事業補助金や大野川上流地区農業用排水施設整備工事の増などが主な要因である。</a:t>
          </a:r>
        </a:p>
        <a:p>
          <a:r>
            <a:rPr kumimoji="1" lang="ja-JP" altLang="en-US" sz="1400">
              <a:latin typeface="ＭＳ Ｐゴシック" panose="020B0600070205080204" pitchFamily="50" charset="-128"/>
              <a:ea typeface="ＭＳ Ｐゴシック" panose="020B0600070205080204" pitchFamily="50" charset="-128"/>
            </a:rPr>
            <a:t>・土木費は、住民一人当たり</a:t>
          </a:r>
          <a:r>
            <a:rPr kumimoji="1" lang="en-US" altLang="ja-JP" sz="1400">
              <a:latin typeface="ＭＳ Ｐゴシック" panose="020B0600070205080204" pitchFamily="50" charset="-128"/>
              <a:ea typeface="ＭＳ Ｐゴシック" panose="020B0600070205080204" pitchFamily="50" charset="-128"/>
            </a:rPr>
            <a:t>47,637</a:t>
          </a:r>
          <a:r>
            <a:rPr kumimoji="1" lang="ja-JP" altLang="en-US" sz="1400">
              <a:latin typeface="ＭＳ Ｐゴシック" panose="020B0600070205080204" pitchFamily="50" charset="-128"/>
              <a:ea typeface="ＭＳ Ｐゴシック" panose="020B0600070205080204" pitchFamily="50" charset="-128"/>
            </a:rPr>
            <a:t>円であり、類似団体内平均と比較して</a:t>
          </a:r>
          <a:r>
            <a:rPr kumimoji="1" lang="en-US" altLang="ja-JP" sz="1400">
              <a:latin typeface="ＭＳ Ｐゴシック" panose="020B0600070205080204" pitchFamily="50" charset="-128"/>
              <a:ea typeface="ＭＳ Ｐゴシック" panose="020B0600070205080204" pitchFamily="50" charset="-128"/>
            </a:rPr>
            <a:t>20,031</a:t>
          </a:r>
          <a:r>
            <a:rPr kumimoji="1" lang="ja-JP" altLang="en-US" sz="1400">
              <a:latin typeface="ＭＳ Ｐゴシック" panose="020B0600070205080204" pitchFamily="50" charset="-128"/>
              <a:ea typeface="ＭＳ Ｐゴシック" panose="020B0600070205080204" pitchFamily="50" charset="-128"/>
            </a:rPr>
            <a:t>円低くなっている。昨年度から</a:t>
          </a:r>
          <a:r>
            <a:rPr kumimoji="1" lang="en-US" altLang="ja-JP" sz="1400">
              <a:latin typeface="ＭＳ Ｐゴシック" panose="020B0600070205080204" pitchFamily="50" charset="-128"/>
              <a:ea typeface="ＭＳ Ｐゴシック" panose="020B0600070205080204" pitchFamily="50" charset="-128"/>
            </a:rPr>
            <a:t>6,255</a:t>
          </a:r>
          <a:r>
            <a:rPr kumimoji="1" lang="ja-JP" altLang="en-US" sz="1400">
              <a:latin typeface="ＭＳ Ｐゴシック" panose="020B0600070205080204" pitchFamily="50" charset="-128"/>
              <a:ea typeface="ＭＳ Ｐゴシック" panose="020B0600070205080204" pitchFamily="50" charset="-128"/>
            </a:rPr>
            <a:t>円増加しており、これは市営住宅坊中南団地Ａ棟建設工事、番出団地外部改修工事の増などが主な要因である。</a:t>
          </a:r>
        </a:p>
        <a:p>
          <a:r>
            <a:rPr kumimoji="1" lang="ja-JP" altLang="en-US" sz="1400">
              <a:latin typeface="ＭＳ Ｐゴシック" panose="020B0600070205080204" pitchFamily="50" charset="-128"/>
              <a:ea typeface="ＭＳ Ｐゴシック" panose="020B0600070205080204" pitchFamily="50" charset="-128"/>
            </a:rPr>
            <a:t>・消防費は、住民一人当たり</a:t>
          </a:r>
          <a:r>
            <a:rPr kumimoji="1" lang="en-US" altLang="ja-JP" sz="1400">
              <a:latin typeface="ＭＳ Ｐゴシック" panose="020B0600070205080204" pitchFamily="50" charset="-128"/>
              <a:ea typeface="ＭＳ Ｐゴシック" panose="020B0600070205080204" pitchFamily="50" charset="-128"/>
            </a:rPr>
            <a:t>25,278</a:t>
          </a:r>
          <a:r>
            <a:rPr kumimoji="1" lang="ja-JP" altLang="en-US" sz="1400">
              <a:latin typeface="ＭＳ Ｐゴシック" panose="020B0600070205080204" pitchFamily="50" charset="-128"/>
              <a:ea typeface="ＭＳ Ｐゴシック" panose="020B0600070205080204" pitchFamily="50" charset="-128"/>
            </a:rPr>
            <a:t>円であり、類似団体内平均と比較して</a:t>
          </a:r>
          <a:r>
            <a:rPr kumimoji="1" lang="en-US" altLang="ja-JP" sz="1400">
              <a:latin typeface="ＭＳ Ｐゴシック" panose="020B0600070205080204" pitchFamily="50" charset="-128"/>
              <a:ea typeface="ＭＳ Ｐゴシック" panose="020B0600070205080204" pitchFamily="50" charset="-128"/>
            </a:rPr>
            <a:t>6,083</a:t>
          </a:r>
          <a:r>
            <a:rPr kumimoji="1" lang="ja-JP" altLang="en-US" sz="1400">
              <a:latin typeface="ＭＳ Ｐゴシック" panose="020B0600070205080204" pitchFamily="50" charset="-128"/>
              <a:ea typeface="ＭＳ Ｐゴシック" panose="020B0600070205080204" pitchFamily="50" charset="-128"/>
            </a:rPr>
            <a:t>円低くなっている。昨年度から</a:t>
          </a:r>
          <a:r>
            <a:rPr kumimoji="1" lang="en-US" altLang="ja-JP" sz="1400">
              <a:latin typeface="ＭＳ Ｐゴシック" panose="020B0600070205080204" pitchFamily="50" charset="-128"/>
              <a:ea typeface="ＭＳ Ｐゴシック" panose="020B0600070205080204" pitchFamily="50" charset="-128"/>
            </a:rPr>
            <a:t>3,097</a:t>
          </a:r>
          <a:r>
            <a:rPr kumimoji="1" lang="ja-JP" altLang="en-US" sz="1400">
              <a:latin typeface="ＭＳ Ｐゴシック" panose="020B0600070205080204" pitchFamily="50" charset="-128"/>
              <a:ea typeface="ＭＳ Ｐゴシック" panose="020B0600070205080204" pitchFamily="50" charset="-128"/>
            </a:rPr>
            <a:t>円増加しており、これは阿蘇広域行政事務組合負担金（消防費）やハザードマップ作成業務委託料、防災行政無線通信施設保守料の増などが主な要因である。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財政調整基金は、取り崩しを行わず、</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万円の基金積み立てを行ったことから、残高は</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歳入のうち国庫支出金は、自然環境整備事業補助金や道路メンテナンス事業補助金の減、県支出金は、強い農業づくり支援事業補助金の増などにより、昨年度と比較して、</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歳出のうち義務的経費は、</a:t>
          </a:r>
          <a:r>
            <a:rPr kumimoji="1" lang="en-US" altLang="ja-JP" sz="1400">
              <a:latin typeface="ＭＳ ゴシック" pitchFamily="49" charset="-128"/>
              <a:ea typeface="ＭＳ ゴシック" pitchFamily="49" charset="-128"/>
            </a:rPr>
            <a:t>416,964</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％の増、投資的経費は、</a:t>
          </a:r>
          <a:r>
            <a:rPr kumimoji="1" lang="en-US" altLang="ja-JP" sz="1400">
              <a:latin typeface="ＭＳ ゴシック" pitchFamily="49" charset="-128"/>
              <a:ea typeface="ＭＳ ゴシック" pitchFamily="49" charset="-128"/>
            </a:rPr>
            <a:t>1,238,153</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59.7%</a:t>
          </a:r>
          <a:r>
            <a:rPr kumimoji="1" lang="ja-JP" altLang="en-US" sz="1400">
              <a:latin typeface="ＭＳ ゴシック" pitchFamily="49" charset="-128"/>
              <a:ea typeface="ＭＳ ゴシック" pitchFamily="49" charset="-128"/>
            </a:rPr>
            <a:t>の増であった。歳出総額全体では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％の増であり、実質収支額は</a:t>
          </a:r>
          <a:r>
            <a:rPr kumimoji="1" lang="en-US" altLang="ja-JP" sz="1400">
              <a:latin typeface="ＭＳ ゴシック" pitchFamily="49" charset="-128"/>
              <a:ea typeface="ＭＳ ゴシック" pitchFamily="49" charset="-128"/>
            </a:rPr>
            <a:t>381,012</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％の減であった。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連結実質赤字比率は、算定の結果、連結での赤字は生じなかったが、一般会計から他会計への繰り出し額は、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億円で推移しており、近年では増加傾向にあることからも、一般会計への負担が増している。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21315007</v>
      </c>
      <c r="BO4" s="436"/>
      <c r="BP4" s="436"/>
      <c r="BQ4" s="436"/>
      <c r="BR4" s="436"/>
      <c r="BS4" s="436"/>
      <c r="BT4" s="436"/>
      <c r="BU4" s="437"/>
      <c r="BV4" s="435">
        <v>19692304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10.1</v>
      </c>
      <c r="CU4" s="576"/>
      <c r="CV4" s="576"/>
      <c r="CW4" s="576"/>
      <c r="CX4" s="576"/>
      <c r="CY4" s="576"/>
      <c r="CZ4" s="576"/>
      <c r="DA4" s="577"/>
      <c r="DB4" s="575">
        <v>10.8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19817806</v>
      </c>
      <c r="BO5" s="407"/>
      <c r="BP5" s="407"/>
      <c r="BQ5" s="407"/>
      <c r="BR5" s="407"/>
      <c r="BS5" s="407"/>
      <c r="BT5" s="407"/>
      <c r="BU5" s="408"/>
      <c r="BV5" s="406">
        <v>17971639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91.6</v>
      </c>
      <c r="CU5" s="404"/>
      <c r="CV5" s="404"/>
      <c r="CW5" s="404"/>
      <c r="CX5" s="404"/>
      <c r="CY5" s="404"/>
      <c r="CZ5" s="404"/>
      <c r="DA5" s="405"/>
      <c r="DB5" s="403">
        <v>92.9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1497201</v>
      </c>
      <c r="BO6" s="407"/>
      <c r="BP6" s="407"/>
      <c r="BQ6" s="407"/>
      <c r="BR6" s="407"/>
      <c r="BS6" s="407"/>
      <c r="BT6" s="407"/>
      <c r="BU6" s="408"/>
      <c r="BV6" s="406">
        <v>1720665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91.8</v>
      </c>
      <c r="CU6" s="550"/>
      <c r="CV6" s="550"/>
      <c r="CW6" s="550"/>
      <c r="CX6" s="550"/>
      <c r="CY6" s="550"/>
      <c r="CZ6" s="550"/>
      <c r="DA6" s="551"/>
      <c r="DB6" s="549">
        <v>93.4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455171</v>
      </c>
      <c r="BO7" s="407"/>
      <c r="BP7" s="407"/>
      <c r="BQ7" s="407"/>
      <c r="BR7" s="407"/>
      <c r="BS7" s="407"/>
      <c r="BT7" s="407"/>
      <c r="BU7" s="408"/>
      <c r="BV7" s="406">
        <v>620865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10276481</v>
      </c>
      <c r="CU7" s="407"/>
      <c r="CV7" s="407"/>
      <c r="CW7" s="407"/>
      <c r="CX7" s="407"/>
      <c r="CY7" s="407"/>
      <c r="CZ7" s="407"/>
      <c r="DA7" s="408"/>
      <c r="DB7" s="406">
        <v>10142532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1042030</v>
      </c>
      <c r="BO8" s="407"/>
      <c r="BP8" s="407"/>
      <c r="BQ8" s="407"/>
      <c r="BR8" s="407"/>
      <c r="BS8" s="407"/>
      <c r="BT8" s="407"/>
      <c r="BU8" s="408"/>
      <c r="BV8" s="406">
        <v>1099800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24930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-57770</v>
      </c>
      <c r="BO9" s="407"/>
      <c r="BP9" s="407"/>
      <c r="BQ9" s="407"/>
      <c r="BR9" s="407"/>
      <c r="BS9" s="407"/>
      <c r="BT9" s="407"/>
      <c r="BU9" s="408"/>
      <c r="BV9" s="406">
        <v>-323242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14.4</v>
      </c>
      <c r="CU9" s="404"/>
      <c r="CV9" s="404"/>
      <c r="CW9" s="404"/>
      <c r="CX9" s="404"/>
      <c r="CY9" s="404"/>
      <c r="CZ9" s="404"/>
      <c r="DA9" s="405"/>
      <c r="DB9" s="403">
        <v>14.9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27018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150141</v>
      </c>
      <c r="BO10" s="407"/>
      <c r="BP10" s="407"/>
      <c r="BQ10" s="407"/>
      <c r="BR10" s="407"/>
      <c r="BS10" s="407"/>
      <c r="BT10" s="407"/>
      <c r="BU10" s="408"/>
      <c r="BV10" s="406">
        <v>150136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24170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23366</v>
      </c>
      <c r="S13" s="494"/>
      <c r="T13" s="494"/>
      <c r="U13" s="494"/>
      <c r="V13" s="495"/>
      <c r="W13" s="496" t="s">
        <v>131</v>
      </c>
      <c r="X13" s="392"/>
      <c r="Y13" s="392"/>
      <c r="Z13" s="392"/>
      <c r="AA13" s="392"/>
      <c r="AB13" s="393"/>
      <c r="AC13" s="359">
        <v>2368</v>
      </c>
      <c r="AD13" s="360"/>
      <c r="AE13" s="360"/>
      <c r="AF13" s="360"/>
      <c r="AG13" s="361"/>
      <c r="AH13" s="359">
        <v>2402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92371</v>
      </c>
      <c r="BO13" s="407"/>
      <c r="BP13" s="407"/>
      <c r="BQ13" s="407"/>
      <c r="BR13" s="407"/>
      <c r="BS13" s="407"/>
      <c r="BT13" s="407"/>
      <c r="BU13" s="408"/>
      <c r="BV13" s="406">
        <v>-173106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8.9</v>
      </c>
      <c r="CU13" s="404"/>
      <c r="CV13" s="404"/>
      <c r="CW13" s="404"/>
      <c r="CX13" s="404"/>
      <c r="CY13" s="404"/>
      <c r="CZ13" s="404"/>
      <c r="DA13" s="405"/>
      <c r="DB13" s="403">
        <v>8.9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24526</v>
      </c>
      <c r="S14" s="494"/>
      <c r="T14" s="494"/>
      <c r="U14" s="494"/>
      <c r="V14" s="495"/>
      <c r="W14" s="497"/>
      <c r="X14" s="395"/>
      <c r="Y14" s="395"/>
      <c r="Z14" s="395"/>
      <c r="AA14" s="395"/>
      <c r="AB14" s="396"/>
      <c r="AC14" s="486">
        <v>18.8</v>
      </c>
      <c r="AD14" s="487"/>
      <c r="AE14" s="487"/>
      <c r="AF14" s="487"/>
      <c r="AG14" s="488"/>
      <c r="AH14" s="486">
        <v>17.8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45.6</v>
      </c>
      <c r="CU14" s="504"/>
      <c r="CV14" s="504"/>
      <c r="CW14" s="504"/>
      <c r="CX14" s="504"/>
      <c r="CY14" s="504"/>
      <c r="CZ14" s="504"/>
      <c r="DA14" s="505"/>
      <c r="DB14" s="503">
        <v>54.2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23824</v>
      </c>
      <c r="S15" s="494"/>
      <c r="T15" s="494"/>
      <c r="U15" s="494"/>
      <c r="V15" s="495"/>
      <c r="W15" s="496" t="s">
        <v>137</v>
      </c>
      <c r="X15" s="392"/>
      <c r="Y15" s="392"/>
      <c r="Z15" s="392"/>
      <c r="AA15" s="392"/>
      <c r="AB15" s="393"/>
      <c r="AC15" s="359">
        <v>2842</v>
      </c>
      <c r="AD15" s="360"/>
      <c r="AE15" s="360"/>
      <c r="AF15" s="360"/>
      <c r="AG15" s="361"/>
      <c r="AH15" s="359">
        <v>2987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3227752</v>
      </c>
      <c r="BO15" s="436"/>
      <c r="BP15" s="436"/>
      <c r="BQ15" s="436"/>
      <c r="BR15" s="436"/>
      <c r="BS15" s="436"/>
      <c r="BT15" s="436"/>
      <c r="BU15" s="437"/>
      <c r="BV15" s="435">
        <v>3276491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22.6</v>
      </c>
      <c r="AD16" s="487"/>
      <c r="AE16" s="487"/>
      <c r="AF16" s="487"/>
      <c r="AG16" s="488"/>
      <c r="AH16" s="486">
        <v>22.2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9459556</v>
      </c>
      <c r="BO16" s="407"/>
      <c r="BP16" s="407"/>
      <c r="BQ16" s="407"/>
      <c r="BR16" s="407"/>
      <c r="BS16" s="407"/>
      <c r="BT16" s="407"/>
      <c r="BU16" s="408"/>
      <c r="BV16" s="406">
        <v>9268870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7373</v>
      </c>
      <c r="AD17" s="360"/>
      <c r="AE17" s="360"/>
      <c r="AF17" s="360"/>
      <c r="AG17" s="361"/>
      <c r="AH17" s="359">
        <v>8080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4018818</v>
      </c>
      <c r="BO17" s="407"/>
      <c r="BP17" s="407"/>
      <c r="BQ17" s="407"/>
      <c r="BR17" s="407"/>
      <c r="BS17" s="407"/>
      <c r="BT17" s="407"/>
      <c r="BU17" s="408"/>
      <c r="BV17" s="406">
        <v>4096029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376.3</v>
      </c>
      <c r="M18" s="459"/>
      <c r="N18" s="459"/>
      <c r="O18" s="459"/>
      <c r="P18" s="459"/>
      <c r="Q18" s="459"/>
      <c r="R18" s="460"/>
      <c r="S18" s="460"/>
      <c r="T18" s="460"/>
      <c r="U18" s="460"/>
      <c r="V18" s="461"/>
      <c r="W18" s="477"/>
      <c r="X18" s="478"/>
      <c r="Y18" s="478"/>
      <c r="Z18" s="478"/>
      <c r="AA18" s="478"/>
      <c r="AB18" s="502"/>
      <c r="AC18" s="376">
        <v>58.6</v>
      </c>
      <c r="AD18" s="377"/>
      <c r="AE18" s="377"/>
      <c r="AF18" s="377"/>
      <c r="AG18" s="462"/>
      <c r="AH18" s="376">
        <v>60</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9727917</v>
      </c>
      <c r="BO18" s="407"/>
      <c r="BP18" s="407"/>
      <c r="BQ18" s="407"/>
      <c r="BR18" s="407"/>
      <c r="BS18" s="407"/>
      <c r="BT18" s="407"/>
      <c r="BU18" s="408"/>
      <c r="BV18" s="406">
        <v>9424977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13753668</v>
      </c>
      <c r="BO19" s="407"/>
      <c r="BP19" s="407"/>
      <c r="BQ19" s="407"/>
      <c r="BR19" s="407"/>
      <c r="BS19" s="407"/>
      <c r="BT19" s="407"/>
      <c r="BU19" s="408"/>
      <c r="BV19" s="406">
        <v>13420756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9987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19244479</v>
      </c>
      <c r="BO22" s="436"/>
      <c r="BP22" s="436"/>
      <c r="BQ22" s="436"/>
      <c r="BR22" s="436"/>
      <c r="BS22" s="436"/>
      <c r="BT22" s="436"/>
      <c r="BU22" s="437"/>
      <c r="BV22" s="435">
        <v>20034385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14809736</v>
      </c>
      <c r="BO23" s="407"/>
      <c r="BP23" s="407"/>
      <c r="BQ23" s="407"/>
      <c r="BR23" s="407"/>
      <c r="BS23" s="407"/>
      <c r="BT23" s="407"/>
      <c r="BU23" s="408"/>
      <c r="BV23" s="406">
        <v>15039411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6624</v>
      </c>
      <c r="R24" s="360"/>
      <c r="S24" s="360"/>
      <c r="T24" s="360"/>
      <c r="U24" s="360"/>
      <c r="V24" s="361"/>
      <c r="W24" s="449"/>
      <c r="X24" s="386"/>
      <c r="Y24" s="387"/>
      <c r="Z24" s="362" t="s">
        <v>162</v>
      </c>
      <c r="AA24" s="363"/>
      <c r="AB24" s="363"/>
      <c r="AC24" s="363"/>
      <c r="AD24" s="363"/>
      <c r="AE24" s="363"/>
      <c r="AF24" s="363"/>
      <c r="AG24" s="364"/>
      <c r="AH24" s="359">
        <v>265</v>
      </c>
      <c r="AI24" s="360"/>
      <c r="AJ24" s="360"/>
      <c r="AK24" s="360"/>
      <c r="AL24" s="361"/>
      <c r="AM24" s="359">
        <v>844820</v>
      </c>
      <c r="AN24" s="360"/>
      <c r="AO24" s="360"/>
      <c r="AP24" s="360"/>
      <c r="AQ24" s="360"/>
      <c r="AR24" s="361"/>
      <c r="AS24" s="359">
        <v>3188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14847566</v>
      </c>
      <c r="BO24" s="407"/>
      <c r="BP24" s="407"/>
      <c r="BQ24" s="407"/>
      <c r="BR24" s="407"/>
      <c r="BS24" s="407"/>
      <c r="BT24" s="407"/>
      <c r="BU24" s="408"/>
      <c r="BV24" s="406">
        <v>15133754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5409</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2661533</v>
      </c>
      <c r="BO25" s="436"/>
      <c r="BP25" s="436"/>
      <c r="BQ25" s="436"/>
      <c r="BR25" s="436"/>
      <c r="BS25" s="436"/>
      <c r="BT25" s="436"/>
      <c r="BU25" s="437"/>
      <c r="BV25" s="435">
        <v>2900507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5306</v>
      </c>
      <c r="R26" s="360"/>
      <c r="S26" s="360"/>
      <c r="T26" s="360"/>
      <c r="U26" s="360"/>
      <c r="V26" s="361"/>
      <c r="W26" s="449"/>
      <c r="X26" s="386"/>
      <c r="Y26" s="387"/>
      <c r="Z26" s="362" t="s">
        <v>168</v>
      </c>
      <c r="AA26" s="417"/>
      <c r="AB26" s="417"/>
      <c r="AC26" s="417"/>
      <c r="AD26" s="417"/>
      <c r="AE26" s="417"/>
      <c r="AF26" s="417"/>
      <c r="AG26" s="418"/>
      <c r="AH26" s="359">
        <v>12</v>
      </c>
      <c r="AI26" s="360"/>
      <c r="AJ26" s="360"/>
      <c r="AK26" s="360"/>
      <c r="AL26" s="361"/>
      <c r="AM26" s="359">
        <v>35784</v>
      </c>
      <c r="AN26" s="360"/>
      <c r="AO26" s="360"/>
      <c r="AP26" s="360"/>
      <c r="AQ26" s="360"/>
      <c r="AR26" s="361"/>
      <c r="AS26" s="359">
        <v>2982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4055</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3480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2248218</v>
      </c>
      <c r="BO28" s="436"/>
      <c r="BP28" s="436"/>
      <c r="BQ28" s="436"/>
      <c r="BR28" s="436"/>
      <c r="BS28" s="436"/>
      <c r="BT28" s="436"/>
      <c r="BU28" s="437"/>
      <c r="BV28" s="435">
        <v>2098077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3230</v>
      </c>
      <c r="R29" s="360"/>
      <c r="S29" s="360"/>
      <c r="T29" s="360"/>
      <c r="U29" s="360"/>
      <c r="V29" s="361"/>
      <c r="W29" s="450"/>
      <c r="X29" s="451"/>
      <c r="Y29" s="452"/>
      <c r="Z29" s="362" t="s">
        <v>177</v>
      </c>
      <c r="AA29" s="363"/>
      <c r="AB29" s="363"/>
      <c r="AC29" s="363"/>
      <c r="AD29" s="363"/>
      <c r="AE29" s="363"/>
      <c r="AF29" s="363"/>
      <c r="AG29" s="364"/>
      <c r="AH29" s="359">
        <v>265</v>
      </c>
      <c r="AI29" s="360"/>
      <c r="AJ29" s="360"/>
      <c r="AK29" s="360"/>
      <c r="AL29" s="361"/>
      <c r="AM29" s="359">
        <v>844820</v>
      </c>
      <c r="AN29" s="360"/>
      <c r="AO29" s="360"/>
      <c r="AP29" s="360"/>
      <c r="AQ29" s="360"/>
      <c r="AR29" s="361"/>
      <c r="AS29" s="359">
        <v>3188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188462</v>
      </c>
      <c r="BO29" s="407"/>
      <c r="BP29" s="407"/>
      <c r="BQ29" s="407"/>
      <c r="BR29" s="407"/>
      <c r="BS29" s="407"/>
      <c r="BT29" s="407"/>
      <c r="BU29" s="408"/>
      <c r="BV29" s="406">
        <v>155023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2995183</v>
      </c>
      <c r="BO30" s="441"/>
      <c r="BP30" s="441"/>
      <c r="BQ30" s="441"/>
      <c r="BR30" s="441"/>
      <c r="BS30" s="441"/>
      <c r="BT30" s="441"/>
      <c r="BU30" s="442"/>
      <c r="BV30" s="440">
        <v>3285486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一般財団法人阿蘇テレワークセンター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阿蘇広域行政事務組合（一般会計）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公益財団法人阿蘇グリーンストック</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阿蘇広域行政事務組合（養護老人ホーム湯の里荘特別会計）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株式会社まちづくり阿蘇一の宮</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阿蘇山観光事業特別会計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阿蘇広域行政事務組合（特別養護老人ホーム阿蘇みやま荘特別会計）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株式会社ASOワークネット</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熊本県後期高齢者医療広域連合（一般会計）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熊本県後期高齢者医療広域連合（後期高齢者医療特別会計）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bnGUl+Zup9I0K0FmpaNEgK07FWePLg8Qm8jwk32/qGHXfDi01F3zeDBpv6+H3Qz9PM8eLCBoS2NMB2YLi9zPvA==" saltValue="LStX1odbcrz/RctdmRbj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8" t="s">
        <v>532</v>
      </c>
      <c r="D34" s="1138"/>
      <c r="E34" s="1139"/>
      <c r="F34" s="32">
        <v>11.24</v>
      </c>
      <c r="G34" s="33">
        <v>13.02</v>
      </c>
      <c r="H34" s="33">
        <v>14.17</v>
      </c>
      <c r="I34" s="33">
        <v>10.84</v>
      </c>
      <c r="J34" s="34">
        <v>10.130000000000001</v>
      </c>
      <c r="K34" s="22"/>
      <c r="L34" s="22"/>
      <c r="M34" s="22"/>
      <c r="N34" s="22"/>
      <c r="O34" s="22"/>
      <c r="P34" s="22"/>
    </row>
    <row r="35" spans="1:16" ht="39" customHeight="1" x14ac:dyDescent="0.15">
      <c r="A35" s="22"/>
      <c r="B35" s="35"/>
      <c r="C35" s="1134" t="s">
        <v>533</v>
      </c>
      <c r="D35" s="1134"/>
      <c r="E35" s="1135"/>
      <c r="F35" s="36">
        <v>8.1300000000000008</v>
      </c>
      <c r="G35" s="37">
        <v>7.64</v>
      </c>
      <c r="H35" s="37">
        <v>8.06</v>
      </c>
      <c r="I35" s="37">
        <v>8.1300000000000008</v>
      </c>
      <c r="J35" s="38">
        <v>8.49</v>
      </c>
      <c r="K35" s="22"/>
      <c r="L35" s="22"/>
      <c r="M35" s="22"/>
      <c r="N35" s="22"/>
      <c r="O35" s="22"/>
      <c r="P35" s="22"/>
    </row>
    <row r="36" spans="1:16" ht="39" customHeight="1" x14ac:dyDescent="0.15">
      <c r="A36" s="22"/>
      <c r="B36" s="35"/>
      <c r="C36" s="1134" t="s">
        <v>534</v>
      </c>
      <c r="D36" s="1134"/>
      <c r="E36" s="1135"/>
      <c r="F36" s="36">
        <v>2.54</v>
      </c>
      <c r="G36" s="37">
        <v>1.38</v>
      </c>
      <c r="H36" s="37">
        <v>2.98</v>
      </c>
      <c r="I36" s="37">
        <v>3.73</v>
      </c>
      <c r="J36" s="38">
        <v>2.67</v>
      </c>
      <c r="K36" s="22"/>
      <c r="L36" s="22"/>
      <c r="M36" s="22"/>
      <c r="N36" s="22"/>
      <c r="O36" s="22"/>
      <c r="P36" s="22"/>
    </row>
    <row r="37" spans="1:16" ht="39" customHeight="1" x14ac:dyDescent="0.15">
      <c r="A37" s="22"/>
      <c r="B37" s="35"/>
      <c r="C37" s="1134" t="s">
        <v>535</v>
      </c>
      <c r="D37" s="1134"/>
      <c r="E37" s="1135"/>
      <c r="F37" s="36">
        <v>5.29</v>
      </c>
      <c r="G37" s="37">
        <v>10.28</v>
      </c>
      <c r="H37" s="37">
        <v>10.67</v>
      </c>
      <c r="I37" s="37">
        <v>6.15</v>
      </c>
      <c r="J37" s="38">
        <v>1.49</v>
      </c>
      <c r="K37" s="22"/>
      <c r="L37" s="22"/>
      <c r="M37" s="22"/>
      <c r="N37" s="22"/>
      <c r="O37" s="22"/>
      <c r="P37" s="22"/>
    </row>
    <row r="38" spans="1:16" ht="39" customHeight="1" x14ac:dyDescent="0.15">
      <c r="A38" s="22"/>
      <c r="B38" s="35"/>
      <c r="C38" s="1134" t="s">
        <v>536</v>
      </c>
      <c r="D38" s="1134"/>
      <c r="E38" s="1135"/>
      <c r="F38" s="36" t="s">
        <v>488</v>
      </c>
      <c r="G38" s="37" t="s">
        <v>488</v>
      </c>
      <c r="H38" s="37" t="s">
        <v>488</v>
      </c>
      <c r="I38" s="37" t="s">
        <v>488</v>
      </c>
      <c r="J38" s="38">
        <v>0.42</v>
      </c>
      <c r="K38" s="22"/>
      <c r="L38" s="22"/>
      <c r="M38" s="22"/>
      <c r="N38" s="22"/>
      <c r="O38" s="22"/>
      <c r="P38" s="22"/>
    </row>
    <row r="39" spans="1:16" ht="39" customHeight="1" x14ac:dyDescent="0.15">
      <c r="A39" s="22"/>
      <c r="B39" s="35"/>
      <c r="C39" s="1134" t="s">
        <v>537</v>
      </c>
      <c r="D39" s="1134"/>
      <c r="E39" s="1135"/>
      <c r="F39" s="36">
        <v>0.85</v>
      </c>
      <c r="G39" s="37">
        <v>0.81</v>
      </c>
      <c r="H39" s="37">
        <v>0.72</v>
      </c>
      <c r="I39" s="37">
        <v>0.35</v>
      </c>
      <c r="J39" s="38">
        <v>0.3</v>
      </c>
      <c r="K39" s="22"/>
      <c r="L39" s="22"/>
      <c r="M39" s="22"/>
      <c r="N39" s="22"/>
      <c r="O39" s="22"/>
      <c r="P39" s="22"/>
    </row>
    <row r="40" spans="1:16" ht="39" customHeight="1" x14ac:dyDescent="0.15">
      <c r="A40" s="22"/>
      <c r="B40" s="35"/>
      <c r="C40" s="1134" t="s">
        <v>538</v>
      </c>
      <c r="D40" s="1134"/>
      <c r="E40" s="1135"/>
      <c r="F40" s="36">
        <v>0.1</v>
      </c>
      <c r="G40" s="37">
        <v>0.09</v>
      </c>
      <c r="H40" s="37">
        <v>0.14000000000000001</v>
      </c>
      <c r="I40" s="37">
        <v>0.13</v>
      </c>
      <c r="J40" s="38">
        <v>0.12</v>
      </c>
      <c r="K40" s="22"/>
      <c r="L40" s="22"/>
      <c r="M40" s="22"/>
      <c r="N40" s="22"/>
      <c r="O40" s="22"/>
      <c r="P40" s="22"/>
    </row>
    <row r="41" spans="1:16" ht="39" customHeight="1" x14ac:dyDescent="0.15">
      <c r="A41" s="22"/>
      <c r="B41" s="35"/>
      <c r="C41" s="1134" t="s">
        <v>539</v>
      </c>
      <c r="D41" s="1134"/>
      <c r="E41" s="1135"/>
      <c r="F41" s="36">
        <v>0</v>
      </c>
      <c r="G41" s="37">
        <v>0</v>
      </c>
      <c r="H41" s="37">
        <v>0</v>
      </c>
      <c r="I41" s="37">
        <v>0.01</v>
      </c>
      <c r="J41" s="38">
        <v>0.02</v>
      </c>
      <c r="K41" s="22"/>
      <c r="L41" s="22"/>
      <c r="M41" s="22"/>
      <c r="N41" s="22"/>
      <c r="O41" s="22"/>
      <c r="P41" s="22"/>
    </row>
    <row r="42" spans="1:16" ht="39" customHeight="1" x14ac:dyDescent="0.15">
      <c r="A42" s="22"/>
      <c r="B42" s="39"/>
      <c r="C42" s="1134" t="s">
        <v>540</v>
      </c>
      <c r="D42" s="1134"/>
      <c r="E42" s="1135"/>
      <c r="F42" s="36" t="s">
        <v>488</v>
      </c>
      <c r="G42" s="37" t="s">
        <v>541</v>
      </c>
      <c r="H42" s="37" t="s">
        <v>488</v>
      </c>
      <c r="I42" s="37" t="s">
        <v>488</v>
      </c>
      <c r="J42" s="38" t="s">
        <v>488</v>
      </c>
      <c r="K42" s="22"/>
      <c r="L42" s="22"/>
      <c r="M42" s="22"/>
      <c r="N42" s="22"/>
      <c r="O42" s="22"/>
      <c r="P42" s="22"/>
    </row>
    <row r="43" spans="1:16" ht="39" customHeight="1" thickBot="1" x14ac:dyDescent="0.2">
      <c r="A43" s="22"/>
      <c r="B43" s="40"/>
      <c r="C43" s="1136" t="s">
        <v>542</v>
      </c>
      <c r="D43" s="1136"/>
      <c r="E43" s="1137"/>
      <c r="F43" s="41">
        <v>0.41</v>
      </c>
      <c r="G43" s="42" t="s">
        <v>488</v>
      </c>
      <c r="H43" s="42">
        <v>0.16</v>
      </c>
      <c r="I43" s="42">
        <v>0.35</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y3EFd2ZtagiDiAQkI8G+Y7B4LLDG+bmeMQdX2gug3qnc+sNAnHFnSdsDu6/z674BJsNSOoHpdtlr7Bq8zt2Lg==" saltValue="XjVlcUMljajLeQAIPg01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3" t="s">
        <v>9</v>
      </c>
      <c r="C45" s="1164"/>
      <c r="D45" s="56"/>
      <c r="E45" s="1169" t="s">
        <v>10</v>
      </c>
      <c r="F45" s="1169"/>
      <c r="G45" s="1169"/>
      <c r="H45" s="1169"/>
      <c r="I45" s="1169"/>
      <c r="J45" s="1170"/>
      <c r="K45" s="57">
        <v>1743</v>
      </c>
      <c r="L45" s="58">
        <v>1940</v>
      </c>
      <c r="M45" s="58">
        <v>2017</v>
      </c>
      <c r="N45" s="58">
        <v>2065</v>
      </c>
      <c r="O45" s="59">
        <v>2048</v>
      </c>
      <c r="P45" s="46"/>
      <c r="Q45" s="46"/>
      <c r="R45" s="46"/>
      <c r="S45" s="46"/>
      <c r="T45" s="46"/>
      <c r="U45" s="46"/>
    </row>
    <row r="46" spans="1:21" ht="30.75" customHeight="1" x14ac:dyDescent="0.15">
      <c r="A46" s="46"/>
      <c r="B46" s="1165"/>
      <c r="C46" s="1166"/>
      <c r="D46" s="60"/>
      <c r="E46" s="1142" t="s">
        <v>11</v>
      </c>
      <c r="F46" s="1142"/>
      <c r="G46" s="1142"/>
      <c r="H46" s="1142"/>
      <c r="I46" s="1142"/>
      <c r="J46" s="1143"/>
      <c r="K46" s="61" t="s">
        <v>488</v>
      </c>
      <c r="L46" s="62" t="s">
        <v>488</v>
      </c>
      <c r="M46" s="62" t="s">
        <v>488</v>
      </c>
      <c r="N46" s="62" t="s">
        <v>488</v>
      </c>
      <c r="O46" s="63" t="s">
        <v>488</v>
      </c>
      <c r="P46" s="46"/>
      <c r="Q46" s="46"/>
      <c r="R46" s="46"/>
      <c r="S46" s="46"/>
      <c r="T46" s="46"/>
      <c r="U46" s="46"/>
    </row>
    <row r="47" spans="1:21" ht="30.75" customHeight="1" x14ac:dyDescent="0.15">
      <c r="A47" s="46"/>
      <c r="B47" s="1165"/>
      <c r="C47" s="1166"/>
      <c r="D47" s="60"/>
      <c r="E47" s="1142" t="s">
        <v>12</v>
      </c>
      <c r="F47" s="1142"/>
      <c r="G47" s="1142"/>
      <c r="H47" s="1142"/>
      <c r="I47" s="1142"/>
      <c r="J47" s="1143"/>
      <c r="K47" s="61" t="s">
        <v>488</v>
      </c>
      <c r="L47" s="62" t="s">
        <v>488</v>
      </c>
      <c r="M47" s="62" t="s">
        <v>488</v>
      </c>
      <c r="N47" s="62" t="s">
        <v>488</v>
      </c>
      <c r="O47" s="63" t="s">
        <v>488</v>
      </c>
      <c r="P47" s="46"/>
      <c r="Q47" s="46"/>
      <c r="R47" s="46"/>
      <c r="S47" s="46"/>
      <c r="T47" s="46"/>
      <c r="U47" s="46"/>
    </row>
    <row r="48" spans="1:21" ht="30.75" customHeight="1" x14ac:dyDescent="0.15">
      <c r="A48" s="46"/>
      <c r="B48" s="1165"/>
      <c r="C48" s="1166"/>
      <c r="D48" s="60"/>
      <c r="E48" s="1142" t="s">
        <v>13</v>
      </c>
      <c r="F48" s="1142"/>
      <c r="G48" s="1142"/>
      <c r="H48" s="1142"/>
      <c r="I48" s="1142"/>
      <c r="J48" s="1143"/>
      <c r="K48" s="61">
        <v>347</v>
      </c>
      <c r="L48" s="62">
        <v>358</v>
      </c>
      <c r="M48" s="62">
        <v>365</v>
      </c>
      <c r="N48" s="62">
        <v>350</v>
      </c>
      <c r="O48" s="63">
        <v>322</v>
      </c>
      <c r="P48" s="46"/>
      <c r="Q48" s="46"/>
      <c r="R48" s="46"/>
      <c r="S48" s="46"/>
      <c r="T48" s="46"/>
      <c r="U48" s="46"/>
    </row>
    <row r="49" spans="1:21" ht="30.75" customHeight="1" x14ac:dyDescent="0.15">
      <c r="A49" s="46"/>
      <c r="B49" s="1165"/>
      <c r="C49" s="1166"/>
      <c r="D49" s="60"/>
      <c r="E49" s="1142" t="s">
        <v>14</v>
      </c>
      <c r="F49" s="1142"/>
      <c r="G49" s="1142"/>
      <c r="H49" s="1142"/>
      <c r="I49" s="1142"/>
      <c r="J49" s="1143"/>
      <c r="K49" s="61">
        <v>225</v>
      </c>
      <c r="L49" s="62">
        <v>192</v>
      </c>
      <c r="M49" s="62">
        <v>139</v>
      </c>
      <c r="N49" s="62">
        <v>136</v>
      </c>
      <c r="O49" s="63">
        <v>165</v>
      </c>
      <c r="P49" s="46"/>
      <c r="Q49" s="46"/>
      <c r="R49" s="46"/>
      <c r="S49" s="46"/>
      <c r="T49" s="46"/>
      <c r="U49" s="46"/>
    </row>
    <row r="50" spans="1:21" ht="30.75" customHeight="1" x14ac:dyDescent="0.15">
      <c r="A50" s="46"/>
      <c r="B50" s="1165"/>
      <c r="C50" s="1166"/>
      <c r="D50" s="60"/>
      <c r="E50" s="1142" t="s">
        <v>15</v>
      </c>
      <c r="F50" s="1142"/>
      <c r="G50" s="1142"/>
      <c r="H50" s="1142"/>
      <c r="I50" s="1142"/>
      <c r="J50" s="1143"/>
      <c r="K50" s="61">
        <v>24</v>
      </c>
      <c r="L50" s="62">
        <v>23</v>
      </c>
      <c r="M50" s="62">
        <v>23</v>
      </c>
      <c r="N50" s="62">
        <v>27</v>
      </c>
      <c r="O50" s="63">
        <v>1</v>
      </c>
      <c r="P50" s="46"/>
      <c r="Q50" s="46"/>
      <c r="R50" s="46"/>
      <c r="S50" s="46"/>
      <c r="T50" s="46"/>
      <c r="U50" s="46"/>
    </row>
    <row r="51" spans="1:21" ht="30.75" customHeight="1" x14ac:dyDescent="0.15">
      <c r="A51" s="46"/>
      <c r="B51" s="1167"/>
      <c r="C51" s="1168"/>
      <c r="D51" s="64"/>
      <c r="E51" s="1142" t="s">
        <v>16</v>
      </c>
      <c r="F51" s="1142"/>
      <c r="G51" s="1142"/>
      <c r="H51" s="1142"/>
      <c r="I51" s="1142"/>
      <c r="J51" s="1143"/>
      <c r="K51" s="61" t="s">
        <v>488</v>
      </c>
      <c r="L51" s="62" t="s">
        <v>488</v>
      </c>
      <c r="M51" s="62" t="s">
        <v>488</v>
      </c>
      <c r="N51" s="62" t="s">
        <v>488</v>
      </c>
      <c r="O51" s="63" t="s">
        <v>488</v>
      </c>
      <c r="P51" s="46"/>
      <c r="Q51" s="46"/>
      <c r="R51" s="46"/>
      <c r="S51" s="46"/>
      <c r="T51" s="46"/>
      <c r="U51" s="46"/>
    </row>
    <row r="52" spans="1:21" ht="30.75" customHeight="1" x14ac:dyDescent="0.15">
      <c r="A52" s="46"/>
      <c r="B52" s="1140" t="s">
        <v>17</v>
      </c>
      <c r="C52" s="1141"/>
      <c r="D52" s="64"/>
      <c r="E52" s="1142" t="s">
        <v>18</v>
      </c>
      <c r="F52" s="1142"/>
      <c r="G52" s="1142"/>
      <c r="H52" s="1142"/>
      <c r="I52" s="1142"/>
      <c r="J52" s="1143"/>
      <c r="K52" s="61">
        <v>1670</v>
      </c>
      <c r="L52" s="62">
        <v>1808</v>
      </c>
      <c r="M52" s="62">
        <v>1789</v>
      </c>
      <c r="N52" s="62">
        <v>1782</v>
      </c>
      <c r="O52" s="63">
        <v>1827</v>
      </c>
      <c r="P52" s="46"/>
      <c r="Q52" s="46"/>
      <c r="R52" s="46"/>
      <c r="S52" s="46"/>
      <c r="T52" s="46"/>
      <c r="U52" s="46"/>
    </row>
    <row r="53" spans="1:21" ht="30.75" customHeight="1" thickBot="1" x14ac:dyDescent="0.2">
      <c r="A53" s="46"/>
      <c r="B53" s="1144" t="s">
        <v>19</v>
      </c>
      <c r="C53" s="1145"/>
      <c r="D53" s="65"/>
      <c r="E53" s="1146" t="s">
        <v>20</v>
      </c>
      <c r="F53" s="1146"/>
      <c r="G53" s="1146"/>
      <c r="H53" s="1146"/>
      <c r="I53" s="1146"/>
      <c r="J53" s="1147"/>
      <c r="K53" s="66">
        <v>669</v>
      </c>
      <c r="L53" s="67">
        <v>705</v>
      </c>
      <c r="M53" s="67">
        <v>755</v>
      </c>
      <c r="N53" s="67">
        <v>796</v>
      </c>
      <c r="O53" s="68">
        <v>709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8" t="s">
        <v>24</v>
      </c>
      <c r="C58" s="1149"/>
      <c r="D58" s="1154" t="s">
        <v>25</v>
      </c>
      <c r="E58" s="1155"/>
      <c r="F58" s="1155"/>
      <c r="G58" s="1155"/>
      <c r="H58" s="1155"/>
      <c r="I58" s="1155"/>
      <c r="J58" s="1156"/>
      <c r="K58" s="81"/>
      <c r="L58" s="82"/>
      <c r="M58" s="82"/>
      <c r="N58" s="82"/>
      <c r="O58" s="83"/>
    </row>
    <row r="59" spans="1:21" ht="31.5" customHeight="1" x14ac:dyDescent="0.15">
      <c r="B59" s="1150"/>
      <c r="C59" s="1151"/>
      <c r="D59" s="1157" t="s">
        <v>26</v>
      </c>
      <c r="E59" s="1158"/>
      <c r="F59" s="1158"/>
      <c r="G59" s="1158"/>
      <c r="H59" s="1158"/>
      <c r="I59" s="1158"/>
      <c r="J59" s="1159"/>
      <c r="K59" s="84"/>
      <c r="L59" s="85"/>
      <c r="M59" s="85"/>
      <c r="N59" s="85"/>
      <c r="O59" s="86"/>
    </row>
    <row r="60" spans="1:21" ht="31.5" customHeight="1" thickBot="1" x14ac:dyDescent="0.2">
      <c r="B60" s="1152"/>
      <c r="C60" s="1153"/>
      <c r="D60" s="1160" t="s">
        <v>27</v>
      </c>
      <c r="E60" s="1161"/>
      <c r="F60" s="1161"/>
      <c r="G60" s="1161"/>
      <c r="H60" s="1161"/>
      <c r="I60" s="1161"/>
      <c r="J60" s="116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sheetData>
  <sheetProtection algorithmName="SHA-512" hashValue="dL3SjxkflJ1jIXstBiSQpjcEXxxbFUiTcuSYofcNdu2EUjkFWZ+4m+1T/Qpt9rRZwTlXJXYdbCkS92XLqSpBYw==" saltValue="rxlKKYsqscdaGsqZHMGB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3" t="s">
        <v>30</v>
      </c>
      <c r="C41" s="1184"/>
      <c r="D41" s="103"/>
      <c r="E41" s="1185" t="s">
        <v>31</v>
      </c>
      <c r="F41" s="1185"/>
      <c r="G41" s="1185"/>
      <c r="H41" s="1186"/>
      <c r="I41" s="330">
        <v>22163</v>
      </c>
      <c r="J41" s="331">
        <v>21381</v>
      </c>
      <c r="K41" s="331">
        <v>20969</v>
      </c>
      <c r="L41" s="331">
        <v>20034</v>
      </c>
      <c r="M41" s="332">
        <v>19224</v>
      </c>
    </row>
    <row r="42" spans="2:13" ht="27.75" customHeight="1" x14ac:dyDescent="0.15">
      <c r="B42" s="1173"/>
      <c r="C42" s="1174"/>
      <c r="D42" s="104"/>
      <c r="E42" s="1177" t="s">
        <v>32</v>
      </c>
      <c r="F42" s="1177"/>
      <c r="G42" s="1177"/>
      <c r="H42" s="1178"/>
      <c r="I42" s="333" t="s">
        <v>488</v>
      </c>
      <c r="J42" s="334" t="s">
        <v>488</v>
      </c>
      <c r="K42" s="334" t="s">
        <v>488</v>
      </c>
      <c r="L42" s="334" t="s">
        <v>488</v>
      </c>
      <c r="M42" s="335" t="s">
        <v>488</v>
      </c>
    </row>
    <row r="43" spans="2:13" ht="27.75" customHeight="1" x14ac:dyDescent="0.15">
      <c r="B43" s="1173"/>
      <c r="C43" s="1174"/>
      <c r="D43" s="104"/>
      <c r="E43" s="1177" t="s">
        <v>33</v>
      </c>
      <c r="F43" s="1177"/>
      <c r="G43" s="1177"/>
      <c r="H43" s="1178"/>
      <c r="I43" s="333">
        <v>4537</v>
      </c>
      <c r="J43" s="334">
        <v>4458</v>
      </c>
      <c r="K43" s="334">
        <v>4346</v>
      </c>
      <c r="L43" s="334">
        <v>4227</v>
      </c>
      <c r="M43" s="335">
        <v>4008</v>
      </c>
    </row>
    <row r="44" spans="2:13" ht="27.75" customHeight="1" x14ac:dyDescent="0.15">
      <c r="B44" s="1173"/>
      <c r="C44" s="1174"/>
      <c r="D44" s="104"/>
      <c r="E44" s="1177" t="s">
        <v>34</v>
      </c>
      <c r="F44" s="1177"/>
      <c r="G44" s="1177"/>
      <c r="H44" s="1178"/>
      <c r="I44" s="333">
        <v>1082</v>
      </c>
      <c r="J44" s="334">
        <v>1164</v>
      </c>
      <c r="K44" s="334">
        <v>1336</v>
      </c>
      <c r="L44" s="334">
        <v>1289</v>
      </c>
      <c r="M44" s="335">
        <v>1109</v>
      </c>
    </row>
    <row r="45" spans="2:13" ht="27.75" customHeight="1" x14ac:dyDescent="0.15">
      <c r="B45" s="1173"/>
      <c r="C45" s="1174"/>
      <c r="D45" s="104"/>
      <c r="E45" s="1177" t="s">
        <v>35</v>
      </c>
      <c r="F45" s="1177"/>
      <c r="G45" s="1177"/>
      <c r="H45" s="1178"/>
      <c r="I45" s="333">
        <v>2324</v>
      </c>
      <c r="J45" s="334">
        <v>1932</v>
      </c>
      <c r="K45" s="334">
        <v>1871</v>
      </c>
      <c r="L45" s="334">
        <v>2319</v>
      </c>
      <c r="M45" s="335">
        <v>1847</v>
      </c>
    </row>
    <row r="46" spans="2:13" ht="27.75" customHeight="1" x14ac:dyDescent="0.15">
      <c r="B46" s="1173"/>
      <c r="C46" s="1174"/>
      <c r="D46" s="105"/>
      <c r="E46" s="1177" t="s">
        <v>36</v>
      </c>
      <c r="F46" s="1177"/>
      <c r="G46" s="1177"/>
      <c r="H46" s="1178"/>
      <c r="I46" s="333">
        <v>105</v>
      </c>
      <c r="J46" s="334">
        <v>85</v>
      </c>
      <c r="K46" s="334">
        <v>85</v>
      </c>
      <c r="L46" s="334" t="s">
        <v>488</v>
      </c>
      <c r="M46" s="335" t="s">
        <v>488</v>
      </c>
    </row>
    <row r="47" spans="2:13" ht="27.75" customHeight="1" x14ac:dyDescent="0.15">
      <c r="B47" s="1173"/>
      <c r="C47" s="1174"/>
      <c r="D47" s="106"/>
      <c r="E47" s="1187" t="s">
        <v>37</v>
      </c>
      <c r="F47" s="1188"/>
      <c r="G47" s="1188"/>
      <c r="H47" s="1189"/>
      <c r="I47" s="333" t="s">
        <v>488</v>
      </c>
      <c r="J47" s="334" t="s">
        <v>488</v>
      </c>
      <c r="K47" s="334" t="s">
        <v>488</v>
      </c>
      <c r="L47" s="334" t="s">
        <v>488</v>
      </c>
      <c r="M47" s="335" t="s">
        <v>488</v>
      </c>
    </row>
    <row r="48" spans="2:13" ht="27.75" customHeight="1" x14ac:dyDescent="0.15">
      <c r="B48" s="1173"/>
      <c r="C48" s="1174"/>
      <c r="D48" s="104"/>
      <c r="E48" s="1177" t="s">
        <v>38</v>
      </c>
      <c r="F48" s="1177"/>
      <c r="G48" s="1177"/>
      <c r="H48" s="1178"/>
      <c r="I48" s="333" t="s">
        <v>488</v>
      </c>
      <c r="J48" s="334" t="s">
        <v>488</v>
      </c>
      <c r="K48" s="334" t="s">
        <v>488</v>
      </c>
      <c r="L48" s="334" t="s">
        <v>488</v>
      </c>
      <c r="M48" s="335" t="s">
        <v>488</v>
      </c>
    </row>
    <row r="49" spans="2:13" ht="27.75" customHeight="1" x14ac:dyDescent="0.15">
      <c r="B49" s="1175"/>
      <c r="C49" s="1176"/>
      <c r="D49" s="104"/>
      <c r="E49" s="1177" t="s">
        <v>39</v>
      </c>
      <c r="F49" s="1177"/>
      <c r="G49" s="1177"/>
      <c r="H49" s="1178"/>
      <c r="I49" s="333" t="s">
        <v>488</v>
      </c>
      <c r="J49" s="334" t="s">
        <v>488</v>
      </c>
      <c r="K49" s="334" t="s">
        <v>488</v>
      </c>
      <c r="L49" s="334" t="s">
        <v>488</v>
      </c>
      <c r="M49" s="335" t="s">
        <v>488</v>
      </c>
    </row>
    <row r="50" spans="2:13" ht="27.75" customHeight="1" x14ac:dyDescent="0.15">
      <c r="B50" s="1171" t="s">
        <v>40</v>
      </c>
      <c r="C50" s="1172"/>
      <c r="D50" s="107"/>
      <c r="E50" s="1177" t="s">
        <v>41</v>
      </c>
      <c r="F50" s="1177"/>
      <c r="G50" s="1177"/>
      <c r="H50" s="1178"/>
      <c r="I50" s="333">
        <v>3456</v>
      </c>
      <c r="J50" s="334">
        <v>3739</v>
      </c>
      <c r="K50" s="334">
        <v>4300</v>
      </c>
      <c r="L50" s="334">
        <v>4812</v>
      </c>
      <c r="M50" s="335">
        <v>4945</v>
      </c>
    </row>
    <row r="51" spans="2:13" ht="27.75" customHeight="1" x14ac:dyDescent="0.15">
      <c r="B51" s="1173"/>
      <c r="C51" s="1174"/>
      <c r="D51" s="104"/>
      <c r="E51" s="1177" t="s">
        <v>42</v>
      </c>
      <c r="F51" s="1177"/>
      <c r="G51" s="1177"/>
      <c r="H51" s="1178"/>
      <c r="I51" s="333">
        <v>1822</v>
      </c>
      <c r="J51" s="334">
        <v>2048</v>
      </c>
      <c r="K51" s="334">
        <v>1702</v>
      </c>
      <c r="L51" s="334">
        <v>1329</v>
      </c>
      <c r="M51" s="335">
        <v>1019</v>
      </c>
    </row>
    <row r="52" spans="2:13" ht="27.75" customHeight="1" x14ac:dyDescent="0.15">
      <c r="B52" s="1175"/>
      <c r="C52" s="1176"/>
      <c r="D52" s="104"/>
      <c r="E52" s="1177" t="s">
        <v>43</v>
      </c>
      <c r="F52" s="1177"/>
      <c r="G52" s="1177"/>
      <c r="H52" s="1178"/>
      <c r="I52" s="333">
        <v>19952</v>
      </c>
      <c r="J52" s="334">
        <v>19187</v>
      </c>
      <c r="K52" s="334">
        <v>18199</v>
      </c>
      <c r="L52" s="334">
        <v>17160</v>
      </c>
      <c r="M52" s="335">
        <v>16321</v>
      </c>
    </row>
    <row r="53" spans="2:13" ht="27.75" customHeight="1" thickBot="1" x14ac:dyDescent="0.2">
      <c r="B53" s="1179" t="s">
        <v>19</v>
      </c>
      <c r="C53" s="1180"/>
      <c r="D53" s="108"/>
      <c r="E53" s="1181" t="s">
        <v>44</v>
      </c>
      <c r="F53" s="1181"/>
      <c r="G53" s="1181"/>
      <c r="H53" s="1182"/>
      <c r="I53" s="336">
        <v>4981</v>
      </c>
      <c r="J53" s="337">
        <v>4047</v>
      </c>
      <c r="K53" s="337">
        <v>4405</v>
      </c>
      <c r="L53" s="337">
        <v>4570</v>
      </c>
      <c r="M53" s="338">
        <v>3904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Sw4MFTpcgmzKu6fgS4z3H528Lnl5DM3DFp6yPbAK7ntEYtsDYfPSR2OOKSqr/wWUkU5+btUleu+2DCEAE7GpA==" saltValue="l2t107TEDGD+gC36+/Gc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8" t="s">
        <v>46</v>
      </c>
      <c r="D55" s="1198"/>
      <c r="E55" s="1199"/>
      <c r="F55" s="339">
        <v>1948</v>
      </c>
      <c r="G55" s="339">
        <v>2098</v>
      </c>
      <c r="H55" s="340">
        <v>2248</v>
      </c>
    </row>
    <row r="56" spans="2:8" ht="52.5" customHeight="1" x14ac:dyDescent="0.15">
      <c r="B56" s="120"/>
      <c r="C56" s="1200" t="s">
        <v>47</v>
      </c>
      <c r="D56" s="1200"/>
      <c r="E56" s="1201"/>
      <c r="F56" s="341">
        <v>120</v>
      </c>
      <c r="G56" s="341">
        <v>155</v>
      </c>
      <c r="H56" s="342">
        <v>188</v>
      </c>
    </row>
    <row r="57" spans="2:8" ht="53.25" customHeight="1" x14ac:dyDescent="0.15">
      <c r="B57" s="120"/>
      <c r="C57" s="1202" t="s">
        <v>48</v>
      </c>
      <c r="D57" s="1202"/>
      <c r="E57" s="1203"/>
      <c r="F57" s="343">
        <v>2949</v>
      </c>
      <c r="G57" s="343">
        <v>3285</v>
      </c>
      <c r="H57" s="344">
        <v>2995</v>
      </c>
    </row>
    <row r="58" spans="2:8" ht="45.75" customHeight="1" x14ac:dyDescent="0.15">
      <c r="B58" s="121"/>
      <c r="C58" s="1190" t="s">
        <v>559</v>
      </c>
      <c r="D58" s="1191"/>
      <c r="E58" s="1192"/>
      <c r="F58" s="345">
        <v>1278</v>
      </c>
      <c r="G58" s="345">
        <v>1279</v>
      </c>
      <c r="H58" s="346">
        <v>930</v>
      </c>
    </row>
    <row r="59" spans="2:8" ht="45.75" customHeight="1" x14ac:dyDescent="0.15">
      <c r="B59" s="121"/>
      <c r="C59" s="1190" t="s">
        <v>562</v>
      </c>
      <c r="D59" s="1191"/>
      <c r="E59" s="1192"/>
      <c r="F59" s="345">
        <v>501</v>
      </c>
      <c r="G59" s="345">
        <v>607</v>
      </c>
      <c r="H59" s="346">
        <v>725</v>
      </c>
    </row>
    <row r="60" spans="2:8" ht="45.75" customHeight="1" x14ac:dyDescent="0.15">
      <c r="B60" s="121"/>
      <c r="C60" s="1190" t="s">
        <v>561</v>
      </c>
      <c r="D60" s="1191"/>
      <c r="E60" s="1192"/>
      <c r="F60" s="345">
        <v>608</v>
      </c>
      <c r="G60" s="345">
        <v>649</v>
      </c>
      <c r="H60" s="346">
        <v>650</v>
      </c>
    </row>
    <row r="61" spans="2:8" ht="45.75" customHeight="1" x14ac:dyDescent="0.15">
      <c r="B61" s="121"/>
      <c r="C61" s="1190" t="s">
        <v>560</v>
      </c>
      <c r="D61" s="1191"/>
      <c r="E61" s="1192"/>
      <c r="F61" s="345">
        <v>310</v>
      </c>
      <c r="G61" s="345">
        <v>360</v>
      </c>
      <c r="H61" s="346">
        <v>460</v>
      </c>
    </row>
    <row r="62" spans="2:8" ht="45.75" customHeight="1" thickBot="1" x14ac:dyDescent="0.2">
      <c r="B62" s="122"/>
      <c r="C62" s="1193" t="s">
        <v>563</v>
      </c>
      <c r="D62" s="1194"/>
      <c r="E62" s="1195"/>
      <c r="F62" s="347">
        <v>42</v>
      </c>
      <c r="G62" s="347">
        <v>202</v>
      </c>
      <c r="H62" s="348">
        <v>93</v>
      </c>
    </row>
    <row r="63" spans="2:8" ht="52.5" customHeight="1" thickBot="1" x14ac:dyDescent="0.2">
      <c r="B63" s="123"/>
      <c r="C63" s="1196" t="s">
        <v>49</v>
      </c>
      <c r="D63" s="1196"/>
      <c r="E63" s="1197"/>
      <c r="F63" s="349">
        <v>5017</v>
      </c>
      <c r="G63" s="349">
        <v>5539</v>
      </c>
      <c r="H63" s="350">
        <v>5432</v>
      </c>
    </row>
    <row r="64" spans="2:8" x14ac:dyDescent="0.15"/>
  </sheetData>
  <sheetProtection algorithmName="SHA-512" hashValue="BnFyHeBN+aS9+rcJiYjgHyG7Mxa+6ZExDdP8Dni1wGdRP8xZEp3AKzEMXPwkNfBRu0Klp41BY3EKmoxGdMgWXw==" saltValue="l3Bglpi/6sHG62668RhU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124546</v>
      </c>
      <c r="E3" s="142"/>
      <c r="F3" s="143">
        <v>92632</v>
      </c>
      <c r="G3" s="144"/>
      <c r="H3" s="145"/>
    </row>
    <row r="4" spans="1:8" x14ac:dyDescent="0.15">
      <c r="A4" s="146"/>
      <c r="B4" s="147"/>
      <c r="C4" s="148"/>
      <c r="D4" s="149">
        <v>57678</v>
      </c>
      <c r="E4" s="150"/>
      <c r="F4" s="151">
        <v>47978</v>
      </c>
      <c r="G4" s="152"/>
      <c r="H4" s="153"/>
    </row>
    <row r="5" spans="1:8" x14ac:dyDescent="0.15">
      <c r="A5" s="134" t="s">
        <v>520</v>
      </c>
      <c r="B5" s="139"/>
      <c r="C5" s="140"/>
      <c r="D5" s="141">
        <v>78910</v>
      </c>
      <c r="E5" s="142"/>
      <c r="F5" s="143">
        <v>96469</v>
      </c>
      <c r="G5" s="144"/>
      <c r="H5" s="145"/>
    </row>
    <row r="6" spans="1:8" x14ac:dyDescent="0.15">
      <c r="A6" s="146"/>
      <c r="B6" s="147"/>
      <c r="C6" s="148"/>
      <c r="D6" s="149">
        <v>31762</v>
      </c>
      <c r="E6" s="150"/>
      <c r="F6" s="151">
        <v>49775</v>
      </c>
      <c r="G6" s="152"/>
      <c r="H6" s="153"/>
    </row>
    <row r="7" spans="1:8" x14ac:dyDescent="0.15">
      <c r="A7" s="134" t="s">
        <v>521</v>
      </c>
      <c r="B7" s="139"/>
      <c r="C7" s="140"/>
      <c r="D7" s="141">
        <v>98596</v>
      </c>
      <c r="E7" s="142"/>
      <c r="F7" s="143">
        <v>85743</v>
      </c>
      <c r="G7" s="144"/>
      <c r="H7" s="145"/>
    </row>
    <row r="8" spans="1:8" x14ac:dyDescent="0.15">
      <c r="A8" s="146"/>
      <c r="B8" s="147"/>
      <c r="C8" s="148"/>
      <c r="D8" s="149">
        <v>65405</v>
      </c>
      <c r="E8" s="150"/>
      <c r="F8" s="151">
        <v>45231</v>
      </c>
      <c r="G8" s="152"/>
      <c r="H8" s="153"/>
    </row>
    <row r="9" spans="1:8" x14ac:dyDescent="0.15">
      <c r="A9" s="134" t="s">
        <v>522</v>
      </c>
      <c r="B9" s="139"/>
      <c r="C9" s="140"/>
      <c r="D9" s="141">
        <v>82332</v>
      </c>
      <c r="E9" s="142"/>
      <c r="F9" s="143">
        <v>92509</v>
      </c>
      <c r="G9" s="144"/>
      <c r="H9" s="145"/>
    </row>
    <row r="10" spans="1:8" x14ac:dyDescent="0.15">
      <c r="A10" s="146"/>
      <c r="B10" s="147"/>
      <c r="C10" s="148"/>
      <c r="D10" s="149">
        <v>39095</v>
      </c>
      <c r="E10" s="150"/>
      <c r="F10" s="151">
        <v>52274</v>
      </c>
      <c r="G10" s="152"/>
      <c r="H10" s="153"/>
    </row>
    <row r="11" spans="1:8" x14ac:dyDescent="0.15">
      <c r="A11" s="134" t="s">
        <v>523</v>
      </c>
      <c r="B11" s="139"/>
      <c r="C11" s="140"/>
      <c r="D11" s="141">
        <v>134780</v>
      </c>
      <c r="E11" s="142"/>
      <c r="F11" s="143">
        <v>98544</v>
      </c>
      <c r="G11" s="144"/>
      <c r="H11" s="145"/>
    </row>
    <row r="12" spans="1:8" x14ac:dyDescent="0.15">
      <c r="A12" s="146"/>
      <c r="B12" s="147"/>
      <c r="C12" s="154"/>
      <c r="D12" s="149">
        <v>46318</v>
      </c>
      <c r="E12" s="150"/>
      <c r="F12" s="151">
        <v>55816</v>
      </c>
      <c r="G12" s="152"/>
      <c r="H12" s="153"/>
    </row>
    <row r="13" spans="1:8" x14ac:dyDescent="0.15">
      <c r="A13" s="134"/>
      <c r="B13" s="139"/>
      <c r="C13" s="140"/>
      <c r="D13" s="141">
        <v>103833</v>
      </c>
      <c r="E13" s="142"/>
      <c r="F13" s="143">
        <v>93179</v>
      </c>
      <c r="G13" s="155"/>
      <c r="H13" s="145"/>
    </row>
    <row r="14" spans="1:8" x14ac:dyDescent="0.15">
      <c r="A14" s="146"/>
      <c r="B14" s="147"/>
      <c r="C14" s="148"/>
      <c r="D14" s="149">
        <v>48052</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11.25</v>
      </c>
      <c r="C19" s="156">
        <f>ROUND(VALUE(SUBSTITUTE(実質収支比率等に係る経年分析!G$48,"▲","-")),2)</f>
        <v>13.02</v>
      </c>
      <c r="D19" s="156">
        <f>ROUND(VALUE(SUBSTITUTE(実質収支比率等に係る経年分析!H$48,"▲","-")),2)</f>
        <v>14.17</v>
      </c>
      <c r="E19" s="156">
        <f>ROUND(VALUE(SUBSTITUTE(実質収支比率等に係る経年分析!I$48,"▲","-")),2)</f>
        <v>10.84</v>
      </c>
      <c r="F19" s="156">
        <f>ROUND(VALUE(SUBSTITUTE(実質収支比率等に係る経年分析!J$48,"▲","-")),2)</f>
        <v>10.14</v>
      </c>
    </row>
    <row r="20" spans="1:11" x14ac:dyDescent="0.15">
      <c r="A20" s="156" t="s">
        <v>53</v>
      </c>
      <c r="B20" s="156">
        <f>ROUND(VALUE(SUBSTITUTE(実質収支比率等に係る経年分析!F$47,"▲","-")),2)</f>
        <v>15.91</v>
      </c>
      <c r="C20" s="156">
        <f>ROUND(VALUE(SUBSTITUTE(実質収支比率等に係る経年分析!G$47,"▲","-")),2)</f>
        <v>17.059999999999999</v>
      </c>
      <c r="D20" s="156">
        <f>ROUND(VALUE(SUBSTITUTE(実質収支比率等に係る経年分析!H$47,"▲","-")),2)</f>
        <v>19.399999999999999</v>
      </c>
      <c r="E20" s="156">
        <f>ROUND(VALUE(SUBSTITUTE(実質収支比率等に係る経年分析!I$47,"▲","-")),2)</f>
        <v>20.69</v>
      </c>
      <c r="F20" s="156">
        <f>ROUND(VALUE(SUBSTITUTE(実質収支比率等に係る経年分析!J$47,"▲","-")),2)</f>
        <v>21.88</v>
      </c>
    </row>
    <row r="21" spans="1:11" x14ac:dyDescent="0.15">
      <c r="A21" s="156" t="s">
        <v>54</v>
      </c>
      <c r="B21" s="156">
        <f>IF(ISNUMBER(VALUE(SUBSTITUTE(実質収支比率等に係る経年分析!F$49,"▲","-"))),ROUND(VALUE(SUBSTITUTE(実質収支比率等に係る経年分析!F$49,"▲","-")),2),NA())</f>
        <v>2.96</v>
      </c>
      <c r="C21" s="156">
        <f>IF(ISNUMBER(VALUE(SUBSTITUTE(実質収支比率等に係る経年分析!G$49,"▲","-"))),ROUND(VALUE(SUBSTITUTE(実質収支比率等に係る経年分析!G$49,"▲","-")),2),NA())</f>
        <v>4.3</v>
      </c>
      <c r="D21" s="156">
        <f>IF(ISNUMBER(VALUE(SUBSTITUTE(実質収支比率等に係る経年分析!H$49,"▲","-"))),ROUND(VALUE(SUBSTITUTE(実質収支比率等に係る経年分析!H$49,"▲","-")),2),NA())</f>
        <v>2.88</v>
      </c>
      <c r="E21" s="156">
        <f>IF(ISNUMBER(VALUE(SUBSTITUTE(実質収支比率等に係る経年分析!I$49,"▲","-"))),ROUND(VALUE(SUBSTITUTE(実質収支比率等に係る経年分析!I$49,"▲","-")),2),NA())</f>
        <v>-1.71</v>
      </c>
      <c r="F21" s="156">
        <f>IF(ISNUMBER(VALUE(SUBSTITUTE(実質収支比率等に係る経年分析!J$49,"▲","-"))),ROUND(VALUE(SUBSTITUTE(実質収支比率等に係る経年分析!J$49,"▲","-")),2),NA())</f>
        <v>0.9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0.41</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f>IF(ROUND(VALUE(SUBSTITUTE(連結実質赤字比率に係る赤字・黒字の構成分析!G$42,"▲", "-")), 2) &lt; 0, ABS(ROUND(VALUE(SUBSTITUTE(連結実質赤字比率に係る赤字・黒字の構成分析!G$42,"▲", "-")), 2)), NA())</f>
        <v>0.06</v>
      </c>
      <c r="E28" s="157" t="e">
        <f>IF(ROUND(VALUE(SUBSTITUTE(連結実質赤字比率に係る赤字・黒字の構成分析!G$42,"▲", "-")), 2) &gt;= 0, ABS(ROUND(VALUE(SUBSTITUTE(連結実質赤字比率に係る赤字・黒字の構成分析!G$42,"▲", "-")), 2)), NA())</f>
        <v>#N/A</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阿蘇山観光事業特別会計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0.42</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5.29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10.28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6.15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1.49</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8.1300000000000008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8.1300000000000008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8.49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10.84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10.130000000000001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1670</v>
      </c>
      <c r="E42" s="158"/>
      <c r="F42" s="158"/>
      <c r="G42" s="158">
        <f>'実質公債費比率（分子）の構造'!L$52</f>
        <v>1808</v>
      </c>
      <c r="H42" s="158"/>
      <c r="I42" s="158"/>
      <c r="J42" s="158">
        <f>'実質公債費比率（分子）の構造'!M$52</f>
        <v>1789</v>
      </c>
      <c r="K42" s="158"/>
      <c r="L42" s="158"/>
      <c r="M42" s="158">
        <f>'実質公債費比率（分子）の構造'!N$52</f>
        <v>1782</v>
      </c>
      <c r="N42" s="158"/>
      <c r="O42" s="158"/>
      <c r="P42" s="158">
        <f>'実質公債費比率（分子）の構造'!O$52</f>
        <v>1827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24</v>
      </c>
      <c r="C44" s="158"/>
      <c r="D44" s="158"/>
      <c r="E44" s="158">
        <f>'実質公債費比率（分子）の構造'!L$50</f>
        <v>23</v>
      </c>
      <c r="F44" s="158"/>
      <c r="G44" s="158"/>
      <c r="H44" s="158">
        <f>'実質公債費比率（分子）の構造'!M$50</f>
        <v>23</v>
      </c>
      <c r="I44" s="158"/>
      <c r="J44" s="158"/>
      <c r="K44" s="158">
        <f>'実質公債費比率（分子）の構造'!N$50</f>
        <v>27</v>
      </c>
      <c r="L44" s="158"/>
      <c r="M44" s="158"/>
      <c r="N44" s="158">
        <f>'実質公債費比率（分子）の構造'!O$50</f>
        <v>1</v>
      </c>
      <c r="O44" s="158"/>
      <c r="P44" s="158"/>
    </row>
    <row r="45" spans="1:16" x14ac:dyDescent="0.15">
      <c r="A45" s="158" t="s">
        <v>63</v>
      </c>
      <c r="B45" s="158">
        <f>'実質公債費比率（分子）の構造'!K$49</f>
        <v>225</v>
      </c>
      <c r="C45" s="158"/>
      <c r="D45" s="158"/>
      <c r="E45" s="158">
        <f>'実質公債費比率（分子）の構造'!L$49</f>
        <v>192</v>
      </c>
      <c r="F45" s="158"/>
      <c r="G45" s="158"/>
      <c r="H45" s="158">
        <f>'実質公債費比率（分子）の構造'!M$49</f>
        <v>139</v>
      </c>
      <c r="I45" s="158"/>
      <c r="J45" s="158"/>
      <c r="K45" s="158">
        <f>'実質公債費比率（分子）の構造'!N$49</f>
        <v>136</v>
      </c>
      <c r="L45" s="158"/>
      <c r="M45" s="158"/>
      <c r="N45" s="158">
        <f>'実質公債費比率（分子）の構造'!O$49</f>
        <v>165</v>
      </c>
      <c r="O45" s="158"/>
      <c r="P45" s="158"/>
    </row>
    <row r="46" spans="1:16" x14ac:dyDescent="0.15">
      <c r="A46" s="158" t="s">
        <v>64</v>
      </c>
      <c r="B46" s="158">
        <f>'実質公債費比率（分子）の構造'!K$48</f>
        <v>347</v>
      </c>
      <c r="C46" s="158"/>
      <c r="D46" s="158"/>
      <c r="E46" s="158">
        <f>'実質公債費比率（分子）の構造'!L$48</f>
        <v>358</v>
      </c>
      <c r="F46" s="158"/>
      <c r="G46" s="158"/>
      <c r="H46" s="158">
        <f>'実質公債費比率（分子）の構造'!M$48</f>
        <v>365</v>
      </c>
      <c r="I46" s="158"/>
      <c r="J46" s="158"/>
      <c r="K46" s="158">
        <f>'実質公債費比率（分子）の構造'!N$48</f>
        <v>350</v>
      </c>
      <c r="L46" s="158"/>
      <c r="M46" s="158"/>
      <c r="N46" s="158">
        <f>'実質公債費比率（分子）の構造'!O$48</f>
        <v>322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1743</v>
      </c>
      <c r="C49" s="158"/>
      <c r="D49" s="158"/>
      <c r="E49" s="158">
        <f>'実質公債費比率（分子）の構造'!L$45</f>
        <v>1940</v>
      </c>
      <c r="F49" s="158"/>
      <c r="G49" s="158"/>
      <c r="H49" s="158">
        <f>'実質公債費比率（分子）の構造'!M$45</f>
        <v>2017</v>
      </c>
      <c r="I49" s="158"/>
      <c r="J49" s="158"/>
      <c r="K49" s="158">
        <f>'実質公債費比率（分子）の構造'!N$45</f>
        <v>2065</v>
      </c>
      <c r="L49" s="158"/>
      <c r="M49" s="158"/>
      <c r="N49" s="158">
        <f>'実質公債費比率（分子）の構造'!O$45</f>
        <v>2048</v>
      </c>
      <c r="O49" s="158"/>
      <c r="P49" s="158"/>
    </row>
    <row r="50" spans="1:16" x14ac:dyDescent="0.15">
      <c r="A50" s="158" t="s">
        <v>67</v>
      </c>
      <c r="B50" s="158" t="e">
        <f>NA()</f>
        <v>#N/A</v>
      </c>
      <c r="C50" s="158">
        <f>IF(ISNUMBER('実質公債費比率（分子）の構造'!K$53),'実質公債費比率（分子）の構造'!K$53,NA())</f>
        <v>669</v>
      </c>
      <c r="D50" s="158" t="e">
        <f>NA()</f>
        <v>#N/A</v>
      </c>
      <c r="E50" s="158" t="e">
        <f>NA()</f>
        <v>#N/A</v>
      </c>
      <c r="F50" s="158">
        <f>IF(ISNUMBER('実質公債費比率（分子）の構造'!L$53),'実質公債費比率（分子）の構造'!L$53,NA())</f>
        <v>705</v>
      </c>
      <c r="G50" s="158" t="e">
        <f>NA()</f>
        <v>#N/A</v>
      </c>
      <c r="H50" s="158" t="e">
        <f>NA()</f>
        <v>#N/A</v>
      </c>
      <c r="I50" s="158">
        <f>IF(ISNUMBER('実質公債費比率（分子）の構造'!M$53),'実質公債費比率（分子）の構造'!M$53,NA())</f>
        <v>755</v>
      </c>
      <c r="J50" s="158" t="e">
        <f>NA()</f>
        <v>#N/A</v>
      </c>
      <c r="K50" s="158" t="e">
        <f>NA()</f>
        <v>#N/A</v>
      </c>
      <c r="L50" s="158">
        <f>IF(ISNUMBER('実質公債費比率（分子）の構造'!N$53),'実質公債費比率（分子）の構造'!N$53,NA())</f>
        <v>796</v>
      </c>
      <c r="M50" s="158" t="e">
        <f>NA()</f>
        <v>#N/A</v>
      </c>
      <c r="N50" s="158" t="e">
        <f>NA()</f>
        <v>#N/A</v>
      </c>
      <c r="O50" s="158">
        <f>IF(ISNUMBER('実質公債費比率（分子）の構造'!O$53),'実質公債費比率（分子）の構造'!O$53,NA())</f>
        <v>709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19952</v>
      </c>
      <c r="E56" s="157"/>
      <c r="F56" s="157"/>
      <c r="G56" s="157">
        <f>'将来負担比率（分子）の構造'!J$52</f>
        <v>19187</v>
      </c>
      <c r="H56" s="157"/>
      <c r="I56" s="157"/>
      <c r="J56" s="157">
        <f>'将来負担比率（分子）の構造'!K$52</f>
        <v>18199</v>
      </c>
      <c r="K56" s="157"/>
      <c r="L56" s="157"/>
      <c r="M56" s="157">
        <f>'将来負担比率（分子）の構造'!L$52</f>
        <v>17160</v>
      </c>
      <c r="N56" s="157"/>
      <c r="O56" s="157"/>
      <c r="P56" s="157">
        <f>'将来負担比率（分子）の構造'!M$52</f>
        <v>16321</v>
      </c>
    </row>
    <row r="57" spans="1:16" x14ac:dyDescent="0.15">
      <c r="A57" s="157" t="s">
        <v>42</v>
      </c>
      <c r="B57" s="157"/>
      <c r="C57" s="157"/>
      <c r="D57" s="157">
        <f>'将来負担比率（分子）の構造'!I$51</f>
        <v>1822</v>
      </c>
      <c r="E57" s="157"/>
      <c r="F57" s="157"/>
      <c r="G57" s="157">
        <f>'将来負担比率（分子）の構造'!J$51</f>
        <v>2048</v>
      </c>
      <c r="H57" s="157"/>
      <c r="I57" s="157"/>
      <c r="J57" s="157">
        <f>'将来負担比率（分子）の構造'!K$51</f>
        <v>1702</v>
      </c>
      <c r="K57" s="157"/>
      <c r="L57" s="157"/>
      <c r="M57" s="157">
        <f>'将来負担比率（分子）の構造'!L$51</f>
        <v>1329</v>
      </c>
      <c r="N57" s="157"/>
      <c r="O57" s="157"/>
      <c r="P57" s="157">
        <f>'将来負担比率（分子）の構造'!M$51</f>
        <v>1019</v>
      </c>
    </row>
    <row r="58" spans="1:16" x14ac:dyDescent="0.15">
      <c r="A58" s="157" t="s">
        <v>41</v>
      </c>
      <c r="B58" s="157"/>
      <c r="C58" s="157"/>
      <c r="D58" s="157">
        <f>'将来負担比率（分子）の構造'!I$50</f>
        <v>3456</v>
      </c>
      <c r="E58" s="157"/>
      <c r="F58" s="157"/>
      <c r="G58" s="157">
        <f>'将来負担比率（分子）の構造'!J$50</f>
        <v>3739</v>
      </c>
      <c r="H58" s="157"/>
      <c r="I58" s="157"/>
      <c r="J58" s="157">
        <f>'将来負担比率（分子）の構造'!K$50</f>
        <v>4300</v>
      </c>
      <c r="K58" s="157"/>
      <c r="L58" s="157"/>
      <c r="M58" s="157">
        <f>'将来負担比率（分子）の構造'!L$50</f>
        <v>4812</v>
      </c>
      <c r="N58" s="157"/>
      <c r="O58" s="157"/>
      <c r="P58" s="157">
        <f>'将来負担比率（分子）の構造'!M$50</f>
        <v>4945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105</v>
      </c>
      <c r="C61" s="157"/>
      <c r="D61" s="157"/>
      <c r="E61" s="157">
        <f>'将来負担比率（分子）の構造'!J$46</f>
        <v>85</v>
      </c>
      <c r="F61" s="157"/>
      <c r="G61" s="157"/>
      <c r="H61" s="157">
        <f>'将来負担比率（分子）の構造'!K$46</f>
        <v>85</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2324</v>
      </c>
      <c r="C62" s="157"/>
      <c r="D62" s="157"/>
      <c r="E62" s="157">
        <f>'将来負担比率（分子）の構造'!J$45</f>
        <v>1932</v>
      </c>
      <c r="F62" s="157"/>
      <c r="G62" s="157"/>
      <c r="H62" s="157">
        <f>'将来負担比率（分子）の構造'!K$45</f>
        <v>1871</v>
      </c>
      <c r="I62" s="157"/>
      <c r="J62" s="157"/>
      <c r="K62" s="157">
        <f>'将来負担比率（分子）の構造'!L$45</f>
        <v>2319</v>
      </c>
      <c r="L62" s="157"/>
      <c r="M62" s="157"/>
      <c r="N62" s="157">
        <f>'将来負担比率（分子）の構造'!M$45</f>
        <v>1847</v>
      </c>
      <c r="O62" s="157"/>
      <c r="P62" s="157"/>
    </row>
    <row r="63" spans="1:16" x14ac:dyDescent="0.15">
      <c r="A63" s="157" t="s">
        <v>34</v>
      </c>
      <c r="B63" s="157">
        <f>'将来負担比率（分子）の構造'!I$44</f>
        <v>1082</v>
      </c>
      <c r="C63" s="157"/>
      <c r="D63" s="157"/>
      <c r="E63" s="157">
        <f>'将来負担比率（分子）の構造'!J$44</f>
        <v>1164</v>
      </c>
      <c r="F63" s="157"/>
      <c r="G63" s="157"/>
      <c r="H63" s="157">
        <f>'将来負担比率（分子）の構造'!K$44</f>
        <v>1336</v>
      </c>
      <c r="I63" s="157"/>
      <c r="J63" s="157"/>
      <c r="K63" s="157">
        <f>'将来負担比率（分子）の構造'!L$44</f>
        <v>1289</v>
      </c>
      <c r="L63" s="157"/>
      <c r="M63" s="157"/>
      <c r="N63" s="157">
        <f>'将来負担比率（分子）の構造'!M$44</f>
        <v>1109</v>
      </c>
      <c r="O63" s="157"/>
      <c r="P63" s="157"/>
    </row>
    <row r="64" spans="1:16" x14ac:dyDescent="0.15">
      <c r="A64" s="157" t="s">
        <v>33</v>
      </c>
      <c r="B64" s="157">
        <f>'将来負担比率（分子）の構造'!I$43</f>
        <v>4537</v>
      </c>
      <c r="C64" s="157"/>
      <c r="D64" s="157"/>
      <c r="E64" s="157">
        <f>'将来負担比率（分子）の構造'!J$43</f>
        <v>4458</v>
      </c>
      <c r="F64" s="157"/>
      <c r="G64" s="157"/>
      <c r="H64" s="157">
        <f>'将来負担比率（分子）の構造'!K$43</f>
        <v>4346</v>
      </c>
      <c r="I64" s="157"/>
      <c r="J64" s="157"/>
      <c r="K64" s="157">
        <f>'将来負担比率（分子）の構造'!L$43</f>
        <v>4227</v>
      </c>
      <c r="L64" s="157"/>
      <c r="M64" s="157"/>
      <c r="N64" s="157">
        <f>'将来負担比率（分子）の構造'!M$43</f>
        <v>4008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22163</v>
      </c>
      <c r="C66" s="157"/>
      <c r="D66" s="157"/>
      <c r="E66" s="157">
        <f>'将来負担比率（分子）の構造'!J$41</f>
        <v>21381</v>
      </c>
      <c r="F66" s="157"/>
      <c r="G66" s="157"/>
      <c r="H66" s="157">
        <f>'将来負担比率（分子）の構造'!K$41</f>
        <v>20969</v>
      </c>
      <c r="I66" s="157"/>
      <c r="J66" s="157"/>
      <c r="K66" s="157">
        <f>'将来負担比率（分子）の構造'!L$41</f>
        <v>20034</v>
      </c>
      <c r="L66" s="157"/>
      <c r="M66" s="157"/>
      <c r="N66" s="157">
        <f>'将来負担比率（分子）の構造'!M$41</f>
        <v>19224</v>
      </c>
      <c r="O66" s="157"/>
      <c r="P66" s="157"/>
    </row>
    <row r="67" spans="1:16" x14ac:dyDescent="0.15">
      <c r="A67" s="157" t="s">
        <v>71</v>
      </c>
      <c r="B67" s="157" t="e">
        <f>NA()</f>
        <v>#N/A</v>
      </c>
      <c r="C67" s="157">
        <f>IF(ISNUMBER('将来負担比率（分子）の構造'!I$53), IF('将来負担比率（分子）の構造'!I$53 &lt; 0, 0, '将来負担比率（分子）の構造'!I$53), NA())</f>
        <v>4981</v>
      </c>
      <c r="D67" s="157" t="e">
        <f>NA()</f>
        <v>#N/A</v>
      </c>
      <c r="E67" s="157" t="e">
        <f>NA()</f>
        <v>#N/A</v>
      </c>
      <c r="F67" s="157">
        <f>IF(ISNUMBER('将来負担比率（分子）の構造'!J$53), IF('将来負担比率（分子）の構造'!J$53 &lt; 0, 0, '将来負担比率（分子）の構造'!J$53), NA())</f>
        <v>4047</v>
      </c>
      <c r="G67" s="157" t="e">
        <f>NA()</f>
        <v>#N/A</v>
      </c>
      <c r="H67" s="157" t="e">
        <f>NA()</f>
        <v>#N/A</v>
      </c>
      <c r="I67" s="157">
        <f>IF(ISNUMBER('将来負担比率（分子）の構造'!K$53), IF('将来負担比率（分子）の構造'!K$53 &lt; 0, 0, '将来負担比率（分子）の構造'!K$53), NA())</f>
        <v>4405</v>
      </c>
      <c r="J67" s="157" t="e">
        <f>NA()</f>
        <v>#N/A</v>
      </c>
      <c r="K67" s="157" t="e">
        <f>NA()</f>
        <v>#N/A</v>
      </c>
      <c r="L67" s="157">
        <f>IF(ISNUMBER('将来負担比率（分子）の構造'!L$53), IF('将来負担比率（分子）の構造'!L$53 &lt; 0, 0, '将来負担比率（分子）の構造'!L$53), NA())</f>
        <v>4570</v>
      </c>
      <c r="M67" s="157" t="e">
        <f>NA()</f>
        <v>#N/A</v>
      </c>
      <c r="N67" s="157" t="e">
        <f>NA()</f>
        <v>#N/A</v>
      </c>
      <c r="O67" s="157">
        <f>IF(ISNUMBER('将来負担比率（分子）の構造'!M$53), IF('将来負担比率（分子）の構造'!M$53 &lt; 0, 0, '将来負担比率（分子）の構造'!M$53), NA())</f>
        <v>3904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1948</v>
      </c>
      <c r="C72" s="161">
        <f>基金残高に係る経年分析!G55</f>
        <v>2098</v>
      </c>
      <c r="D72" s="161">
        <f>基金残高に係る経年分析!H55</f>
        <v>2248</v>
      </c>
    </row>
    <row r="73" spans="1:16" x14ac:dyDescent="0.15">
      <c r="A73" s="160" t="s">
        <v>74</v>
      </c>
      <c r="B73" s="161">
        <f>基金残高に係る経年分析!F56</f>
        <v>120</v>
      </c>
      <c r="C73" s="161">
        <f>基金残高に係る経年分析!G56</f>
        <v>155</v>
      </c>
      <c r="D73" s="161">
        <f>基金残高に係る経年分析!H56</f>
        <v>188</v>
      </c>
    </row>
    <row r="74" spans="1:16" x14ac:dyDescent="0.15">
      <c r="A74" s="160" t="s">
        <v>75</v>
      </c>
      <c r="B74" s="161">
        <f>基金残高に係る経年分析!F57</f>
        <v>2949</v>
      </c>
      <c r="C74" s="161">
        <f>基金残高に係る経年分析!G57</f>
        <v>3285</v>
      </c>
      <c r="D74" s="161">
        <f>基金残高に係る経年分析!H57</f>
        <v>2995</v>
      </c>
    </row>
  </sheetData>
  <sheetProtection algorithmName="SHA-512" hashValue="IMblTZN1+nlqeTDbyMtwWWKcivjPTGvGafFbO79R0fSI6rmOTIST8YALOzsOmZkhHAssS3vv53iSm36zbtAswg==" saltValue="3NxR2E/l1QtoXRuf1nAh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3171086</v>
      </c>
      <c r="S5" s="664"/>
      <c r="T5" s="664"/>
      <c r="U5" s="664"/>
      <c r="V5" s="664"/>
      <c r="W5" s="664"/>
      <c r="X5" s="664"/>
      <c r="Y5" s="689"/>
      <c r="Z5" s="702">
        <v>14.9</v>
      </c>
      <c r="AA5" s="702"/>
      <c r="AB5" s="702"/>
      <c r="AC5" s="702"/>
      <c r="AD5" s="703">
        <v>3171086</v>
      </c>
      <c r="AE5" s="703"/>
      <c r="AF5" s="703"/>
      <c r="AG5" s="703"/>
      <c r="AH5" s="703"/>
      <c r="AI5" s="703"/>
      <c r="AJ5" s="703"/>
      <c r="AK5" s="703"/>
      <c r="AL5" s="690">
        <v>29.9</v>
      </c>
      <c r="AM5" s="672"/>
      <c r="AN5" s="672"/>
      <c r="AO5" s="691"/>
      <c r="AP5" s="666" t="s">
        <v>216</v>
      </c>
      <c r="AQ5" s="667"/>
      <c r="AR5" s="667"/>
      <c r="AS5" s="667"/>
      <c r="AT5" s="667"/>
      <c r="AU5" s="667"/>
      <c r="AV5" s="667"/>
      <c r="AW5" s="667"/>
      <c r="AX5" s="667"/>
      <c r="AY5" s="667"/>
      <c r="AZ5" s="667"/>
      <c r="BA5" s="667"/>
      <c r="BB5" s="667"/>
      <c r="BC5" s="667"/>
      <c r="BD5" s="667"/>
      <c r="BE5" s="667"/>
      <c r="BF5" s="668"/>
      <c r="BG5" s="608">
        <v>3104995</v>
      </c>
      <c r="BH5" s="609"/>
      <c r="BI5" s="609"/>
      <c r="BJ5" s="609"/>
      <c r="BK5" s="609"/>
      <c r="BL5" s="609"/>
      <c r="BM5" s="609"/>
      <c r="BN5" s="610"/>
      <c r="BO5" s="646">
        <v>97.9</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250560</v>
      </c>
      <c r="S6" s="609"/>
      <c r="T6" s="609"/>
      <c r="U6" s="609"/>
      <c r="V6" s="609"/>
      <c r="W6" s="609"/>
      <c r="X6" s="609"/>
      <c r="Y6" s="610"/>
      <c r="Z6" s="646">
        <v>1.2</v>
      </c>
      <c r="AA6" s="646"/>
      <c r="AB6" s="646"/>
      <c r="AC6" s="646"/>
      <c r="AD6" s="647">
        <v>250560</v>
      </c>
      <c r="AE6" s="647"/>
      <c r="AF6" s="647"/>
      <c r="AG6" s="647"/>
      <c r="AH6" s="647"/>
      <c r="AI6" s="647"/>
      <c r="AJ6" s="647"/>
      <c r="AK6" s="647"/>
      <c r="AL6" s="611">
        <v>2.4</v>
      </c>
      <c r="AM6" s="612"/>
      <c r="AN6" s="612"/>
      <c r="AO6" s="648"/>
      <c r="AP6" s="605" t="s">
        <v>221</v>
      </c>
      <c r="AQ6" s="606"/>
      <c r="AR6" s="606"/>
      <c r="AS6" s="606"/>
      <c r="AT6" s="606"/>
      <c r="AU6" s="606"/>
      <c r="AV6" s="606"/>
      <c r="AW6" s="606"/>
      <c r="AX6" s="606"/>
      <c r="AY6" s="606"/>
      <c r="AZ6" s="606"/>
      <c r="BA6" s="606"/>
      <c r="BB6" s="606"/>
      <c r="BC6" s="606"/>
      <c r="BD6" s="606"/>
      <c r="BE6" s="606"/>
      <c r="BF6" s="607"/>
      <c r="BG6" s="608">
        <v>3104995</v>
      </c>
      <c r="BH6" s="609"/>
      <c r="BI6" s="609"/>
      <c r="BJ6" s="609"/>
      <c r="BK6" s="609"/>
      <c r="BL6" s="609"/>
      <c r="BM6" s="609"/>
      <c r="BN6" s="610"/>
      <c r="BO6" s="646">
        <v>97.9</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151666</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151666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875</v>
      </c>
      <c r="S7" s="609"/>
      <c r="T7" s="609"/>
      <c r="U7" s="609"/>
      <c r="V7" s="609"/>
      <c r="W7" s="609"/>
      <c r="X7" s="609"/>
      <c r="Y7" s="610"/>
      <c r="Z7" s="646">
        <v>0</v>
      </c>
      <c r="AA7" s="646"/>
      <c r="AB7" s="646"/>
      <c r="AC7" s="646"/>
      <c r="AD7" s="647">
        <v>875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1191146</v>
      </c>
      <c r="BH7" s="609"/>
      <c r="BI7" s="609"/>
      <c r="BJ7" s="609"/>
      <c r="BK7" s="609"/>
      <c r="BL7" s="609"/>
      <c r="BM7" s="609"/>
      <c r="BN7" s="610"/>
      <c r="BO7" s="646">
        <v>37.6</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2696089</v>
      </c>
      <c r="CS7" s="609"/>
      <c r="CT7" s="609"/>
      <c r="CU7" s="609"/>
      <c r="CV7" s="609"/>
      <c r="CW7" s="609"/>
      <c r="CX7" s="609"/>
      <c r="CY7" s="610"/>
      <c r="CZ7" s="646">
        <v>13.6</v>
      </c>
      <c r="DA7" s="646"/>
      <c r="DB7" s="646"/>
      <c r="DC7" s="646"/>
      <c r="DD7" s="614">
        <v>4422</v>
      </c>
      <c r="DE7" s="609"/>
      <c r="DF7" s="609"/>
      <c r="DG7" s="609"/>
      <c r="DH7" s="609"/>
      <c r="DI7" s="609"/>
      <c r="DJ7" s="609"/>
      <c r="DK7" s="609"/>
      <c r="DL7" s="609"/>
      <c r="DM7" s="609"/>
      <c r="DN7" s="609"/>
      <c r="DO7" s="609"/>
      <c r="DP7" s="610"/>
      <c r="DQ7" s="614">
        <v>1786830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10431</v>
      </c>
      <c r="S8" s="609"/>
      <c r="T8" s="609"/>
      <c r="U8" s="609"/>
      <c r="V8" s="609"/>
      <c r="W8" s="609"/>
      <c r="X8" s="609"/>
      <c r="Y8" s="610"/>
      <c r="Z8" s="646">
        <v>0</v>
      </c>
      <c r="AA8" s="646"/>
      <c r="AB8" s="646"/>
      <c r="AC8" s="646"/>
      <c r="AD8" s="647">
        <v>10431</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37196</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6525831</v>
      </c>
      <c r="CS8" s="609"/>
      <c r="CT8" s="609"/>
      <c r="CU8" s="609"/>
      <c r="CV8" s="609"/>
      <c r="CW8" s="609"/>
      <c r="CX8" s="609"/>
      <c r="CY8" s="610"/>
      <c r="CZ8" s="646">
        <v>32.9</v>
      </c>
      <c r="DA8" s="646"/>
      <c r="DB8" s="646"/>
      <c r="DC8" s="646"/>
      <c r="DD8" s="614">
        <v>306705</v>
      </c>
      <c r="DE8" s="609"/>
      <c r="DF8" s="609"/>
      <c r="DG8" s="609"/>
      <c r="DH8" s="609"/>
      <c r="DI8" s="609"/>
      <c r="DJ8" s="609"/>
      <c r="DK8" s="609"/>
      <c r="DL8" s="609"/>
      <c r="DM8" s="609"/>
      <c r="DN8" s="609"/>
      <c r="DO8" s="609"/>
      <c r="DP8" s="610"/>
      <c r="DQ8" s="614">
        <v>3437546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17498</v>
      </c>
      <c r="S9" s="609"/>
      <c r="T9" s="609"/>
      <c r="U9" s="609"/>
      <c r="V9" s="609"/>
      <c r="W9" s="609"/>
      <c r="X9" s="609"/>
      <c r="Y9" s="610"/>
      <c r="Z9" s="646">
        <v>0.1</v>
      </c>
      <c r="AA9" s="646"/>
      <c r="AB9" s="646"/>
      <c r="AC9" s="646"/>
      <c r="AD9" s="647">
        <v>17498</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826508</v>
      </c>
      <c r="BH9" s="609"/>
      <c r="BI9" s="609"/>
      <c r="BJ9" s="609"/>
      <c r="BK9" s="609"/>
      <c r="BL9" s="609"/>
      <c r="BM9" s="609"/>
      <c r="BN9" s="610"/>
      <c r="BO9" s="646">
        <v>26.1</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1512501</v>
      </c>
      <c r="CS9" s="609"/>
      <c r="CT9" s="609"/>
      <c r="CU9" s="609"/>
      <c r="CV9" s="609"/>
      <c r="CW9" s="609"/>
      <c r="CX9" s="609"/>
      <c r="CY9" s="610"/>
      <c r="CZ9" s="646">
        <v>7.6</v>
      </c>
      <c r="DA9" s="646"/>
      <c r="DB9" s="646"/>
      <c r="DC9" s="646"/>
      <c r="DD9" s="614">
        <v>11417</v>
      </c>
      <c r="DE9" s="609"/>
      <c r="DF9" s="609"/>
      <c r="DG9" s="609"/>
      <c r="DH9" s="609"/>
      <c r="DI9" s="609"/>
      <c r="DJ9" s="609"/>
      <c r="DK9" s="609"/>
      <c r="DL9" s="609"/>
      <c r="DM9" s="609"/>
      <c r="DN9" s="609"/>
      <c r="DO9" s="609"/>
      <c r="DP9" s="610"/>
      <c r="DQ9" s="614">
        <v>1363824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75223</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681466</v>
      </c>
      <c r="S11" s="609"/>
      <c r="T11" s="609"/>
      <c r="U11" s="609"/>
      <c r="V11" s="609"/>
      <c r="W11" s="609"/>
      <c r="X11" s="609"/>
      <c r="Y11" s="610"/>
      <c r="Z11" s="611">
        <v>3.2</v>
      </c>
      <c r="AA11" s="612"/>
      <c r="AB11" s="612"/>
      <c r="AC11" s="613"/>
      <c r="AD11" s="614">
        <v>681466</v>
      </c>
      <c r="AE11" s="609"/>
      <c r="AF11" s="609"/>
      <c r="AG11" s="609"/>
      <c r="AH11" s="609"/>
      <c r="AI11" s="609"/>
      <c r="AJ11" s="609"/>
      <c r="AK11" s="610"/>
      <c r="AL11" s="611">
        <v>6.4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252219</v>
      </c>
      <c r="BH11" s="609"/>
      <c r="BI11" s="609"/>
      <c r="BJ11" s="609"/>
      <c r="BK11" s="609"/>
      <c r="BL11" s="609"/>
      <c r="BM11" s="609"/>
      <c r="BN11" s="610"/>
      <c r="BO11" s="646">
        <v>8</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2251467</v>
      </c>
      <c r="CS11" s="609"/>
      <c r="CT11" s="609"/>
      <c r="CU11" s="609"/>
      <c r="CV11" s="609"/>
      <c r="CW11" s="609"/>
      <c r="CX11" s="609"/>
      <c r="CY11" s="610"/>
      <c r="CZ11" s="646">
        <v>11.4</v>
      </c>
      <c r="DA11" s="646"/>
      <c r="DB11" s="646"/>
      <c r="DC11" s="646"/>
      <c r="DD11" s="614">
        <v>1211918</v>
      </c>
      <c r="DE11" s="609"/>
      <c r="DF11" s="609"/>
      <c r="DG11" s="609"/>
      <c r="DH11" s="609"/>
      <c r="DI11" s="609"/>
      <c r="DJ11" s="609"/>
      <c r="DK11" s="609"/>
      <c r="DL11" s="609"/>
      <c r="DM11" s="609"/>
      <c r="DN11" s="609"/>
      <c r="DO11" s="609"/>
      <c r="DP11" s="610"/>
      <c r="DQ11" s="614">
        <v>435702</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34931</v>
      </c>
      <c r="S12" s="609"/>
      <c r="T12" s="609"/>
      <c r="U12" s="609"/>
      <c r="V12" s="609"/>
      <c r="W12" s="609"/>
      <c r="X12" s="609"/>
      <c r="Y12" s="610"/>
      <c r="Z12" s="646">
        <v>0.2</v>
      </c>
      <c r="AA12" s="646"/>
      <c r="AB12" s="646"/>
      <c r="AC12" s="646"/>
      <c r="AD12" s="647">
        <v>34931</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1581596</v>
      </c>
      <c r="BH12" s="609"/>
      <c r="BI12" s="609"/>
      <c r="BJ12" s="609"/>
      <c r="BK12" s="609"/>
      <c r="BL12" s="609"/>
      <c r="BM12" s="609"/>
      <c r="BN12" s="610"/>
      <c r="BO12" s="646">
        <v>49.9</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588017</v>
      </c>
      <c r="CS12" s="609"/>
      <c r="CT12" s="609"/>
      <c r="CU12" s="609"/>
      <c r="CV12" s="609"/>
      <c r="CW12" s="609"/>
      <c r="CX12" s="609"/>
      <c r="CY12" s="610"/>
      <c r="CZ12" s="646">
        <v>3</v>
      </c>
      <c r="DA12" s="646"/>
      <c r="DB12" s="646"/>
      <c r="DC12" s="646"/>
      <c r="DD12" s="614">
        <v>70982</v>
      </c>
      <c r="DE12" s="609"/>
      <c r="DF12" s="609"/>
      <c r="DG12" s="609"/>
      <c r="DH12" s="609"/>
      <c r="DI12" s="609"/>
      <c r="DJ12" s="609"/>
      <c r="DK12" s="609"/>
      <c r="DL12" s="609"/>
      <c r="DM12" s="609"/>
      <c r="DN12" s="609"/>
      <c r="DO12" s="609"/>
      <c r="DP12" s="610"/>
      <c r="DQ12" s="614">
        <v>247931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1577534</v>
      </c>
      <c r="BH13" s="609"/>
      <c r="BI13" s="609"/>
      <c r="BJ13" s="609"/>
      <c r="BK13" s="609"/>
      <c r="BL13" s="609"/>
      <c r="BM13" s="609"/>
      <c r="BN13" s="610"/>
      <c r="BO13" s="646">
        <v>49.7</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1151393</v>
      </c>
      <c r="CS13" s="609"/>
      <c r="CT13" s="609"/>
      <c r="CU13" s="609"/>
      <c r="CV13" s="609"/>
      <c r="CW13" s="609"/>
      <c r="CX13" s="609"/>
      <c r="CY13" s="610"/>
      <c r="CZ13" s="646">
        <v>5.8</v>
      </c>
      <c r="DA13" s="646"/>
      <c r="DB13" s="646"/>
      <c r="DC13" s="646"/>
      <c r="DD13" s="614">
        <v>629994</v>
      </c>
      <c r="DE13" s="609"/>
      <c r="DF13" s="609"/>
      <c r="DG13" s="609"/>
      <c r="DH13" s="609"/>
      <c r="DI13" s="609"/>
      <c r="DJ13" s="609"/>
      <c r="DK13" s="609"/>
      <c r="DL13" s="609"/>
      <c r="DM13" s="609"/>
      <c r="DN13" s="609"/>
      <c r="DO13" s="609"/>
      <c r="DP13" s="610"/>
      <c r="DQ13" s="614">
        <v>644430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121674</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610963</v>
      </c>
      <c r="CS14" s="609"/>
      <c r="CT14" s="609"/>
      <c r="CU14" s="609"/>
      <c r="CV14" s="609"/>
      <c r="CW14" s="609"/>
      <c r="CX14" s="609"/>
      <c r="CY14" s="610"/>
      <c r="CZ14" s="646">
        <v>3.1</v>
      </c>
      <c r="DA14" s="646"/>
      <c r="DB14" s="646"/>
      <c r="DC14" s="646"/>
      <c r="DD14" s="614">
        <v>33909</v>
      </c>
      <c r="DE14" s="609"/>
      <c r="DF14" s="609"/>
      <c r="DG14" s="609"/>
      <c r="DH14" s="609"/>
      <c r="DI14" s="609"/>
      <c r="DJ14" s="609"/>
      <c r="DK14" s="609"/>
      <c r="DL14" s="609"/>
      <c r="DM14" s="609"/>
      <c r="DN14" s="609"/>
      <c r="DO14" s="609"/>
      <c r="DP14" s="610"/>
      <c r="DQ14" s="614">
        <v>544323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21405</v>
      </c>
      <c r="S15" s="609"/>
      <c r="T15" s="609"/>
      <c r="U15" s="609"/>
      <c r="V15" s="609"/>
      <c r="W15" s="609"/>
      <c r="X15" s="609"/>
      <c r="Y15" s="610"/>
      <c r="Z15" s="646">
        <v>0.1</v>
      </c>
      <c r="AA15" s="646"/>
      <c r="AB15" s="646"/>
      <c r="AC15" s="646"/>
      <c r="AD15" s="647">
        <v>21405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210561</v>
      </c>
      <c r="BH15" s="609"/>
      <c r="BI15" s="609"/>
      <c r="BJ15" s="609"/>
      <c r="BK15" s="609"/>
      <c r="BL15" s="609"/>
      <c r="BM15" s="609"/>
      <c r="BN15" s="610"/>
      <c r="BO15" s="646">
        <v>6.6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2227186</v>
      </c>
      <c r="CS15" s="609"/>
      <c r="CT15" s="609"/>
      <c r="CU15" s="609"/>
      <c r="CV15" s="609"/>
      <c r="CW15" s="609"/>
      <c r="CX15" s="609"/>
      <c r="CY15" s="610"/>
      <c r="CZ15" s="646">
        <v>11.2</v>
      </c>
      <c r="DA15" s="646"/>
      <c r="DB15" s="646"/>
      <c r="DC15" s="646"/>
      <c r="DD15" s="614">
        <v>988278</v>
      </c>
      <c r="DE15" s="609"/>
      <c r="DF15" s="609"/>
      <c r="DG15" s="609"/>
      <c r="DH15" s="609"/>
      <c r="DI15" s="609"/>
      <c r="DJ15" s="609"/>
      <c r="DK15" s="609"/>
      <c r="DL15" s="609"/>
      <c r="DM15" s="609"/>
      <c r="DN15" s="609"/>
      <c r="DO15" s="609"/>
      <c r="DP15" s="610"/>
      <c r="DQ15" s="614">
        <v>1653702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59597</v>
      </c>
      <c r="S16" s="609"/>
      <c r="T16" s="609"/>
      <c r="U16" s="609"/>
      <c r="V16" s="609"/>
      <c r="W16" s="609"/>
      <c r="X16" s="609"/>
      <c r="Y16" s="610"/>
      <c r="Z16" s="646">
        <v>0.3</v>
      </c>
      <c r="AA16" s="646"/>
      <c r="AB16" s="646"/>
      <c r="AC16" s="646"/>
      <c r="AD16" s="647">
        <v>59597</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18</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54195</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v>6368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115443</v>
      </c>
      <c r="S17" s="609"/>
      <c r="T17" s="609"/>
      <c r="U17" s="609"/>
      <c r="V17" s="609"/>
      <c r="W17" s="609"/>
      <c r="X17" s="609"/>
      <c r="Y17" s="610"/>
      <c r="Z17" s="646">
        <v>0.5</v>
      </c>
      <c r="AA17" s="646"/>
      <c r="AB17" s="646"/>
      <c r="AC17" s="646"/>
      <c r="AD17" s="647">
        <v>115443</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2048498</v>
      </c>
      <c r="CS17" s="609"/>
      <c r="CT17" s="609"/>
      <c r="CU17" s="609"/>
      <c r="CV17" s="609"/>
      <c r="CW17" s="609"/>
      <c r="CX17" s="609"/>
      <c r="CY17" s="610"/>
      <c r="CZ17" s="646">
        <v>10.3</v>
      </c>
      <c r="DA17" s="646"/>
      <c r="DB17" s="646"/>
      <c r="DC17" s="646"/>
      <c r="DD17" s="614" t="s">
        <v>122</v>
      </c>
      <c r="DE17" s="609"/>
      <c r="DF17" s="609"/>
      <c r="DG17" s="609"/>
      <c r="DH17" s="609"/>
      <c r="DI17" s="609"/>
      <c r="DJ17" s="609"/>
      <c r="DK17" s="609"/>
      <c r="DL17" s="609"/>
      <c r="DM17" s="609"/>
      <c r="DN17" s="609"/>
      <c r="DO17" s="609"/>
      <c r="DP17" s="610"/>
      <c r="DQ17" s="614">
        <v>1984145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20683</v>
      </c>
      <c r="S18" s="609"/>
      <c r="T18" s="609"/>
      <c r="U18" s="609"/>
      <c r="V18" s="609"/>
      <c r="W18" s="609"/>
      <c r="X18" s="609"/>
      <c r="Y18" s="610"/>
      <c r="Z18" s="646">
        <v>0.1</v>
      </c>
      <c r="AA18" s="646"/>
      <c r="AB18" s="646"/>
      <c r="AC18" s="646"/>
      <c r="AD18" s="647">
        <v>20683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94689</v>
      </c>
      <c r="S19" s="609"/>
      <c r="T19" s="609"/>
      <c r="U19" s="609"/>
      <c r="V19" s="609"/>
      <c r="W19" s="609"/>
      <c r="X19" s="609"/>
      <c r="Y19" s="610"/>
      <c r="Z19" s="646">
        <v>0.4</v>
      </c>
      <c r="AA19" s="646"/>
      <c r="AB19" s="646"/>
      <c r="AC19" s="646"/>
      <c r="AD19" s="647">
        <v>94689</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66091</v>
      </c>
      <c r="BH19" s="609"/>
      <c r="BI19" s="609"/>
      <c r="BJ19" s="609"/>
      <c r="BK19" s="609"/>
      <c r="BL19" s="609"/>
      <c r="BM19" s="609"/>
      <c r="BN19" s="610"/>
      <c r="BO19" s="646">
        <v>2.1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71</v>
      </c>
      <c r="S20" s="609"/>
      <c r="T20" s="609"/>
      <c r="U20" s="609"/>
      <c r="V20" s="609"/>
      <c r="W20" s="609"/>
      <c r="X20" s="609"/>
      <c r="Y20" s="610"/>
      <c r="Z20" s="646">
        <v>0</v>
      </c>
      <c r="AA20" s="646"/>
      <c r="AB20" s="646"/>
      <c r="AC20" s="646"/>
      <c r="AD20" s="647">
        <v>71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66091</v>
      </c>
      <c r="BH20" s="609"/>
      <c r="BI20" s="609"/>
      <c r="BJ20" s="609"/>
      <c r="BK20" s="609"/>
      <c r="BL20" s="609"/>
      <c r="BM20" s="609"/>
      <c r="BN20" s="610"/>
      <c r="BO20" s="646">
        <v>2.1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19817806</v>
      </c>
      <c r="CS20" s="609"/>
      <c r="CT20" s="609"/>
      <c r="CU20" s="609"/>
      <c r="CV20" s="609"/>
      <c r="CW20" s="609"/>
      <c r="CX20" s="609"/>
      <c r="CY20" s="610"/>
      <c r="CZ20" s="646">
        <v>100</v>
      </c>
      <c r="DA20" s="646"/>
      <c r="DB20" s="646"/>
      <c r="DC20" s="646"/>
      <c r="DD20" s="614">
        <v>3257625</v>
      </c>
      <c r="DE20" s="609"/>
      <c r="DF20" s="609"/>
      <c r="DG20" s="609"/>
      <c r="DH20" s="609"/>
      <c r="DI20" s="609"/>
      <c r="DJ20" s="609"/>
      <c r="DK20" s="609"/>
      <c r="DL20" s="609"/>
      <c r="DM20" s="609"/>
      <c r="DN20" s="609"/>
      <c r="DO20" s="609"/>
      <c r="DP20" s="610"/>
      <c r="DQ20" s="614">
        <v>12256467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7162600</v>
      </c>
      <c r="S21" s="609"/>
      <c r="T21" s="609"/>
      <c r="U21" s="609"/>
      <c r="V21" s="609"/>
      <c r="W21" s="609"/>
      <c r="X21" s="609"/>
      <c r="Y21" s="610"/>
      <c r="Z21" s="646">
        <v>33.6</v>
      </c>
      <c r="AA21" s="646"/>
      <c r="AB21" s="646"/>
      <c r="AC21" s="646"/>
      <c r="AD21" s="647">
        <v>6231807</v>
      </c>
      <c r="AE21" s="647"/>
      <c r="AF21" s="647"/>
      <c r="AG21" s="647"/>
      <c r="AH21" s="647"/>
      <c r="AI21" s="647"/>
      <c r="AJ21" s="647"/>
      <c r="AK21" s="647"/>
      <c r="AL21" s="611">
        <v>58.8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66091</v>
      </c>
      <c r="BH21" s="609"/>
      <c r="BI21" s="609"/>
      <c r="BJ21" s="609"/>
      <c r="BK21" s="609"/>
      <c r="BL21" s="609"/>
      <c r="BM21" s="609"/>
      <c r="BN21" s="610"/>
      <c r="BO21" s="646">
        <v>2.1</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6231807</v>
      </c>
      <c r="S22" s="609"/>
      <c r="T22" s="609"/>
      <c r="U22" s="609"/>
      <c r="V22" s="609"/>
      <c r="W22" s="609"/>
      <c r="X22" s="609"/>
      <c r="Y22" s="610"/>
      <c r="Z22" s="646">
        <v>29.2</v>
      </c>
      <c r="AA22" s="646"/>
      <c r="AB22" s="646"/>
      <c r="AC22" s="646"/>
      <c r="AD22" s="647">
        <v>6231807</v>
      </c>
      <c r="AE22" s="647"/>
      <c r="AF22" s="647"/>
      <c r="AG22" s="647"/>
      <c r="AH22" s="647"/>
      <c r="AI22" s="647"/>
      <c r="AJ22" s="647"/>
      <c r="AK22" s="647"/>
      <c r="AL22" s="611">
        <v>58.8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930793</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8254244</v>
      </c>
      <c r="CS24" s="664"/>
      <c r="CT24" s="664"/>
      <c r="CU24" s="664"/>
      <c r="CV24" s="664"/>
      <c r="CW24" s="664"/>
      <c r="CX24" s="664"/>
      <c r="CY24" s="689"/>
      <c r="CZ24" s="690">
        <v>41.7</v>
      </c>
      <c r="DA24" s="672"/>
      <c r="DB24" s="672"/>
      <c r="DC24" s="692"/>
      <c r="DD24" s="688">
        <v>5753960</v>
      </c>
      <c r="DE24" s="664"/>
      <c r="DF24" s="664"/>
      <c r="DG24" s="664"/>
      <c r="DH24" s="664"/>
      <c r="DI24" s="664"/>
      <c r="DJ24" s="664"/>
      <c r="DK24" s="689"/>
      <c r="DL24" s="688">
        <v>5149750</v>
      </c>
      <c r="DM24" s="664"/>
      <c r="DN24" s="664"/>
      <c r="DO24" s="664"/>
      <c r="DP24" s="664"/>
      <c r="DQ24" s="664"/>
      <c r="DR24" s="664"/>
      <c r="DS24" s="664"/>
      <c r="DT24" s="664"/>
      <c r="DU24" s="664"/>
      <c r="DV24" s="689"/>
      <c r="DW24" s="690">
        <v>48.5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11525892</v>
      </c>
      <c r="S25" s="609"/>
      <c r="T25" s="609"/>
      <c r="U25" s="609"/>
      <c r="V25" s="609"/>
      <c r="W25" s="609"/>
      <c r="X25" s="609"/>
      <c r="Y25" s="610"/>
      <c r="Z25" s="646">
        <v>54.1</v>
      </c>
      <c r="AA25" s="646"/>
      <c r="AB25" s="646"/>
      <c r="AC25" s="646"/>
      <c r="AD25" s="647">
        <v>10595099</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2570604</v>
      </c>
      <c r="CS25" s="621"/>
      <c r="CT25" s="621"/>
      <c r="CU25" s="621"/>
      <c r="CV25" s="621"/>
      <c r="CW25" s="621"/>
      <c r="CX25" s="621"/>
      <c r="CY25" s="622"/>
      <c r="CZ25" s="611">
        <v>13</v>
      </c>
      <c r="DA25" s="623"/>
      <c r="DB25" s="623"/>
      <c r="DC25" s="624"/>
      <c r="DD25" s="614">
        <v>2455946</v>
      </c>
      <c r="DE25" s="621"/>
      <c r="DF25" s="621"/>
      <c r="DG25" s="621"/>
      <c r="DH25" s="621"/>
      <c r="DI25" s="621"/>
      <c r="DJ25" s="621"/>
      <c r="DK25" s="622"/>
      <c r="DL25" s="614">
        <v>2193230</v>
      </c>
      <c r="DM25" s="621"/>
      <c r="DN25" s="621"/>
      <c r="DO25" s="621"/>
      <c r="DP25" s="621"/>
      <c r="DQ25" s="621"/>
      <c r="DR25" s="621"/>
      <c r="DS25" s="621"/>
      <c r="DT25" s="621"/>
      <c r="DU25" s="621"/>
      <c r="DV25" s="622"/>
      <c r="DW25" s="611">
        <v>20.6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2772</v>
      </c>
      <c r="S26" s="609"/>
      <c r="T26" s="609"/>
      <c r="U26" s="609"/>
      <c r="V26" s="609"/>
      <c r="W26" s="609"/>
      <c r="X26" s="609"/>
      <c r="Y26" s="610"/>
      <c r="Z26" s="646">
        <v>0</v>
      </c>
      <c r="AA26" s="646"/>
      <c r="AB26" s="646"/>
      <c r="AC26" s="646"/>
      <c r="AD26" s="647">
        <v>2772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1566212</v>
      </c>
      <c r="CS26" s="609"/>
      <c r="CT26" s="609"/>
      <c r="CU26" s="609"/>
      <c r="CV26" s="609"/>
      <c r="CW26" s="609"/>
      <c r="CX26" s="609"/>
      <c r="CY26" s="610"/>
      <c r="CZ26" s="611">
        <v>7.9</v>
      </c>
      <c r="DA26" s="623"/>
      <c r="DB26" s="623"/>
      <c r="DC26" s="624"/>
      <c r="DD26" s="614">
        <v>1508046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103403</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3171086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3635142</v>
      </c>
      <c r="CS27" s="621"/>
      <c r="CT27" s="621"/>
      <c r="CU27" s="621"/>
      <c r="CV27" s="621"/>
      <c r="CW27" s="621"/>
      <c r="CX27" s="621"/>
      <c r="CY27" s="622"/>
      <c r="CZ27" s="611">
        <v>18.3</v>
      </c>
      <c r="DA27" s="623"/>
      <c r="DB27" s="623"/>
      <c r="DC27" s="624"/>
      <c r="DD27" s="614">
        <v>1313869</v>
      </c>
      <c r="DE27" s="621"/>
      <c r="DF27" s="621"/>
      <c r="DG27" s="621"/>
      <c r="DH27" s="621"/>
      <c r="DI27" s="621"/>
      <c r="DJ27" s="621"/>
      <c r="DK27" s="622"/>
      <c r="DL27" s="614">
        <v>972375</v>
      </c>
      <c r="DM27" s="621"/>
      <c r="DN27" s="621"/>
      <c r="DO27" s="621"/>
      <c r="DP27" s="621"/>
      <c r="DQ27" s="621"/>
      <c r="DR27" s="621"/>
      <c r="DS27" s="621"/>
      <c r="DT27" s="621"/>
      <c r="DU27" s="621"/>
      <c r="DV27" s="622"/>
      <c r="DW27" s="611">
        <v>9.1999999999999993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207421</v>
      </c>
      <c r="S28" s="609"/>
      <c r="T28" s="609"/>
      <c r="U28" s="609"/>
      <c r="V28" s="609"/>
      <c r="W28" s="609"/>
      <c r="X28" s="609"/>
      <c r="Y28" s="610"/>
      <c r="Z28" s="646">
        <v>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2048498</v>
      </c>
      <c r="CS28" s="609"/>
      <c r="CT28" s="609"/>
      <c r="CU28" s="609"/>
      <c r="CV28" s="609"/>
      <c r="CW28" s="609"/>
      <c r="CX28" s="609"/>
      <c r="CY28" s="610"/>
      <c r="CZ28" s="611">
        <v>10.3</v>
      </c>
      <c r="DA28" s="623"/>
      <c r="DB28" s="623"/>
      <c r="DC28" s="624"/>
      <c r="DD28" s="614">
        <v>1984145</v>
      </c>
      <c r="DE28" s="609"/>
      <c r="DF28" s="609"/>
      <c r="DG28" s="609"/>
      <c r="DH28" s="609"/>
      <c r="DI28" s="609"/>
      <c r="DJ28" s="609"/>
      <c r="DK28" s="610"/>
      <c r="DL28" s="614">
        <v>1984145</v>
      </c>
      <c r="DM28" s="609"/>
      <c r="DN28" s="609"/>
      <c r="DO28" s="609"/>
      <c r="DP28" s="609"/>
      <c r="DQ28" s="609"/>
      <c r="DR28" s="609"/>
      <c r="DS28" s="609"/>
      <c r="DT28" s="609"/>
      <c r="DU28" s="609"/>
      <c r="DV28" s="610"/>
      <c r="DW28" s="611">
        <v>18.7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14420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2048498</v>
      </c>
      <c r="CS29" s="621"/>
      <c r="CT29" s="621"/>
      <c r="CU29" s="621"/>
      <c r="CV29" s="621"/>
      <c r="CW29" s="621"/>
      <c r="CX29" s="621"/>
      <c r="CY29" s="622"/>
      <c r="CZ29" s="611">
        <v>10.3</v>
      </c>
      <c r="DA29" s="623"/>
      <c r="DB29" s="623"/>
      <c r="DC29" s="624"/>
      <c r="DD29" s="614">
        <v>1984145</v>
      </c>
      <c r="DE29" s="621"/>
      <c r="DF29" s="621"/>
      <c r="DG29" s="621"/>
      <c r="DH29" s="621"/>
      <c r="DI29" s="621"/>
      <c r="DJ29" s="621"/>
      <c r="DK29" s="622"/>
      <c r="DL29" s="614">
        <v>1984145</v>
      </c>
      <c r="DM29" s="621"/>
      <c r="DN29" s="621"/>
      <c r="DO29" s="621"/>
      <c r="DP29" s="621"/>
      <c r="DQ29" s="621"/>
      <c r="DR29" s="621"/>
      <c r="DS29" s="621"/>
      <c r="DT29" s="621"/>
      <c r="DU29" s="621"/>
      <c r="DV29" s="622"/>
      <c r="DW29" s="611">
        <v>18.7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2729174</v>
      </c>
      <c r="S30" s="609"/>
      <c r="T30" s="609"/>
      <c r="U30" s="609"/>
      <c r="V30" s="609"/>
      <c r="W30" s="609"/>
      <c r="X30" s="609"/>
      <c r="Y30" s="610"/>
      <c r="Z30" s="646">
        <v>12.8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1970206</v>
      </c>
      <c r="CS30" s="609"/>
      <c r="CT30" s="609"/>
      <c r="CU30" s="609"/>
      <c r="CV30" s="609"/>
      <c r="CW30" s="609"/>
      <c r="CX30" s="609"/>
      <c r="CY30" s="610"/>
      <c r="CZ30" s="611">
        <v>9.9</v>
      </c>
      <c r="DA30" s="623"/>
      <c r="DB30" s="623"/>
      <c r="DC30" s="624"/>
      <c r="DD30" s="614">
        <v>1905853</v>
      </c>
      <c r="DE30" s="609"/>
      <c r="DF30" s="609"/>
      <c r="DG30" s="609"/>
      <c r="DH30" s="609"/>
      <c r="DI30" s="609"/>
      <c r="DJ30" s="609"/>
      <c r="DK30" s="610"/>
      <c r="DL30" s="614">
        <v>1905853</v>
      </c>
      <c r="DM30" s="609"/>
      <c r="DN30" s="609"/>
      <c r="DO30" s="609"/>
      <c r="DP30" s="609"/>
      <c r="DQ30" s="609"/>
      <c r="DR30" s="609"/>
      <c r="DS30" s="609"/>
      <c r="DT30" s="609"/>
      <c r="DU30" s="609"/>
      <c r="DV30" s="610"/>
      <c r="DW30" s="611">
        <v>17.899999999999999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94.9</v>
      </c>
      <c r="BN31" s="671"/>
      <c r="BO31" s="671"/>
      <c r="BP31" s="671"/>
      <c r="BQ31" s="673"/>
      <c r="BR31" s="670">
        <v>99</v>
      </c>
      <c r="BS31" s="671"/>
      <c r="BT31" s="671"/>
      <c r="BU31" s="671"/>
      <c r="BV31" s="671"/>
      <c r="BW31" s="671"/>
      <c r="BX31" s="672">
        <v>93.7</v>
      </c>
      <c r="BY31" s="671"/>
      <c r="BZ31" s="671"/>
      <c r="CA31" s="671"/>
      <c r="CB31" s="673"/>
      <c r="CD31" s="629"/>
      <c r="CE31" s="630"/>
      <c r="CF31" s="605" t="s">
        <v>300</v>
      </c>
      <c r="CG31" s="606"/>
      <c r="CH31" s="606"/>
      <c r="CI31" s="606"/>
      <c r="CJ31" s="606"/>
      <c r="CK31" s="606"/>
      <c r="CL31" s="606"/>
      <c r="CM31" s="606"/>
      <c r="CN31" s="606"/>
      <c r="CO31" s="606"/>
      <c r="CP31" s="606"/>
      <c r="CQ31" s="607"/>
      <c r="CR31" s="608">
        <v>78292</v>
      </c>
      <c r="CS31" s="621"/>
      <c r="CT31" s="621"/>
      <c r="CU31" s="621"/>
      <c r="CV31" s="621"/>
      <c r="CW31" s="621"/>
      <c r="CX31" s="621"/>
      <c r="CY31" s="622"/>
      <c r="CZ31" s="611">
        <v>0.4</v>
      </c>
      <c r="DA31" s="623"/>
      <c r="DB31" s="623"/>
      <c r="DC31" s="624"/>
      <c r="DD31" s="614">
        <v>78292</v>
      </c>
      <c r="DE31" s="621"/>
      <c r="DF31" s="621"/>
      <c r="DG31" s="621"/>
      <c r="DH31" s="621"/>
      <c r="DI31" s="621"/>
      <c r="DJ31" s="621"/>
      <c r="DK31" s="622"/>
      <c r="DL31" s="614">
        <v>78292</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2440810</v>
      </c>
      <c r="S32" s="609"/>
      <c r="T32" s="609"/>
      <c r="U32" s="609"/>
      <c r="V32" s="609"/>
      <c r="W32" s="609"/>
      <c r="X32" s="609"/>
      <c r="Y32" s="610"/>
      <c r="Z32" s="646">
        <v>11.5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96.1</v>
      </c>
      <c r="BN32" s="621"/>
      <c r="BO32" s="621"/>
      <c r="BP32" s="621"/>
      <c r="BQ32" s="644"/>
      <c r="BR32" s="674">
        <v>99.1</v>
      </c>
      <c r="BS32" s="621"/>
      <c r="BT32" s="621"/>
      <c r="BU32" s="621"/>
      <c r="BV32" s="621"/>
      <c r="BW32" s="621"/>
      <c r="BX32" s="612">
        <v>95.1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54549</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98.6</v>
      </c>
      <c r="BH33" s="593"/>
      <c r="BI33" s="593"/>
      <c r="BJ33" s="593"/>
      <c r="BK33" s="593"/>
      <c r="BL33" s="593"/>
      <c r="BM33" s="639">
        <v>93.3</v>
      </c>
      <c r="BN33" s="593"/>
      <c r="BO33" s="593"/>
      <c r="BP33" s="593"/>
      <c r="BQ33" s="656"/>
      <c r="BR33" s="669">
        <v>98.7</v>
      </c>
      <c r="BS33" s="593"/>
      <c r="BT33" s="593"/>
      <c r="BU33" s="593"/>
      <c r="BV33" s="593"/>
      <c r="BW33" s="593"/>
      <c r="BX33" s="639">
        <v>91.7</v>
      </c>
      <c r="BY33" s="593"/>
      <c r="BZ33" s="593"/>
      <c r="CA33" s="593"/>
      <c r="CB33" s="656"/>
      <c r="CD33" s="605" t="s">
        <v>307</v>
      </c>
      <c r="CE33" s="606"/>
      <c r="CF33" s="606"/>
      <c r="CG33" s="606"/>
      <c r="CH33" s="606"/>
      <c r="CI33" s="606"/>
      <c r="CJ33" s="606"/>
      <c r="CK33" s="606"/>
      <c r="CL33" s="606"/>
      <c r="CM33" s="606"/>
      <c r="CN33" s="606"/>
      <c r="CO33" s="606"/>
      <c r="CP33" s="606"/>
      <c r="CQ33" s="607"/>
      <c r="CR33" s="608">
        <v>8251742</v>
      </c>
      <c r="CS33" s="621"/>
      <c r="CT33" s="621"/>
      <c r="CU33" s="621"/>
      <c r="CV33" s="621"/>
      <c r="CW33" s="621"/>
      <c r="CX33" s="621"/>
      <c r="CY33" s="622"/>
      <c r="CZ33" s="611">
        <v>41.6</v>
      </c>
      <c r="DA33" s="623"/>
      <c r="DB33" s="623"/>
      <c r="DC33" s="624"/>
      <c r="DD33" s="614">
        <v>5653048</v>
      </c>
      <c r="DE33" s="621"/>
      <c r="DF33" s="621"/>
      <c r="DG33" s="621"/>
      <c r="DH33" s="621"/>
      <c r="DI33" s="621"/>
      <c r="DJ33" s="621"/>
      <c r="DK33" s="622"/>
      <c r="DL33" s="614">
        <v>4578167</v>
      </c>
      <c r="DM33" s="621"/>
      <c r="DN33" s="621"/>
      <c r="DO33" s="621"/>
      <c r="DP33" s="621"/>
      <c r="DQ33" s="621"/>
      <c r="DR33" s="621"/>
      <c r="DS33" s="621"/>
      <c r="DT33" s="621"/>
      <c r="DU33" s="621"/>
      <c r="DV33" s="622"/>
      <c r="DW33" s="611">
        <v>43.1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393766</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2700879</v>
      </c>
      <c r="CS34" s="609"/>
      <c r="CT34" s="609"/>
      <c r="CU34" s="609"/>
      <c r="CV34" s="609"/>
      <c r="CW34" s="609"/>
      <c r="CX34" s="609"/>
      <c r="CY34" s="610"/>
      <c r="CZ34" s="611">
        <v>13.6</v>
      </c>
      <c r="DA34" s="623"/>
      <c r="DB34" s="623"/>
      <c r="DC34" s="624"/>
      <c r="DD34" s="614">
        <v>1547252</v>
      </c>
      <c r="DE34" s="609"/>
      <c r="DF34" s="609"/>
      <c r="DG34" s="609"/>
      <c r="DH34" s="609"/>
      <c r="DI34" s="609"/>
      <c r="DJ34" s="609"/>
      <c r="DK34" s="610"/>
      <c r="DL34" s="614">
        <v>1263963</v>
      </c>
      <c r="DM34" s="609"/>
      <c r="DN34" s="609"/>
      <c r="DO34" s="609"/>
      <c r="DP34" s="609"/>
      <c r="DQ34" s="609"/>
      <c r="DR34" s="609"/>
      <c r="DS34" s="609"/>
      <c r="DT34" s="609"/>
      <c r="DU34" s="609"/>
      <c r="DV34" s="610"/>
      <c r="DW34" s="611">
        <v>11.9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705926</v>
      </c>
      <c r="S35" s="609"/>
      <c r="T35" s="609"/>
      <c r="U35" s="609"/>
      <c r="V35" s="609"/>
      <c r="W35" s="609"/>
      <c r="X35" s="609"/>
      <c r="Y35" s="610"/>
      <c r="Z35" s="646">
        <v>3.3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40469</v>
      </c>
      <c r="CS35" s="621"/>
      <c r="CT35" s="621"/>
      <c r="CU35" s="621"/>
      <c r="CV35" s="621"/>
      <c r="CW35" s="621"/>
      <c r="CX35" s="621"/>
      <c r="CY35" s="622"/>
      <c r="CZ35" s="611">
        <v>0.2</v>
      </c>
      <c r="DA35" s="623"/>
      <c r="DB35" s="623"/>
      <c r="DC35" s="624"/>
      <c r="DD35" s="614">
        <v>11366</v>
      </c>
      <c r="DE35" s="621"/>
      <c r="DF35" s="621"/>
      <c r="DG35" s="621"/>
      <c r="DH35" s="621"/>
      <c r="DI35" s="621"/>
      <c r="DJ35" s="621"/>
      <c r="DK35" s="622"/>
      <c r="DL35" s="614">
        <v>5727</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1720665</v>
      </c>
      <c r="S36" s="609"/>
      <c r="T36" s="609"/>
      <c r="U36" s="609"/>
      <c r="V36" s="609"/>
      <c r="W36" s="609"/>
      <c r="X36" s="609"/>
      <c r="Y36" s="610"/>
      <c r="Z36" s="646">
        <v>8.1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2376282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31619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3518249</v>
      </c>
      <c r="CS36" s="609"/>
      <c r="CT36" s="609"/>
      <c r="CU36" s="609"/>
      <c r="CV36" s="609"/>
      <c r="CW36" s="609"/>
      <c r="CX36" s="609"/>
      <c r="CY36" s="610"/>
      <c r="CZ36" s="611">
        <v>17.8</v>
      </c>
      <c r="DA36" s="623"/>
      <c r="DB36" s="623"/>
      <c r="DC36" s="624"/>
      <c r="DD36" s="614">
        <v>2418310</v>
      </c>
      <c r="DE36" s="609"/>
      <c r="DF36" s="609"/>
      <c r="DG36" s="609"/>
      <c r="DH36" s="609"/>
      <c r="DI36" s="609"/>
      <c r="DJ36" s="609"/>
      <c r="DK36" s="610"/>
      <c r="DL36" s="614">
        <v>2126009</v>
      </c>
      <c r="DM36" s="609"/>
      <c r="DN36" s="609"/>
      <c r="DO36" s="609"/>
      <c r="DP36" s="609"/>
      <c r="DQ36" s="609"/>
      <c r="DR36" s="609"/>
      <c r="DS36" s="609"/>
      <c r="DT36" s="609"/>
      <c r="DU36" s="609"/>
      <c r="DV36" s="610"/>
      <c r="DW36" s="611">
        <v>20</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235909</v>
      </c>
      <c r="S37" s="609"/>
      <c r="T37" s="609"/>
      <c r="U37" s="609"/>
      <c r="V37" s="609"/>
      <c r="W37" s="609"/>
      <c r="X37" s="609"/>
      <c r="Y37" s="610"/>
      <c r="Z37" s="646">
        <v>1.1000000000000001</v>
      </c>
      <c r="AA37" s="646"/>
      <c r="AB37" s="646"/>
      <c r="AC37" s="646"/>
      <c r="AD37" s="647">
        <v>1913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502377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44671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1016502</v>
      </c>
      <c r="CS37" s="621"/>
      <c r="CT37" s="621"/>
      <c r="CU37" s="621"/>
      <c r="CV37" s="621"/>
      <c r="CW37" s="621"/>
      <c r="CX37" s="621"/>
      <c r="CY37" s="622"/>
      <c r="CZ37" s="611">
        <v>5.0999999999999996</v>
      </c>
      <c r="DA37" s="623"/>
      <c r="DB37" s="623"/>
      <c r="DC37" s="624"/>
      <c r="DD37" s="614">
        <v>1016341</v>
      </c>
      <c r="DE37" s="621"/>
      <c r="DF37" s="621"/>
      <c r="DG37" s="621"/>
      <c r="DH37" s="621"/>
      <c r="DI37" s="621"/>
      <c r="DJ37" s="621"/>
      <c r="DK37" s="622"/>
      <c r="DL37" s="614">
        <v>1016341</v>
      </c>
      <c r="DM37" s="621"/>
      <c r="DN37" s="621"/>
      <c r="DO37" s="621"/>
      <c r="DP37" s="621"/>
      <c r="DQ37" s="621"/>
      <c r="DR37" s="621"/>
      <c r="DS37" s="621"/>
      <c r="DT37" s="621"/>
      <c r="DU37" s="621"/>
      <c r="DV37" s="622"/>
      <c r="DW37" s="611">
        <v>9.6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1180300</v>
      </c>
      <c r="S38" s="609"/>
      <c r="T38" s="609"/>
      <c r="U38" s="609"/>
      <c r="V38" s="609"/>
      <c r="W38" s="609"/>
      <c r="X38" s="609"/>
      <c r="Y38" s="610"/>
      <c r="Z38" s="646">
        <v>5.5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290195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3529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1532652</v>
      </c>
      <c r="CS38" s="609"/>
      <c r="CT38" s="609"/>
      <c r="CU38" s="609"/>
      <c r="CV38" s="609"/>
      <c r="CW38" s="609"/>
      <c r="CX38" s="609"/>
      <c r="CY38" s="610"/>
      <c r="CZ38" s="611">
        <v>7.7</v>
      </c>
      <c r="DA38" s="623"/>
      <c r="DB38" s="623"/>
      <c r="DC38" s="624"/>
      <c r="DD38" s="614">
        <v>1228788</v>
      </c>
      <c r="DE38" s="609"/>
      <c r="DF38" s="609"/>
      <c r="DG38" s="609"/>
      <c r="DH38" s="609"/>
      <c r="DI38" s="609"/>
      <c r="DJ38" s="609"/>
      <c r="DK38" s="610"/>
      <c r="DL38" s="614">
        <v>1182468</v>
      </c>
      <c r="DM38" s="609"/>
      <c r="DN38" s="609"/>
      <c r="DO38" s="609"/>
      <c r="DP38" s="609"/>
      <c r="DQ38" s="609"/>
      <c r="DR38" s="609"/>
      <c r="DS38" s="609"/>
      <c r="DT38" s="609"/>
      <c r="DU38" s="609"/>
      <c r="DV38" s="610"/>
      <c r="DW38" s="611">
        <v>11.1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51058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5272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459493</v>
      </c>
      <c r="CS39" s="621"/>
      <c r="CT39" s="621"/>
      <c r="CU39" s="621"/>
      <c r="CV39" s="621"/>
      <c r="CW39" s="621"/>
      <c r="CX39" s="621"/>
      <c r="CY39" s="622"/>
      <c r="CZ39" s="611">
        <v>2.2999999999999998</v>
      </c>
      <c r="DA39" s="623"/>
      <c r="DB39" s="623"/>
      <c r="DC39" s="624"/>
      <c r="DD39" s="614">
        <v>447332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25800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21315007</v>
      </c>
      <c r="S41" s="633"/>
      <c r="T41" s="633"/>
      <c r="U41" s="633"/>
      <c r="V41" s="633"/>
      <c r="W41" s="633"/>
      <c r="X41" s="633"/>
      <c r="Y41" s="636"/>
      <c r="Z41" s="637">
        <v>100</v>
      </c>
      <c r="AA41" s="637"/>
      <c r="AB41" s="637"/>
      <c r="AC41" s="637"/>
      <c r="AD41" s="638">
        <v>10599784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252660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1279992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445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3311820</v>
      </c>
      <c r="CS42" s="621"/>
      <c r="CT42" s="621"/>
      <c r="CU42" s="621"/>
      <c r="CV42" s="621"/>
      <c r="CW42" s="621"/>
      <c r="CX42" s="621"/>
      <c r="CY42" s="622"/>
      <c r="CZ42" s="611">
        <v>16.7</v>
      </c>
      <c r="DA42" s="623"/>
      <c r="DB42" s="623"/>
      <c r="DC42" s="624"/>
      <c r="DD42" s="614">
        <v>849459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20482</v>
      </c>
      <c r="CS43" s="621"/>
      <c r="CT43" s="621"/>
      <c r="CU43" s="621"/>
      <c r="CV43" s="621"/>
      <c r="CW43" s="621"/>
      <c r="CX43" s="621"/>
      <c r="CY43" s="622"/>
      <c r="CZ43" s="611">
        <v>0.1</v>
      </c>
      <c r="DA43" s="623"/>
      <c r="DB43" s="623"/>
      <c r="DC43" s="624"/>
      <c r="DD43" s="614">
        <v>20456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3257625</v>
      </c>
      <c r="CS44" s="609"/>
      <c r="CT44" s="609"/>
      <c r="CU44" s="609"/>
      <c r="CV44" s="609"/>
      <c r="CW44" s="609"/>
      <c r="CX44" s="609"/>
      <c r="CY44" s="610"/>
      <c r="CZ44" s="611">
        <v>16.399999999999999</v>
      </c>
      <c r="DA44" s="612"/>
      <c r="DB44" s="612"/>
      <c r="DC44" s="613"/>
      <c r="DD44" s="614">
        <v>843091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2054982</v>
      </c>
      <c r="CS45" s="621"/>
      <c r="CT45" s="621"/>
      <c r="CU45" s="621"/>
      <c r="CV45" s="621"/>
      <c r="CW45" s="621"/>
      <c r="CX45" s="621"/>
      <c r="CY45" s="622"/>
      <c r="CZ45" s="611">
        <v>10.4</v>
      </c>
      <c r="DA45" s="623"/>
      <c r="DB45" s="623"/>
      <c r="DC45" s="624"/>
      <c r="DD45" s="614">
        <v>544774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1119502</v>
      </c>
      <c r="CS46" s="609"/>
      <c r="CT46" s="609"/>
      <c r="CU46" s="609"/>
      <c r="CV46" s="609"/>
      <c r="CW46" s="609"/>
      <c r="CX46" s="609"/>
      <c r="CY46" s="610"/>
      <c r="CZ46" s="611">
        <v>5.6</v>
      </c>
      <c r="DA46" s="612"/>
      <c r="DB46" s="612"/>
      <c r="DC46" s="613"/>
      <c r="DD46" s="614">
        <v>282776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54195</v>
      </c>
      <c r="CS47" s="621"/>
      <c r="CT47" s="621"/>
      <c r="CU47" s="621"/>
      <c r="CV47" s="621"/>
      <c r="CW47" s="621"/>
      <c r="CX47" s="621"/>
      <c r="CY47" s="622"/>
      <c r="CZ47" s="611">
        <v>0.3</v>
      </c>
      <c r="DA47" s="623"/>
      <c r="DB47" s="623"/>
      <c r="DC47" s="624"/>
      <c r="DD47" s="614">
        <v>6368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19817806</v>
      </c>
      <c r="CS49" s="593"/>
      <c r="CT49" s="593"/>
      <c r="CU49" s="593"/>
      <c r="CV49" s="593"/>
      <c r="CW49" s="593"/>
      <c r="CX49" s="593"/>
      <c r="CY49" s="594"/>
      <c r="CZ49" s="595">
        <v>100</v>
      </c>
      <c r="DA49" s="596"/>
      <c r="DB49" s="596"/>
      <c r="DC49" s="597"/>
      <c r="DD49" s="598">
        <v>12256467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fAExg8TCKm8jSS+hC38mBJW4CT56tqjG6lVD5VRQggTfHpBuf5GmMxb8gik6JAnbq+Y6NumWp6PWgnlLdwC+w==" saltValue="7Lw8E9fLY/hTuLb49r2y6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0" t="s">
        <v>353</v>
      </c>
      <c r="DK2" s="1081"/>
      <c r="DL2" s="1081"/>
      <c r="DM2" s="1081"/>
      <c r="DN2" s="1081"/>
      <c r="DO2" s="1082"/>
      <c r="DP2" s="210"/>
      <c r="DQ2" s="1080" t="s">
        <v>354</v>
      </c>
      <c r="DR2" s="1081"/>
      <c r="DS2" s="1081"/>
      <c r="DT2" s="1081"/>
      <c r="DU2" s="1081"/>
      <c r="DV2" s="1081"/>
      <c r="DW2" s="1081"/>
      <c r="DX2" s="1081"/>
      <c r="DY2" s="1081"/>
      <c r="DZ2" s="1082"/>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8" t="s">
        <v>355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4" t="s">
        <v>357</v>
      </c>
      <c r="B5" s="985"/>
      <c r="C5" s="985"/>
      <c r="D5" s="985"/>
      <c r="E5" s="985"/>
      <c r="F5" s="985"/>
      <c r="G5" s="985"/>
      <c r="H5" s="985"/>
      <c r="I5" s="985"/>
      <c r="J5" s="985"/>
      <c r="K5" s="985"/>
      <c r="L5" s="985"/>
      <c r="M5" s="985"/>
      <c r="N5" s="985"/>
      <c r="O5" s="985"/>
      <c r="P5" s="986"/>
      <c r="Q5" s="990" t="s">
        <v>358</v>
      </c>
      <c r="R5" s="991"/>
      <c r="S5" s="991"/>
      <c r="T5" s="991"/>
      <c r="U5" s="992"/>
      <c r="V5" s="990" t="s">
        <v>359</v>
      </c>
      <c r="W5" s="991"/>
      <c r="X5" s="991"/>
      <c r="Y5" s="991"/>
      <c r="Z5" s="992"/>
      <c r="AA5" s="990" t="s">
        <v>360</v>
      </c>
      <c r="AB5" s="991"/>
      <c r="AC5" s="991"/>
      <c r="AD5" s="991"/>
      <c r="AE5" s="991"/>
      <c r="AF5" s="1083" t="s">
        <v>361</v>
      </c>
      <c r="AG5" s="991"/>
      <c r="AH5" s="991"/>
      <c r="AI5" s="991"/>
      <c r="AJ5" s="1004"/>
      <c r="AK5" s="991" t="s">
        <v>362</v>
      </c>
      <c r="AL5" s="991"/>
      <c r="AM5" s="991"/>
      <c r="AN5" s="991"/>
      <c r="AO5" s="992"/>
      <c r="AP5" s="990" t="s">
        <v>363</v>
      </c>
      <c r="AQ5" s="991"/>
      <c r="AR5" s="991"/>
      <c r="AS5" s="991"/>
      <c r="AT5" s="992"/>
      <c r="AU5" s="990" t="s">
        <v>364</v>
      </c>
      <c r="AV5" s="991"/>
      <c r="AW5" s="991"/>
      <c r="AX5" s="991"/>
      <c r="AY5" s="1004"/>
      <c r="AZ5" s="214"/>
      <c r="BA5" s="214"/>
      <c r="BB5" s="214"/>
      <c r="BC5" s="214"/>
      <c r="BD5" s="214"/>
      <c r="BE5" s="215"/>
      <c r="BF5" s="215"/>
      <c r="BG5" s="215"/>
      <c r="BH5" s="215"/>
      <c r="BI5" s="215"/>
      <c r="BJ5" s="215"/>
      <c r="BK5" s="215"/>
      <c r="BL5" s="215"/>
      <c r="BM5" s="215"/>
      <c r="BN5" s="215"/>
      <c r="BO5" s="215"/>
      <c r="BP5" s="215"/>
      <c r="BQ5" s="984" t="s">
        <v>365</v>
      </c>
      <c r="BR5" s="985"/>
      <c r="BS5" s="985"/>
      <c r="BT5" s="985"/>
      <c r="BU5" s="985"/>
      <c r="BV5" s="985"/>
      <c r="BW5" s="985"/>
      <c r="BX5" s="985"/>
      <c r="BY5" s="985"/>
      <c r="BZ5" s="985"/>
      <c r="CA5" s="985"/>
      <c r="CB5" s="985"/>
      <c r="CC5" s="985"/>
      <c r="CD5" s="985"/>
      <c r="CE5" s="985"/>
      <c r="CF5" s="985"/>
      <c r="CG5" s="986"/>
      <c r="CH5" s="990" t="s">
        <v>366</v>
      </c>
      <c r="CI5" s="991"/>
      <c r="CJ5" s="991"/>
      <c r="CK5" s="991"/>
      <c r="CL5" s="992"/>
      <c r="CM5" s="990" t="s">
        <v>367</v>
      </c>
      <c r="CN5" s="991"/>
      <c r="CO5" s="991"/>
      <c r="CP5" s="991"/>
      <c r="CQ5" s="992"/>
      <c r="CR5" s="990" t="s">
        <v>368</v>
      </c>
      <c r="CS5" s="991"/>
      <c r="CT5" s="991"/>
      <c r="CU5" s="991"/>
      <c r="CV5" s="992"/>
      <c r="CW5" s="990" t="s">
        <v>369</v>
      </c>
      <c r="CX5" s="991"/>
      <c r="CY5" s="991"/>
      <c r="CZ5" s="991"/>
      <c r="DA5" s="992"/>
      <c r="DB5" s="990" t="s">
        <v>370</v>
      </c>
      <c r="DC5" s="991"/>
      <c r="DD5" s="991"/>
      <c r="DE5" s="991"/>
      <c r="DF5" s="992"/>
      <c r="DG5" s="1073" t="s">
        <v>371</v>
      </c>
      <c r="DH5" s="1074"/>
      <c r="DI5" s="1074"/>
      <c r="DJ5" s="1074"/>
      <c r="DK5" s="1075"/>
      <c r="DL5" s="1073" t="s">
        <v>372</v>
      </c>
      <c r="DM5" s="1074"/>
      <c r="DN5" s="1074"/>
      <c r="DO5" s="1074"/>
      <c r="DP5" s="1075"/>
      <c r="DQ5" s="990" t="s">
        <v>373</v>
      </c>
      <c r="DR5" s="991"/>
      <c r="DS5" s="991"/>
      <c r="DT5" s="991"/>
      <c r="DU5" s="992"/>
      <c r="DV5" s="990" t="s">
        <v>364</v>
      </c>
      <c r="DW5" s="991"/>
      <c r="DX5" s="991"/>
      <c r="DY5" s="991"/>
      <c r="DZ5" s="1004"/>
      <c r="EA5" s="217"/>
    </row>
    <row r="6" spans="1:131" s="218" customFormat="1" ht="26.25" customHeight="1" thickBot="1" x14ac:dyDescent="0.2">
      <c r="A6" s="987"/>
      <c r="B6" s="988"/>
      <c r="C6" s="988"/>
      <c r="D6" s="988"/>
      <c r="E6" s="988"/>
      <c r="F6" s="988"/>
      <c r="G6" s="988"/>
      <c r="H6" s="988"/>
      <c r="I6" s="988"/>
      <c r="J6" s="988"/>
      <c r="K6" s="988"/>
      <c r="L6" s="988"/>
      <c r="M6" s="988"/>
      <c r="N6" s="988"/>
      <c r="O6" s="988"/>
      <c r="P6" s="989"/>
      <c r="Q6" s="993"/>
      <c r="R6" s="994"/>
      <c r="S6" s="994"/>
      <c r="T6" s="994"/>
      <c r="U6" s="995"/>
      <c r="V6" s="993"/>
      <c r="W6" s="994"/>
      <c r="X6" s="994"/>
      <c r="Y6" s="994"/>
      <c r="Z6" s="995"/>
      <c r="AA6" s="993"/>
      <c r="AB6" s="994"/>
      <c r="AC6" s="994"/>
      <c r="AD6" s="994"/>
      <c r="AE6" s="994"/>
      <c r="AF6" s="1084"/>
      <c r="AG6" s="994"/>
      <c r="AH6" s="994"/>
      <c r="AI6" s="994"/>
      <c r="AJ6" s="1005"/>
      <c r="AK6" s="994"/>
      <c r="AL6" s="994"/>
      <c r="AM6" s="994"/>
      <c r="AN6" s="994"/>
      <c r="AO6" s="995"/>
      <c r="AP6" s="993"/>
      <c r="AQ6" s="994"/>
      <c r="AR6" s="994"/>
      <c r="AS6" s="994"/>
      <c r="AT6" s="995"/>
      <c r="AU6" s="993"/>
      <c r="AV6" s="994"/>
      <c r="AW6" s="994"/>
      <c r="AX6" s="994"/>
      <c r="AY6" s="1005"/>
      <c r="AZ6" s="214"/>
      <c r="BA6" s="214"/>
      <c r="BB6" s="214"/>
      <c r="BC6" s="214"/>
      <c r="BD6" s="214"/>
      <c r="BE6" s="215"/>
      <c r="BF6" s="215"/>
      <c r="BG6" s="215"/>
      <c r="BH6" s="215"/>
      <c r="BI6" s="215"/>
      <c r="BJ6" s="215"/>
      <c r="BK6" s="215"/>
      <c r="BL6" s="215"/>
      <c r="BM6" s="215"/>
      <c r="BN6" s="215"/>
      <c r="BO6" s="215"/>
      <c r="BP6" s="215"/>
      <c r="BQ6" s="987"/>
      <c r="BR6" s="988"/>
      <c r="BS6" s="988"/>
      <c r="BT6" s="988"/>
      <c r="BU6" s="988"/>
      <c r="BV6" s="988"/>
      <c r="BW6" s="988"/>
      <c r="BX6" s="988"/>
      <c r="BY6" s="988"/>
      <c r="BZ6" s="988"/>
      <c r="CA6" s="988"/>
      <c r="CB6" s="988"/>
      <c r="CC6" s="988"/>
      <c r="CD6" s="988"/>
      <c r="CE6" s="988"/>
      <c r="CF6" s="988"/>
      <c r="CG6" s="989"/>
      <c r="CH6" s="993"/>
      <c r="CI6" s="994"/>
      <c r="CJ6" s="994"/>
      <c r="CK6" s="994"/>
      <c r="CL6" s="995"/>
      <c r="CM6" s="993"/>
      <c r="CN6" s="994"/>
      <c r="CO6" s="994"/>
      <c r="CP6" s="994"/>
      <c r="CQ6" s="995"/>
      <c r="CR6" s="993"/>
      <c r="CS6" s="994"/>
      <c r="CT6" s="994"/>
      <c r="CU6" s="994"/>
      <c r="CV6" s="995"/>
      <c r="CW6" s="993"/>
      <c r="CX6" s="994"/>
      <c r="CY6" s="994"/>
      <c r="CZ6" s="994"/>
      <c r="DA6" s="995"/>
      <c r="DB6" s="993"/>
      <c r="DC6" s="994"/>
      <c r="DD6" s="994"/>
      <c r="DE6" s="994"/>
      <c r="DF6" s="995"/>
      <c r="DG6" s="1076"/>
      <c r="DH6" s="1077"/>
      <c r="DI6" s="1077"/>
      <c r="DJ6" s="1077"/>
      <c r="DK6" s="1078"/>
      <c r="DL6" s="1076"/>
      <c r="DM6" s="1077"/>
      <c r="DN6" s="1077"/>
      <c r="DO6" s="1077"/>
      <c r="DP6" s="1078"/>
      <c r="DQ6" s="993"/>
      <c r="DR6" s="994"/>
      <c r="DS6" s="994"/>
      <c r="DT6" s="994"/>
      <c r="DU6" s="995"/>
      <c r="DV6" s="993"/>
      <c r="DW6" s="994"/>
      <c r="DX6" s="994"/>
      <c r="DY6" s="994"/>
      <c r="DZ6" s="1005"/>
      <c r="EA6" s="217"/>
    </row>
    <row r="7" spans="1:131" s="218" customFormat="1" ht="26.25" customHeight="1" thickTop="1" x14ac:dyDescent="0.15">
      <c r="A7" s="219">
        <v>1</v>
      </c>
      <c r="B7" s="1036" t="s">
        <v>374</v>
      </c>
      <c r="C7" s="1037"/>
      <c r="D7" s="1037"/>
      <c r="E7" s="1037"/>
      <c r="F7" s="1037"/>
      <c r="G7" s="1037"/>
      <c r="H7" s="1037"/>
      <c r="I7" s="1037"/>
      <c r="J7" s="1037"/>
      <c r="K7" s="1037"/>
      <c r="L7" s="1037"/>
      <c r="M7" s="1037"/>
      <c r="N7" s="1037"/>
      <c r="O7" s="1037"/>
      <c r="P7" s="1038"/>
      <c r="Q7" s="1091">
        <v>21315</v>
      </c>
      <c r="R7" s="1092"/>
      <c r="S7" s="1092"/>
      <c r="T7" s="1092"/>
      <c r="U7" s="1092"/>
      <c r="V7" s="1092">
        <v>19818</v>
      </c>
      <c r="W7" s="1092"/>
      <c r="X7" s="1092"/>
      <c r="Y7" s="1092"/>
      <c r="Z7" s="1092"/>
      <c r="AA7" s="1092">
        <f>Q7-V7</f>
        <v>1497</v>
      </c>
      <c r="AB7" s="1092"/>
      <c r="AC7" s="1092"/>
      <c r="AD7" s="1092"/>
      <c r="AE7" s="1093"/>
      <c r="AF7" s="1094">
        <v>1042</v>
      </c>
      <c r="AG7" s="1095"/>
      <c r="AH7" s="1095"/>
      <c r="AI7" s="1095"/>
      <c r="AJ7" s="1096"/>
      <c r="AK7" s="1097">
        <v>662</v>
      </c>
      <c r="AL7" s="1098"/>
      <c r="AM7" s="1098"/>
      <c r="AN7" s="1098"/>
      <c r="AO7" s="1098"/>
      <c r="AP7" s="1098">
        <v>19224</v>
      </c>
      <c r="AQ7" s="1098"/>
      <c r="AR7" s="1098"/>
      <c r="AS7" s="1098"/>
      <c r="AT7" s="1098"/>
      <c r="AU7" s="1099"/>
      <c r="AV7" s="1099"/>
      <c r="AW7" s="1099"/>
      <c r="AX7" s="1099"/>
      <c r="AY7" s="1100"/>
      <c r="AZ7" s="214"/>
      <c r="BA7" s="214"/>
      <c r="BB7" s="214"/>
      <c r="BC7" s="214"/>
      <c r="BD7" s="214"/>
      <c r="BE7" s="215"/>
      <c r="BF7" s="215"/>
      <c r="BG7" s="215"/>
      <c r="BH7" s="215"/>
      <c r="BI7" s="215"/>
      <c r="BJ7" s="215"/>
      <c r="BK7" s="215"/>
      <c r="BL7" s="215"/>
      <c r="BM7" s="215"/>
      <c r="BN7" s="215"/>
      <c r="BO7" s="215"/>
      <c r="BP7" s="215"/>
      <c r="BQ7" s="219">
        <v>1</v>
      </c>
      <c r="BR7" s="220"/>
      <c r="BS7" s="1088" t="s">
        <v>554</v>
      </c>
      <c r="BT7" s="1089"/>
      <c r="BU7" s="1089"/>
      <c r="BV7" s="1089"/>
      <c r="BW7" s="1089"/>
      <c r="BX7" s="1089"/>
      <c r="BY7" s="1089"/>
      <c r="BZ7" s="1089"/>
      <c r="CA7" s="1089"/>
      <c r="CB7" s="1089"/>
      <c r="CC7" s="1089"/>
      <c r="CD7" s="1089"/>
      <c r="CE7" s="1089"/>
      <c r="CF7" s="1089"/>
      <c r="CG7" s="1101"/>
      <c r="CH7" s="1085">
        <v>66</v>
      </c>
      <c r="CI7" s="1086"/>
      <c r="CJ7" s="1086"/>
      <c r="CK7" s="1086"/>
      <c r="CL7" s="1087"/>
      <c r="CM7" s="1085">
        <v>360</v>
      </c>
      <c r="CN7" s="1086"/>
      <c r="CO7" s="1086"/>
      <c r="CP7" s="1086"/>
      <c r="CQ7" s="1087"/>
      <c r="CR7" s="1085">
        <v>30</v>
      </c>
      <c r="CS7" s="1086"/>
      <c r="CT7" s="1086"/>
      <c r="CU7" s="1086"/>
      <c r="CV7" s="1087"/>
      <c r="CW7" s="1085" t="s">
        <v>564</v>
      </c>
      <c r="CX7" s="1086"/>
      <c r="CY7" s="1086"/>
      <c r="CZ7" s="1086"/>
      <c r="DA7" s="1087"/>
      <c r="DB7" s="1085" t="s">
        <v>564</v>
      </c>
      <c r="DC7" s="1086"/>
      <c r="DD7" s="1086"/>
      <c r="DE7" s="1086"/>
      <c r="DF7" s="1087"/>
      <c r="DG7" s="1085" t="s">
        <v>564</v>
      </c>
      <c r="DH7" s="1086"/>
      <c r="DI7" s="1086"/>
      <c r="DJ7" s="1086"/>
      <c r="DK7" s="1087"/>
      <c r="DL7" s="1085" t="s">
        <v>564</v>
      </c>
      <c r="DM7" s="1086"/>
      <c r="DN7" s="1086"/>
      <c r="DO7" s="1086"/>
      <c r="DP7" s="1087"/>
      <c r="DQ7" s="1085" t="s">
        <v>564</v>
      </c>
      <c r="DR7" s="1086"/>
      <c r="DS7" s="1086"/>
      <c r="DT7" s="1086"/>
      <c r="DU7" s="1087"/>
      <c r="DV7" s="1088"/>
      <c r="DW7" s="1089"/>
      <c r="DX7" s="1089"/>
      <c r="DY7" s="1089"/>
      <c r="DZ7" s="1090"/>
      <c r="EA7" s="217"/>
    </row>
    <row r="8" spans="1:131" s="218" customFormat="1" ht="26.25" customHeight="1" x14ac:dyDescent="0.15">
      <c r="A8" s="221">
        <v>2</v>
      </c>
      <c r="B8" s="1019"/>
      <c r="C8" s="1020"/>
      <c r="D8" s="1020"/>
      <c r="E8" s="1020"/>
      <c r="F8" s="1020"/>
      <c r="G8" s="1020"/>
      <c r="H8" s="1020"/>
      <c r="I8" s="1020"/>
      <c r="J8" s="1020"/>
      <c r="K8" s="1020"/>
      <c r="L8" s="1020"/>
      <c r="M8" s="1020"/>
      <c r="N8" s="1020"/>
      <c r="O8" s="1020"/>
      <c r="P8" s="1021"/>
      <c r="Q8" s="1027"/>
      <c r="R8" s="1028"/>
      <c r="S8" s="1028"/>
      <c r="T8" s="1028"/>
      <c r="U8" s="1028"/>
      <c r="V8" s="1028"/>
      <c r="W8" s="1028"/>
      <c r="X8" s="1028"/>
      <c r="Y8" s="1028"/>
      <c r="Z8" s="1028"/>
      <c r="AA8" s="1028"/>
      <c r="AB8" s="1028"/>
      <c r="AC8" s="1028"/>
      <c r="AD8" s="1028"/>
      <c r="AE8" s="1029"/>
      <c r="AF8" s="1024"/>
      <c r="AG8" s="1025"/>
      <c r="AH8" s="1025"/>
      <c r="AI8" s="1025"/>
      <c r="AJ8" s="1026"/>
      <c r="AK8" s="1069"/>
      <c r="AL8" s="1070"/>
      <c r="AM8" s="1070"/>
      <c r="AN8" s="1070"/>
      <c r="AO8" s="1070"/>
      <c r="AP8" s="1070"/>
      <c r="AQ8" s="1070"/>
      <c r="AR8" s="1070"/>
      <c r="AS8" s="1070"/>
      <c r="AT8" s="1070"/>
      <c r="AU8" s="1071"/>
      <c r="AV8" s="1071"/>
      <c r="AW8" s="1071"/>
      <c r="AX8" s="1071"/>
      <c r="AY8" s="1072"/>
      <c r="AZ8" s="214"/>
      <c r="BA8" s="214"/>
      <c r="BB8" s="214"/>
      <c r="BC8" s="214"/>
      <c r="BD8" s="214"/>
      <c r="BE8" s="215"/>
      <c r="BF8" s="215"/>
      <c r="BG8" s="215"/>
      <c r="BH8" s="215"/>
      <c r="BI8" s="215"/>
      <c r="BJ8" s="215"/>
      <c r="BK8" s="215"/>
      <c r="BL8" s="215"/>
      <c r="BM8" s="215"/>
      <c r="BN8" s="215"/>
      <c r="BO8" s="215"/>
      <c r="BP8" s="215"/>
      <c r="BQ8" s="221">
        <v>2</v>
      </c>
      <c r="BR8" s="222"/>
      <c r="BS8" s="981" t="s">
        <v>555</v>
      </c>
      <c r="BT8" s="982"/>
      <c r="BU8" s="982"/>
      <c r="BV8" s="982"/>
      <c r="BW8" s="982"/>
      <c r="BX8" s="982"/>
      <c r="BY8" s="982"/>
      <c r="BZ8" s="982"/>
      <c r="CA8" s="982"/>
      <c r="CB8" s="982"/>
      <c r="CC8" s="982"/>
      <c r="CD8" s="982"/>
      <c r="CE8" s="982"/>
      <c r="CF8" s="982"/>
      <c r="CG8" s="1003"/>
      <c r="CH8" s="978">
        <v>0</v>
      </c>
      <c r="CI8" s="979"/>
      <c r="CJ8" s="979"/>
      <c r="CK8" s="979"/>
      <c r="CL8" s="980"/>
      <c r="CM8" s="978">
        <v>169</v>
      </c>
      <c r="CN8" s="979"/>
      <c r="CO8" s="979"/>
      <c r="CP8" s="979"/>
      <c r="CQ8" s="980"/>
      <c r="CR8" s="978">
        <v>50</v>
      </c>
      <c r="CS8" s="979"/>
      <c r="CT8" s="979"/>
      <c r="CU8" s="979"/>
      <c r="CV8" s="980"/>
      <c r="CW8" s="978" t="s">
        <v>564</v>
      </c>
      <c r="CX8" s="979"/>
      <c r="CY8" s="979"/>
      <c r="CZ8" s="979"/>
      <c r="DA8" s="980"/>
      <c r="DB8" s="978" t="s">
        <v>564</v>
      </c>
      <c r="DC8" s="979"/>
      <c r="DD8" s="979"/>
      <c r="DE8" s="979"/>
      <c r="DF8" s="980"/>
      <c r="DG8" s="978" t="s">
        <v>564</v>
      </c>
      <c r="DH8" s="979"/>
      <c r="DI8" s="979"/>
      <c r="DJ8" s="979"/>
      <c r="DK8" s="980"/>
      <c r="DL8" s="978" t="s">
        <v>564</v>
      </c>
      <c r="DM8" s="979"/>
      <c r="DN8" s="979"/>
      <c r="DO8" s="979"/>
      <c r="DP8" s="980"/>
      <c r="DQ8" s="978" t="s">
        <v>564</v>
      </c>
      <c r="DR8" s="979"/>
      <c r="DS8" s="979"/>
      <c r="DT8" s="979"/>
      <c r="DU8" s="980"/>
      <c r="DV8" s="981"/>
      <c r="DW8" s="982"/>
      <c r="DX8" s="982"/>
      <c r="DY8" s="982"/>
      <c r="DZ8" s="983"/>
      <c r="EA8" s="217"/>
    </row>
    <row r="9" spans="1:131" s="218" customFormat="1" ht="26.25" customHeight="1" x14ac:dyDescent="0.15">
      <c r="A9" s="221">
        <v>3</v>
      </c>
      <c r="B9" s="1019"/>
      <c r="C9" s="1020"/>
      <c r="D9" s="1020"/>
      <c r="E9" s="1020"/>
      <c r="F9" s="1020"/>
      <c r="G9" s="1020"/>
      <c r="H9" s="1020"/>
      <c r="I9" s="1020"/>
      <c r="J9" s="1020"/>
      <c r="K9" s="1020"/>
      <c r="L9" s="1020"/>
      <c r="M9" s="1020"/>
      <c r="N9" s="1020"/>
      <c r="O9" s="1020"/>
      <c r="P9" s="1021"/>
      <c r="Q9" s="1027"/>
      <c r="R9" s="1028"/>
      <c r="S9" s="1028"/>
      <c r="T9" s="1028"/>
      <c r="U9" s="1028"/>
      <c r="V9" s="1028"/>
      <c r="W9" s="1028"/>
      <c r="X9" s="1028"/>
      <c r="Y9" s="1028"/>
      <c r="Z9" s="1028"/>
      <c r="AA9" s="1028"/>
      <c r="AB9" s="1028"/>
      <c r="AC9" s="1028"/>
      <c r="AD9" s="1028"/>
      <c r="AE9" s="1029"/>
      <c r="AF9" s="1024"/>
      <c r="AG9" s="1025"/>
      <c r="AH9" s="1025"/>
      <c r="AI9" s="1025"/>
      <c r="AJ9" s="1026"/>
      <c r="AK9" s="1069"/>
      <c r="AL9" s="1070"/>
      <c r="AM9" s="1070"/>
      <c r="AN9" s="1070"/>
      <c r="AO9" s="1070"/>
      <c r="AP9" s="1070"/>
      <c r="AQ9" s="1070"/>
      <c r="AR9" s="1070"/>
      <c r="AS9" s="1070"/>
      <c r="AT9" s="1070"/>
      <c r="AU9" s="1071"/>
      <c r="AV9" s="1071"/>
      <c r="AW9" s="1071"/>
      <c r="AX9" s="1071"/>
      <c r="AY9" s="1072"/>
      <c r="AZ9" s="214"/>
      <c r="BA9" s="214"/>
      <c r="BB9" s="214"/>
      <c r="BC9" s="214"/>
      <c r="BD9" s="214"/>
      <c r="BE9" s="215"/>
      <c r="BF9" s="215"/>
      <c r="BG9" s="215"/>
      <c r="BH9" s="215"/>
      <c r="BI9" s="215"/>
      <c r="BJ9" s="215"/>
      <c r="BK9" s="215"/>
      <c r="BL9" s="215"/>
      <c r="BM9" s="215"/>
      <c r="BN9" s="215"/>
      <c r="BO9" s="215"/>
      <c r="BP9" s="215"/>
      <c r="BQ9" s="221">
        <v>3</v>
      </c>
      <c r="BR9" s="222"/>
      <c r="BS9" s="981" t="s">
        <v>556</v>
      </c>
      <c r="BT9" s="982"/>
      <c r="BU9" s="982"/>
      <c r="BV9" s="982"/>
      <c r="BW9" s="982"/>
      <c r="BX9" s="982"/>
      <c r="BY9" s="982"/>
      <c r="BZ9" s="982"/>
      <c r="CA9" s="982"/>
      <c r="CB9" s="982"/>
      <c r="CC9" s="982"/>
      <c r="CD9" s="982"/>
      <c r="CE9" s="982"/>
      <c r="CF9" s="982"/>
      <c r="CG9" s="1003"/>
      <c r="CH9" s="978">
        <v>4</v>
      </c>
      <c r="CI9" s="979"/>
      <c r="CJ9" s="979"/>
      <c r="CK9" s="979"/>
      <c r="CL9" s="980"/>
      <c r="CM9" s="978">
        <v>45</v>
      </c>
      <c r="CN9" s="979"/>
      <c r="CO9" s="979"/>
      <c r="CP9" s="979"/>
      <c r="CQ9" s="980"/>
      <c r="CR9" s="978">
        <v>3</v>
      </c>
      <c r="CS9" s="979"/>
      <c r="CT9" s="979"/>
      <c r="CU9" s="979"/>
      <c r="CV9" s="980"/>
      <c r="CW9" s="978" t="s">
        <v>564</v>
      </c>
      <c r="CX9" s="979"/>
      <c r="CY9" s="979"/>
      <c r="CZ9" s="979"/>
      <c r="DA9" s="980"/>
      <c r="DB9" s="978" t="s">
        <v>564</v>
      </c>
      <c r="DC9" s="979"/>
      <c r="DD9" s="979"/>
      <c r="DE9" s="979"/>
      <c r="DF9" s="980"/>
      <c r="DG9" s="978" t="s">
        <v>564</v>
      </c>
      <c r="DH9" s="979"/>
      <c r="DI9" s="979"/>
      <c r="DJ9" s="979"/>
      <c r="DK9" s="980"/>
      <c r="DL9" s="978" t="s">
        <v>564</v>
      </c>
      <c r="DM9" s="979"/>
      <c r="DN9" s="979"/>
      <c r="DO9" s="979"/>
      <c r="DP9" s="980"/>
      <c r="DQ9" s="978" t="s">
        <v>564</v>
      </c>
      <c r="DR9" s="979"/>
      <c r="DS9" s="979"/>
      <c r="DT9" s="979"/>
      <c r="DU9" s="980"/>
      <c r="DV9" s="981"/>
      <c r="DW9" s="982"/>
      <c r="DX9" s="982"/>
      <c r="DY9" s="982"/>
      <c r="DZ9" s="983"/>
      <c r="EA9" s="217"/>
    </row>
    <row r="10" spans="1:131" s="218" customFormat="1" ht="26.25" customHeight="1" x14ac:dyDescent="0.15">
      <c r="A10" s="221">
        <v>4</v>
      </c>
      <c r="B10" s="1019"/>
      <c r="C10" s="1020"/>
      <c r="D10" s="1020"/>
      <c r="E10" s="1020"/>
      <c r="F10" s="1020"/>
      <c r="G10" s="1020"/>
      <c r="H10" s="1020"/>
      <c r="I10" s="1020"/>
      <c r="J10" s="1020"/>
      <c r="K10" s="1020"/>
      <c r="L10" s="1020"/>
      <c r="M10" s="1020"/>
      <c r="N10" s="1020"/>
      <c r="O10" s="1020"/>
      <c r="P10" s="1021"/>
      <c r="Q10" s="1027"/>
      <c r="R10" s="1028"/>
      <c r="S10" s="1028"/>
      <c r="T10" s="1028"/>
      <c r="U10" s="1028"/>
      <c r="V10" s="1028"/>
      <c r="W10" s="1028"/>
      <c r="X10" s="1028"/>
      <c r="Y10" s="1028"/>
      <c r="Z10" s="1028"/>
      <c r="AA10" s="1028"/>
      <c r="AB10" s="1028"/>
      <c r="AC10" s="1028"/>
      <c r="AD10" s="1028"/>
      <c r="AE10" s="1029"/>
      <c r="AF10" s="1024"/>
      <c r="AG10" s="1025"/>
      <c r="AH10" s="1025"/>
      <c r="AI10" s="1025"/>
      <c r="AJ10" s="1026"/>
      <c r="AK10" s="1069"/>
      <c r="AL10" s="1070"/>
      <c r="AM10" s="1070"/>
      <c r="AN10" s="1070"/>
      <c r="AO10" s="1070"/>
      <c r="AP10" s="1070"/>
      <c r="AQ10" s="1070"/>
      <c r="AR10" s="1070"/>
      <c r="AS10" s="1070"/>
      <c r="AT10" s="1070"/>
      <c r="AU10" s="1071"/>
      <c r="AV10" s="1071"/>
      <c r="AW10" s="1071"/>
      <c r="AX10" s="1071"/>
      <c r="AY10" s="1072"/>
      <c r="AZ10" s="214"/>
      <c r="BA10" s="214"/>
      <c r="BB10" s="214"/>
      <c r="BC10" s="214"/>
      <c r="BD10" s="214"/>
      <c r="BE10" s="215"/>
      <c r="BF10" s="215"/>
      <c r="BG10" s="215"/>
      <c r="BH10" s="215"/>
      <c r="BI10" s="215"/>
      <c r="BJ10" s="215"/>
      <c r="BK10" s="215"/>
      <c r="BL10" s="215"/>
      <c r="BM10" s="215"/>
      <c r="BN10" s="215"/>
      <c r="BO10" s="215"/>
      <c r="BP10" s="215"/>
      <c r="BQ10" s="221">
        <v>4</v>
      </c>
      <c r="BR10" s="222"/>
      <c r="BS10" s="981" t="s">
        <v>557</v>
      </c>
      <c r="BT10" s="982"/>
      <c r="BU10" s="982"/>
      <c r="BV10" s="982"/>
      <c r="BW10" s="982"/>
      <c r="BX10" s="982"/>
      <c r="BY10" s="982"/>
      <c r="BZ10" s="982"/>
      <c r="CA10" s="982"/>
      <c r="CB10" s="982"/>
      <c r="CC10" s="982"/>
      <c r="CD10" s="982"/>
      <c r="CE10" s="982"/>
      <c r="CF10" s="982"/>
      <c r="CG10" s="1003"/>
      <c r="CH10" s="978">
        <v>-1</v>
      </c>
      <c r="CI10" s="979"/>
      <c r="CJ10" s="979"/>
      <c r="CK10" s="979"/>
      <c r="CL10" s="980"/>
      <c r="CM10" s="978">
        <v>15</v>
      </c>
      <c r="CN10" s="979"/>
      <c r="CO10" s="979"/>
      <c r="CP10" s="979"/>
      <c r="CQ10" s="980"/>
      <c r="CR10" s="978">
        <v>10</v>
      </c>
      <c r="CS10" s="979"/>
      <c r="CT10" s="979"/>
      <c r="CU10" s="979"/>
      <c r="CV10" s="980"/>
      <c r="CW10" s="978" t="s">
        <v>564</v>
      </c>
      <c r="CX10" s="979"/>
      <c r="CY10" s="979"/>
      <c r="CZ10" s="979"/>
      <c r="DA10" s="980"/>
      <c r="DB10" s="978" t="s">
        <v>564</v>
      </c>
      <c r="DC10" s="979"/>
      <c r="DD10" s="979"/>
      <c r="DE10" s="979"/>
      <c r="DF10" s="980"/>
      <c r="DG10" s="978" t="s">
        <v>564</v>
      </c>
      <c r="DH10" s="979"/>
      <c r="DI10" s="979"/>
      <c r="DJ10" s="979"/>
      <c r="DK10" s="980"/>
      <c r="DL10" s="978" t="s">
        <v>564</v>
      </c>
      <c r="DM10" s="979"/>
      <c r="DN10" s="979"/>
      <c r="DO10" s="979"/>
      <c r="DP10" s="980"/>
      <c r="DQ10" s="978" t="s">
        <v>564</v>
      </c>
      <c r="DR10" s="979"/>
      <c r="DS10" s="979"/>
      <c r="DT10" s="979"/>
      <c r="DU10" s="980"/>
      <c r="DV10" s="981"/>
      <c r="DW10" s="982"/>
      <c r="DX10" s="982"/>
      <c r="DY10" s="982"/>
      <c r="DZ10" s="983"/>
      <c r="EA10" s="217"/>
    </row>
    <row r="11" spans="1:131" s="218" customFormat="1" ht="26.25" customHeight="1" x14ac:dyDescent="0.15">
      <c r="A11" s="221">
        <v>5</v>
      </c>
      <c r="B11" s="1019"/>
      <c r="C11" s="1020"/>
      <c r="D11" s="1020"/>
      <c r="E11" s="1020"/>
      <c r="F11" s="1020"/>
      <c r="G11" s="1020"/>
      <c r="H11" s="1020"/>
      <c r="I11" s="1020"/>
      <c r="J11" s="1020"/>
      <c r="K11" s="1020"/>
      <c r="L11" s="1020"/>
      <c r="M11" s="1020"/>
      <c r="N11" s="1020"/>
      <c r="O11" s="1020"/>
      <c r="P11" s="1021"/>
      <c r="Q11" s="1027"/>
      <c r="R11" s="1028"/>
      <c r="S11" s="1028"/>
      <c r="T11" s="1028"/>
      <c r="U11" s="1028"/>
      <c r="V11" s="1028"/>
      <c r="W11" s="1028"/>
      <c r="X11" s="1028"/>
      <c r="Y11" s="1028"/>
      <c r="Z11" s="1028"/>
      <c r="AA11" s="1028"/>
      <c r="AB11" s="1028"/>
      <c r="AC11" s="1028"/>
      <c r="AD11" s="1028"/>
      <c r="AE11" s="1029"/>
      <c r="AF11" s="1024"/>
      <c r="AG11" s="1025"/>
      <c r="AH11" s="1025"/>
      <c r="AI11" s="1025"/>
      <c r="AJ11" s="1026"/>
      <c r="AK11" s="1069"/>
      <c r="AL11" s="1070"/>
      <c r="AM11" s="1070"/>
      <c r="AN11" s="1070"/>
      <c r="AO11" s="1070"/>
      <c r="AP11" s="1070"/>
      <c r="AQ11" s="1070"/>
      <c r="AR11" s="1070"/>
      <c r="AS11" s="1070"/>
      <c r="AT11" s="1070"/>
      <c r="AU11" s="1071"/>
      <c r="AV11" s="1071"/>
      <c r="AW11" s="1071"/>
      <c r="AX11" s="1071"/>
      <c r="AY11" s="1072"/>
      <c r="AZ11" s="214"/>
      <c r="BA11" s="214"/>
      <c r="BB11" s="214"/>
      <c r="BC11" s="214"/>
      <c r="BD11" s="214"/>
      <c r="BE11" s="215"/>
      <c r="BF11" s="215"/>
      <c r="BG11" s="215"/>
      <c r="BH11" s="215"/>
      <c r="BI11" s="215"/>
      <c r="BJ11" s="215"/>
      <c r="BK11" s="215"/>
      <c r="BL11" s="215"/>
      <c r="BM11" s="215"/>
      <c r="BN11" s="215"/>
      <c r="BO11" s="215"/>
      <c r="BP11" s="215"/>
      <c r="BQ11" s="221">
        <v>5</v>
      </c>
      <c r="BR11" s="222"/>
      <c r="BS11" s="981"/>
      <c r="BT11" s="982"/>
      <c r="BU11" s="982"/>
      <c r="BV11" s="982"/>
      <c r="BW11" s="982"/>
      <c r="BX11" s="982"/>
      <c r="BY11" s="982"/>
      <c r="BZ11" s="982"/>
      <c r="CA11" s="982"/>
      <c r="CB11" s="982"/>
      <c r="CC11" s="982"/>
      <c r="CD11" s="982"/>
      <c r="CE11" s="982"/>
      <c r="CF11" s="982"/>
      <c r="CG11" s="1003"/>
      <c r="CH11" s="978"/>
      <c r="CI11" s="979"/>
      <c r="CJ11" s="979"/>
      <c r="CK11" s="979"/>
      <c r="CL11" s="980"/>
      <c r="CM11" s="978"/>
      <c r="CN11" s="979"/>
      <c r="CO11" s="979"/>
      <c r="CP11" s="979"/>
      <c r="CQ11" s="980"/>
      <c r="CR11" s="978"/>
      <c r="CS11" s="979"/>
      <c r="CT11" s="979"/>
      <c r="CU11" s="979"/>
      <c r="CV11" s="980"/>
      <c r="CW11" s="978"/>
      <c r="CX11" s="979"/>
      <c r="CY11" s="979"/>
      <c r="CZ11" s="979"/>
      <c r="DA11" s="980"/>
      <c r="DB11" s="978"/>
      <c r="DC11" s="979"/>
      <c r="DD11" s="979"/>
      <c r="DE11" s="979"/>
      <c r="DF11" s="980"/>
      <c r="DG11" s="978"/>
      <c r="DH11" s="979"/>
      <c r="DI11" s="979"/>
      <c r="DJ11" s="979"/>
      <c r="DK11" s="980"/>
      <c r="DL11" s="978"/>
      <c r="DM11" s="979"/>
      <c r="DN11" s="979"/>
      <c r="DO11" s="979"/>
      <c r="DP11" s="980"/>
      <c r="DQ11" s="978"/>
      <c r="DR11" s="979"/>
      <c r="DS11" s="979"/>
      <c r="DT11" s="979"/>
      <c r="DU11" s="980"/>
      <c r="DV11" s="981"/>
      <c r="DW11" s="982"/>
      <c r="DX11" s="982"/>
      <c r="DY11" s="982"/>
      <c r="DZ11" s="983"/>
      <c r="EA11" s="217"/>
    </row>
    <row r="12" spans="1:131" s="218" customFormat="1" ht="26.25" customHeight="1" x14ac:dyDescent="0.15">
      <c r="A12" s="221">
        <v>6</v>
      </c>
      <c r="B12" s="1019"/>
      <c r="C12" s="1020"/>
      <c r="D12" s="1020"/>
      <c r="E12" s="1020"/>
      <c r="F12" s="1020"/>
      <c r="G12" s="1020"/>
      <c r="H12" s="1020"/>
      <c r="I12" s="1020"/>
      <c r="J12" s="1020"/>
      <c r="K12" s="1020"/>
      <c r="L12" s="1020"/>
      <c r="M12" s="1020"/>
      <c r="N12" s="1020"/>
      <c r="O12" s="1020"/>
      <c r="P12" s="1021"/>
      <c r="Q12" s="1027"/>
      <c r="R12" s="1028"/>
      <c r="S12" s="1028"/>
      <c r="T12" s="1028"/>
      <c r="U12" s="1028"/>
      <c r="V12" s="1028"/>
      <c r="W12" s="1028"/>
      <c r="X12" s="1028"/>
      <c r="Y12" s="1028"/>
      <c r="Z12" s="1028"/>
      <c r="AA12" s="1028"/>
      <c r="AB12" s="1028"/>
      <c r="AC12" s="1028"/>
      <c r="AD12" s="1028"/>
      <c r="AE12" s="1029"/>
      <c r="AF12" s="1024"/>
      <c r="AG12" s="1025"/>
      <c r="AH12" s="1025"/>
      <c r="AI12" s="1025"/>
      <c r="AJ12" s="1026"/>
      <c r="AK12" s="1069"/>
      <c r="AL12" s="1070"/>
      <c r="AM12" s="1070"/>
      <c r="AN12" s="1070"/>
      <c r="AO12" s="1070"/>
      <c r="AP12" s="1070"/>
      <c r="AQ12" s="1070"/>
      <c r="AR12" s="1070"/>
      <c r="AS12" s="1070"/>
      <c r="AT12" s="1070"/>
      <c r="AU12" s="1071"/>
      <c r="AV12" s="1071"/>
      <c r="AW12" s="1071"/>
      <c r="AX12" s="1071"/>
      <c r="AY12" s="1072"/>
      <c r="AZ12" s="214"/>
      <c r="BA12" s="214"/>
      <c r="BB12" s="214"/>
      <c r="BC12" s="214"/>
      <c r="BD12" s="214"/>
      <c r="BE12" s="215"/>
      <c r="BF12" s="215"/>
      <c r="BG12" s="215"/>
      <c r="BH12" s="215"/>
      <c r="BI12" s="215"/>
      <c r="BJ12" s="215"/>
      <c r="BK12" s="215"/>
      <c r="BL12" s="215"/>
      <c r="BM12" s="215"/>
      <c r="BN12" s="215"/>
      <c r="BO12" s="215"/>
      <c r="BP12" s="215"/>
      <c r="BQ12" s="221">
        <v>6</v>
      </c>
      <c r="BR12" s="222"/>
      <c r="BS12" s="981"/>
      <c r="BT12" s="982"/>
      <c r="BU12" s="982"/>
      <c r="BV12" s="982"/>
      <c r="BW12" s="982"/>
      <c r="BX12" s="982"/>
      <c r="BY12" s="982"/>
      <c r="BZ12" s="982"/>
      <c r="CA12" s="982"/>
      <c r="CB12" s="982"/>
      <c r="CC12" s="982"/>
      <c r="CD12" s="982"/>
      <c r="CE12" s="982"/>
      <c r="CF12" s="982"/>
      <c r="CG12" s="1003"/>
      <c r="CH12" s="978"/>
      <c r="CI12" s="979"/>
      <c r="CJ12" s="979"/>
      <c r="CK12" s="979"/>
      <c r="CL12" s="980"/>
      <c r="CM12" s="978"/>
      <c r="CN12" s="979"/>
      <c r="CO12" s="979"/>
      <c r="CP12" s="979"/>
      <c r="CQ12" s="980"/>
      <c r="CR12" s="978"/>
      <c r="CS12" s="979"/>
      <c r="CT12" s="979"/>
      <c r="CU12" s="979"/>
      <c r="CV12" s="980"/>
      <c r="CW12" s="978"/>
      <c r="CX12" s="979"/>
      <c r="CY12" s="979"/>
      <c r="CZ12" s="979"/>
      <c r="DA12" s="980"/>
      <c r="DB12" s="978"/>
      <c r="DC12" s="979"/>
      <c r="DD12" s="979"/>
      <c r="DE12" s="979"/>
      <c r="DF12" s="980"/>
      <c r="DG12" s="978"/>
      <c r="DH12" s="979"/>
      <c r="DI12" s="979"/>
      <c r="DJ12" s="979"/>
      <c r="DK12" s="980"/>
      <c r="DL12" s="978"/>
      <c r="DM12" s="979"/>
      <c r="DN12" s="979"/>
      <c r="DO12" s="979"/>
      <c r="DP12" s="980"/>
      <c r="DQ12" s="978"/>
      <c r="DR12" s="979"/>
      <c r="DS12" s="979"/>
      <c r="DT12" s="979"/>
      <c r="DU12" s="980"/>
      <c r="DV12" s="981"/>
      <c r="DW12" s="982"/>
      <c r="DX12" s="982"/>
      <c r="DY12" s="982"/>
      <c r="DZ12" s="983"/>
      <c r="EA12" s="217"/>
    </row>
    <row r="13" spans="1:131" s="218" customFormat="1" ht="26.25" customHeight="1" x14ac:dyDescent="0.15">
      <c r="A13" s="221">
        <v>7</v>
      </c>
      <c r="B13" s="1019"/>
      <c r="C13" s="1020"/>
      <c r="D13" s="1020"/>
      <c r="E13" s="1020"/>
      <c r="F13" s="1020"/>
      <c r="G13" s="1020"/>
      <c r="H13" s="1020"/>
      <c r="I13" s="1020"/>
      <c r="J13" s="1020"/>
      <c r="K13" s="1020"/>
      <c r="L13" s="1020"/>
      <c r="M13" s="1020"/>
      <c r="N13" s="1020"/>
      <c r="O13" s="1020"/>
      <c r="P13" s="1021"/>
      <c r="Q13" s="1027"/>
      <c r="R13" s="1028"/>
      <c r="S13" s="1028"/>
      <c r="T13" s="1028"/>
      <c r="U13" s="1028"/>
      <c r="V13" s="1028"/>
      <c r="W13" s="1028"/>
      <c r="X13" s="1028"/>
      <c r="Y13" s="1028"/>
      <c r="Z13" s="1028"/>
      <c r="AA13" s="1028"/>
      <c r="AB13" s="1028"/>
      <c r="AC13" s="1028"/>
      <c r="AD13" s="1028"/>
      <c r="AE13" s="1029"/>
      <c r="AF13" s="1024"/>
      <c r="AG13" s="1025"/>
      <c r="AH13" s="1025"/>
      <c r="AI13" s="1025"/>
      <c r="AJ13" s="1026"/>
      <c r="AK13" s="1069"/>
      <c r="AL13" s="1070"/>
      <c r="AM13" s="1070"/>
      <c r="AN13" s="1070"/>
      <c r="AO13" s="1070"/>
      <c r="AP13" s="1070"/>
      <c r="AQ13" s="1070"/>
      <c r="AR13" s="1070"/>
      <c r="AS13" s="1070"/>
      <c r="AT13" s="1070"/>
      <c r="AU13" s="1071"/>
      <c r="AV13" s="1071"/>
      <c r="AW13" s="1071"/>
      <c r="AX13" s="1071"/>
      <c r="AY13" s="1072"/>
      <c r="AZ13" s="214"/>
      <c r="BA13" s="214"/>
      <c r="BB13" s="214"/>
      <c r="BC13" s="214"/>
      <c r="BD13" s="214"/>
      <c r="BE13" s="215"/>
      <c r="BF13" s="215"/>
      <c r="BG13" s="215"/>
      <c r="BH13" s="215"/>
      <c r="BI13" s="215"/>
      <c r="BJ13" s="215"/>
      <c r="BK13" s="215"/>
      <c r="BL13" s="215"/>
      <c r="BM13" s="215"/>
      <c r="BN13" s="215"/>
      <c r="BO13" s="215"/>
      <c r="BP13" s="215"/>
      <c r="BQ13" s="221">
        <v>7</v>
      </c>
      <c r="BR13" s="222"/>
      <c r="BS13" s="981"/>
      <c r="BT13" s="982"/>
      <c r="BU13" s="982"/>
      <c r="BV13" s="982"/>
      <c r="BW13" s="982"/>
      <c r="BX13" s="982"/>
      <c r="BY13" s="982"/>
      <c r="BZ13" s="982"/>
      <c r="CA13" s="982"/>
      <c r="CB13" s="982"/>
      <c r="CC13" s="982"/>
      <c r="CD13" s="982"/>
      <c r="CE13" s="982"/>
      <c r="CF13" s="982"/>
      <c r="CG13" s="1003"/>
      <c r="CH13" s="978"/>
      <c r="CI13" s="979"/>
      <c r="CJ13" s="979"/>
      <c r="CK13" s="979"/>
      <c r="CL13" s="980"/>
      <c r="CM13" s="978"/>
      <c r="CN13" s="979"/>
      <c r="CO13" s="979"/>
      <c r="CP13" s="979"/>
      <c r="CQ13" s="980"/>
      <c r="CR13" s="978"/>
      <c r="CS13" s="979"/>
      <c r="CT13" s="979"/>
      <c r="CU13" s="979"/>
      <c r="CV13" s="980"/>
      <c r="CW13" s="978"/>
      <c r="CX13" s="979"/>
      <c r="CY13" s="979"/>
      <c r="CZ13" s="979"/>
      <c r="DA13" s="980"/>
      <c r="DB13" s="978"/>
      <c r="DC13" s="979"/>
      <c r="DD13" s="979"/>
      <c r="DE13" s="979"/>
      <c r="DF13" s="980"/>
      <c r="DG13" s="978"/>
      <c r="DH13" s="979"/>
      <c r="DI13" s="979"/>
      <c r="DJ13" s="979"/>
      <c r="DK13" s="980"/>
      <c r="DL13" s="978"/>
      <c r="DM13" s="979"/>
      <c r="DN13" s="979"/>
      <c r="DO13" s="979"/>
      <c r="DP13" s="980"/>
      <c r="DQ13" s="978"/>
      <c r="DR13" s="979"/>
      <c r="DS13" s="979"/>
      <c r="DT13" s="979"/>
      <c r="DU13" s="980"/>
      <c r="DV13" s="981"/>
      <c r="DW13" s="982"/>
      <c r="DX13" s="982"/>
      <c r="DY13" s="982"/>
      <c r="DZ13" s="983"/>
      <c r="EA13" s="217"/>
    </row>
    <row r="14" spans="1:131" s="218" customFormat="1" ht="26.25" customHeight="1" x14ac:dyDescent="0.15">
      <c r="A14" s="221">
        <v>8</v>
      </c>
      <c r="B14" s="1019"/>
      <c r="C14" s="1020"/>
      <c r="D14" s="1020"/>
      <c r="E14" s="1020"/>
      <c r="F14" s="1020"/>
      <c r="G14" s="1020"/>
      <c r="H14" s="1020"/>
      <c r="I14" s="1020"/>
      <c r="J14" s="1020"/>
      <c r="K14" s="1020"/>
      <c r="L14" s="1020"/>
      <c r="M14" s="1020"/>
      <c r="N14" s="1020"/>
      <c r="O14" s="1020"/>
      <c r="P14" s="1021"/>
      <c r="Q14" s="1027"/>
      <c r="R14" s="1028"/>
      <c r="S14" s="1028"/>
      <c r="T14" s="1028"/>
      <c r="U14" s="1028"/>
      <c r="V14" s="1028"/>
      <c r="W14" s="1028"/>
      <c r="X14" s="1028"/>
      <c r="Y14" s="1028"/>
      <c r="Z14" s="1028"/>
      <c r="AA14" s="1028"/>
      <c r="AB14" s="1028"/>
      <c r="AC14" s="1028"/>
      <c r="AD14" s="1028"/>
      <c r="AE14" s="1029"/>
      <c r="AF14" s="1024"/>
      <c r="AG14" s="1025"/>
      <c r="AH14" s="1025"/>
      <c r="AI14" s="1025"/>
      <c r="AJ14" s="1026"/>
      <c r="AK14" s="1069"/>
      <c r="AL14" s="1070"/>
      <c r="AM14" s="1070"/>
      <c r="AN14" s="1070"/>
      <c r="AO14" s="1070"/>
      <c r="AP14" s="1070"/>
      <c r="AQ14" s="1070"/>
      <c r="AR14" s="1070"/>
      <c r="AS14" s="1070"/>
      <c r="AT14" s="1070"/>
      <c r="AU14" s="1071"/>
      <c r="AV14" s="1071"/>
      <c r="AW14" s="1071"/>
      <c r="AX14" s="1071"/>
      <c r="AY14" s="1072"/>
      <c r="AZ14" s="214"/>
      <c r="BA14" s="214"/>
      <c r="BB14" s="214"/>
      <c r="BC14" s="214"/>
      <c r="BD14" s="214"/>
      <c r="BE14" s="215"/>
      <c r="BF14" s="215"/>
      <c r="BG14" s="215"/>
      <c r="BH14" s="215"/>
      <c r="BI14" s="215"/>
      <c r="BJ14" s="215"/>
      <c r="BK14" s="215"/>
      <c r="BL14" s="215"/>
      <c r="BM14" s="215"/>
      <c r="BN14" s="215"/>
      <c r="BO14" s="215"/>
      <c r="BP14" s="215"/>
      <c r="BQ14" s="221">
        <v>8</v>
      </c>
      <c r="BR14" s="222"/>
      <c r="BS14" s="981"/>
      <c r="BT14" s="982"/>
      <c r="BU14" s="982"/>
      <c r="BV14" s="982"/>
      <c r="BW14" s="982"/>
      <c r="BX14" s="982"/>
      <c r="BY14" s="982"/>
      <c r="BZ14" s="982"/>
      <c r="CA14" s="982"/>
      <c r="CB14" s="982"/>
      <c r="CC14" s="982"/>
      <c r="CD14" s="982"/>
      <c r="CE14" s="982"/>
      <c r="CF14" s="982"/>
      <c r="CG14" s="1003"/>
      <c r="CH14" s="978"/>
      <c r="CI14" s="979"/>
      <c r="CJ14" s="979"/>
      <c r="CK14" s="979"/>
      <c r="CL14" s="980"/>
      <c r="CM14" s="978"/>
      <c r="CN14" s="979"/>
      <c r="CO14" s="979"/>
      <c r="CP14" s="979"/>
      <c r="CQ14" s="980"/>
      <c r="CR14" s="978"/>
      <c r="CS14" s="979"/>
      <c r="CT14" s="979"/>
      <c r="CU14" s="979"/>
      <c r="CV14" s="980"/>
      <c r="CW14" s="978"/>
      <c r="CX14" s="979"/>
      <c r="CY14" s="979"/>
      <c r="CZ14" s="979"/>
      <c r="DA14" s="980"/>
      <c r="DB14" s="978"/>
      <c r="DC14" s="979"/>
      <c r="DD14" s="979"/>
      <c r="DE14" s="979"/>
      <c r="DF14" s="980"/>
      <c r="DG14" s="978"/>
      <c r="DH14" s="979"/>
      <c r="DI14" s="979"/>
      <c r="DJ14" s="979"/>
      <c r="DK14" s="980"/>
      <c r="DL14" s="978"/>
      <c r="DM14" s="979"/>
      <c r="DN14" s="979"/>
      <c r="DO14" s="979"/>
      <c r="DP14" s="980"/>
      <c r="DQ14" s="978"/>
      <c r="DR14" s="979"/>
      <c r="DS14" s="979"/>
      <c r="DT14" s="979"/>
      <c r="DU14" s="980"/>
      <c r="DV14" s="981"/>
      <c r="DW14" s="982"/>
      <c r="DX14" s="982"/>
      <c r="DY14" s="982"/>
      <c r="DZ14" s="983"/>
      <c r="EA14" s="217"/>
    </row>
    <row r="15" spans="1:131" s="218" customFormat="1" ht="26.25" customHeight="1" x14ac:dyDescent="0.15">
      <c r="A15" s="221">
        <v>9</v>
      </c>
      <c r="B15" s="1019"/>
      <c r="C15" s="1020"/>
      <c r="D15" s="1020"/>
      <c r="E15" s="1020"/>
      <c r="F15" s="1020"/>
      <c r="G15" s="1020"/>
      <c r="H15" s="1020"/>
      <c r="I15" s="1020"/>
      <c r="J15" s="1020"/>
      <c r="K15" s="1020"/>
      <c r="L15" s="1020"/>
      <c r="M15" s="1020"/>
      <c r="N15" s="1020"/>
      <c r="O15" s="1020"/>
      <c r="P15" s="1021"/>
      <c r="Q15" s="1027"/>
      <c r="R15" s="1028"/>
      <c r="S15" s="1028"/>
      <c r="T15" s="1028"/>
      <c r="U15" s="1028"/>
      <c r="V15" s="1028"/>
      <c r="W15" s="1028"/>
      <c r="X15" s="1028"/>
      <c r="Y15" s="1028"/>
      <c r="Z15" s="1028"/>
      <c r="AA15" s="1028"/>
      <c r="AB15" s="1028"/>
      <c r="AC15" s="1028"/>
      <c r="AD15" s="1028"/>
      <c r="AE15" s="1029"/>
      <c r="AF15" s="1024"/>
      <c r="AG15" s="1025"/>
      <c r="AH15" s="1025"/>
      <c r="AI15" s="1025"/>
      <c r="AJ15" s="1026"/>
      <c r="AK15" s="1069"/>
      <c r="AL15" s="1070"/>
      <c r="AM15" s="1070"/>
      <c r="AN15" s="1070"/>
      <c r="AO15" s="1070"/>
      <c r="AP15" s="1070"/>
      <c r="AQ15" s="1070"/>
      <c r="AR15" s="1070"/>
      <c r="AS15" s="1070"/>
      <c r="AT15" s="1070"/>
      <c r="AU15" s="1071"/>
      <c r="AV15" s="1071"/>
      <c r="AW15" s="1071"/>
      <c r="AX15" s="1071"/>
      <c r="AY15" s="1072"/>
      <c r="AZ15" s="214"/>
      <c r="BA15" s="214"/>
      <c r="BB15" s="214"/>
      <c r="BC15" s="214"/>
      <c r="BD15" s="214"/>
      <c r="BE15" s="215"/>
      <c r="BF15" s="215"/>
      <c r="BG15" s="215"/>
      <c r="BH15" s="215"/>
      <c r="BI15" s="215"/>
      <c r="BJ15" s="215"/>
      <c r="BK15" s="215"/>
      <c r="BL15" s="215"/>
      <c r="BM15" s="215"/>
      <c r="BN15" s="215"/>
      <c r="BO15" s="215"/>
      <c r="BP15" s="215"/>
      <c r="BQ15" s="221">
        <v>9</v>
      </c>
      <c r="BR15" s="222"/>
      <c r="BS15" s="981"/>
      <c r="BT15" s="982"/>
      <c r="BU15" s="982"/>
      <c r="BV15" s="982"/>
      <c r="BW15" s="982"/>
      <c r="BX15" s="982"/>
      <c r="BY15" s="982"/>
      <c r="BZ15" s="982"/>
      <c r="CA15" s="982"/>
      <c r="CB15" s="982"/>
      <c r="CC15" s="982"/>
      <c r="CD15" s="982"/>
      <c r="CE15" s="982"/>
      <c r="CF15" s="982"/>
      <c r="CG15" s="1003"/>
      <c r="CH15" s="978"/>
      <c r="CI15" s="979"/>
      <c r="CJ15" s="979"/>
      <c r="CK15" s="979"/>
      <c r="CL15" s="980"/>
      <c r="CM15" s="978"/>
      <c r="CN15" s="979"/>
      <c r="CO15" s="979"/>
      <c r="CP15" s="979"/>
      <c r="CQ15" s="980"/>
      <c r="CR15" s="978"/>
      <c r="CS15" s="979"/>
      <c r="CT15" s="979"/>
      <c r="CU15" s="979"/>
      <c r="CV15" s="980"/>
      <c r="CW15" s="978"/>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217"/>
    </row>
    <row r="16" spans="1:131" s="218" customFormat="1" ht="26.25" customHeight="1" x14ac:dyDescent="0.15">
      <c r="A16" s="221">
        <v>10</v>
      </c>
      <c r="B16" s="1019"/>
      <c r="C16" s="1020"/>
      <c r="D16" s="1020"/>
      <c r="E16" s="1020"/>
      <c r="F16" s="1020"/>
      <c r="G16" s="1020"/>
      <c r="H16" s="1020"/>
      <c r="I16" s="1020"/>
      <c r="J16" s="1020"/>
      <c r="K16" s="1020"/>
      <c r="L16" s="1020"/>
      <c r="M16" s="1020"/>
      <c r="N16" s="1020"/>
      <c r="O16" s="1020"/>
      <c r="P16" s="1021"/>
      <c r="Q16" s="1027"/>
      <c r="R16" s="1028"/>
      <c r="S16" s="1028"/>
      <c r="T16" s="1028"/>
      <c r="U16" s="1028"/>
      <c r="V16" s="1028"/>
      <c r="W16" s="1028"/>
      <c r="X16" s="1028"/>
      <c r="Y16" s="1028"/>
      <c r="Z16" s="1028"/>
      <c r="AA16" s="1028"/>
      <c r="AB16" s="1028"/>
      <c r="AC16" s="1028"/>
      <c r="AD16" s="1028"/>
      <c r="AE16" s="1029"/>
      <c r="AF16" s="1024"/>
      <c r="AG16" s="1025"/>
      <c r="AH16" s="1025"/>
      <c r="AI16" s="1025"/>
      <c r="AJ16" s="1026"/>
      <c r="AK16" s="1069"/>
      <c r="AL16" s="1070"/>
      <c r="AM16" s="1070"/>
      <c r="AN16" s="1070"/>
      <c r="AO16" s="1070"/>
      <c r="AP16" s="1070"/>
      <c r="AQ16" s="1070"/>
      <c r="AR16" s="1070"/>
      <c r="AS16" s="1070"/>
      <c r="AT16" s="1070"/>
      <c r="AU16" s="1071"/>
      <c r="AV16" s="1071"/>
      <c r="AW16" s="1071"/>
      <c r="AX16" s="1071"/>
      <c r="AY16" s="1072"/>
      <c r="AZ16" s="214"/>
      <c r="BA16" s="214"/>
      <c r="BB16" s="214"/>
      <c r="BC16" s="214"/>
      <c r="BD16" s="214"/>
      <c r="BE16" s="215"/>
      <c r="BF16" s="215"/>
      <c r="BG16" s="215"/>
      <c r="BH16" s="215"/>
      <c r="BI16" s="215"/>
      <c r="BJ16" s="215"/>
      <c r="BK16" s="215"/>
      <c r="BL16" s="215"/>
      <c r="BM16" s="215"/>
      <c r="BN16" s="215"/>
      <c r="BO16" s="215"/>
      <c r="BP16" s="215"/>
      <c r="BQ16" s="221">
        <v>10</v>
      </c>
      <c r="BR16" s="222"/>
      <c r="BS16" s="981"/>
      <c r="BT16" s="982"/>
      <c r="BU16" s="982"/>
      <c r="BV16" s="982"/>
      <c r="BW16" s="982"/>
      <c r="BX16" s="982"/>
      <c r="BY16" s="982"/>
      <c r="BZ16" s="982"/>
      <c r="CA16" s="982"/>
      <c r="CB16" s="982"/>
      <c r="CC16" s="982"/>
      <c r="CD16" s="982"/>
      <c r="CE16" s="982"/>
      <c r="CF16" s="982"/>
      <c r="CG16" s="1003"/>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217"/>
    </row>
    <row r="17" spans="1:131" s="218" customFormat="1" ht="26.25" customHeight="1" x14ac:dyDescent="0.15">
      <c r="A17" s="221">
        <v>11</v>
      </c>
      <c r="B17" s="1019"/>
      <c r="C17" s="1020"/>
      <c r="D17" s="1020"/>
      <c r="E17" s="1020"/>
      <c r="F17" s="1020"/>
      <c r="G17" s="1020"/>
      <c r="H17" s="1020"/>
      <c r="I17" s="1020"/>
      <c r="J17" s="1020"/>
      <c r="K17" s="1020"/>
      <c r="L17" s="1020"/>
      <c r="M17" s="1020"/>
      <c r="N17" s="1020"/>
      <c r="O17" s="1020"/>
      <c r="P17" s="1021"/>
      <c r="Q17" s="1027"/>
      <c r="R17" s="1028"/>
      <c r="S17" s="1028"/>
      <c r="T17" s="1028"/>
      <c r="U17" s="1028"/>
      <c r="V17" s="1028"/>
      <c r="W17" s="1028"/>
      <c r="X17" s="1028"/>
      <c r="Y17" s="1028"/>
      <c r="Z17" s="1028"/>
      <c r="AA17" s="1028"/>
      <c r="AB17" s="1028"/>
      <c r="AC17" s="1028"/>
      <c r="AD17" s="1028"/>
      <c r="AE17" s="1029"/>
      <c r="AF17" s="1024"/>
      <c r="AG17" s="1025"/>
      <c r="AH17" s="1025"/>
      <c r="AI17" s="1025"/>
      <c r="AJ17" s="1026"/>
      <c r="AK17" s="1069"/>
      <c r="AL17" s="1070"/>
      <c r="AM17" s="1070"/>
      <c r="AN17" s="1070"/>
      <c r="AO17" s="1070"/>
      <c r="AP17" s="1070"/>
      <c r="AQ17" s="1070"/>
      <c r="AR17" s="1070"/>
      <c r="AS17" s="1070"/>
      <c r="AT17" s="1070"/>
      <c r="AU17" s="1071"/>
      <c r="AV17" s="1071"/>
      <c r="AW17" s="1071"/>
      <c r="AX17" s="1071"/>
      <c r="AY17" s="1072"/>
      <c r="AZ17" s="214"/>
      <c r="BA17" s="214"/>
      <c r="BB17" s="214"/>
      <c r="BC17" s="214"/>
      <c r="BD17" s="214"/>
      <c r="BE17" s="215"/>
      <c r="BF17" s="215"/>
      <c r="BG17" s="215"/>
      <c r="BH17" s="215"/>
      <c r="BI17" s="215"/>
      <c r="BJ17" s="215"/>
      <c r="BK17" s="215"/>
      <c r="BL17" s="215"/>
      <c r="BM17" s="215"/>
      <c r="BN17" s="215"/>
      <c r="BO17" s="215"/>
      <c r="BP17" s="215"/>
      <c r="BQ17" s="221">
        <v>11</v>
      </c>
      <c r="BR17" s="222"/>
      <c r="BS17" s="981"/>
      <c r="BT17" s="982"/>
      <c r="BU17" s="982"/>
      <c r="BV17" s="982"/>
      <c r="BW17" s="982"/>
      <c r="BX17" s="982"/>
      <c r="BY17" s="982"/>
      <c r="BZ17" s="982"/>
      <c r="CA17" s="982"/>
      <c r="CB17" s="982"/>
      <c r="CC17" s="982"/>
      <c r="CD17" s="982"/>
      <c r="CE17" s="982"/>
      <c r="CF17" s="982"/>
      <c r="CG17" s="1003"/>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217"/>
    </row>
    <row r="18" spans="1:131" s="218" customFormat="1" ht="26.25" customHeight="1" x14ac:dyDescent="0.15">
      <c r="A18" s="221">
        <v>12</v>
      </c>
      <c r="B18" s="1019"/>
      <c r="C18" s="1020"/>
      <c r="D18" s="1020"/>
      <c r="E18" s="1020"/>
      <c r="F18" s="1020"/>
      <c r="G18" s="1020"/>
      <c r="H18" s="1020"/>
      <c r="I18" s="1020"/>
      <c r="J18" s="1020"/>
      <c r="K18" s="1020"/>
      <c r="L18" s="1020"/>
      <c r="M18" s="1020"/>
      <c r="N18" s="1020"/>
      <c r="O18" s="1020"/>
      <c r="P18" s="1021"/>
      <c r="Q18" s="1027"/>
      <c r="R18" s="1028"/>
      <c r="S18" s="1028"/>
      <c r="T18" s="1028"/>
      <c r="U18" s="1028"/>
      <c r="V18" s="1028"/>
      <c r="W18" s="1028"/>
      <c r="X18" s="1028"/>
      <c r="Y18" s="1028"/>
      <c r="Z18" s="1028"/>
      <c r="AA18" s="1028"/>
      <c r="AB18" s="1028"/>
      <c r="AC18" s="1028"/>
      <c r="AD18" s="1028"/>
      <c r="AE18" s="1029"/>
      <c r="AF18" s="1024"/>
      <c r="AG18" s="1025"/>
      <c r="AH18" s="1025"/>
      <c r="AI18" s="1025"/>
      <c r="AJ18" s="1026"/>
      <c r="AK18" s="1069"/>
      <c r="AL18" s="1070"/>
      <c r="AM18" s="1070"/>
      <c r="AN18" s="1070"/>
      <c r="AO18" s="1070"/>
      <c r="AP18" s="1070"/>
      <c r="AQ18" s="1070"/>
      <c r="AR18" s="1070"/>
      <c r="AS18" s="1070"/>
      <c r="AT18" s="1070"/>
      <c r="AU18" s="1071"/>
      <c r="AV18" s="1071"/>
      <c r="AW18" s="1071"/>
      <c r="AX18" s="1071"/>
      <c r="AY18" s="1072"/>
      <c r="AZ18" s="214"/>
      <c r="BA18" s="214"/>
      <c r="BB18" s="214"/>
      <c r="BC18" s="214"/>
      <c r="BD18" s="214"/>
      <c r="BE18" s="215"/>
      <c r="BF18" s="215"/>
      <c r="BG18" s="215"/>
      <c r="BH18" s="215"/>
      <c r="BI18" s="215"/>
      <c r="BJ18" s="215"/>
      <c r="BK18" s="215"/>
      <c r="BL18" s="215"/>
      <c r="BM18" s="215"/>
      <c r="BN18" s="215"/>
      <c r="BO18" s="215"/>
      <c r="BP18" s="215"/>
      <c r="BQ18" s="221">
        <v>12</v>
      </c>
      <c r="BR18" s="222"/>
      <c r="BS18" s="981"/>
      <c r="BT18" s="982"/>
      <c r="BU18" s="982"/>
      <c r="BV18" s="982"/>
      <c r="BW18" s="982"/>
      <c r="BX18" s="982"/>
      <c r="BY18" s="982"/>
      <c r="BZ18" s="982"/>
      <c r="CA18" s="982"/>
      <c r="CB18" s="982"/>
      <c r="CC18" s="982"/>
      <c r="CD18" s="982"/>
      <c r="CE18" s="982"/>
      <c r="CF18" s="982"/>
      <c r="CG18" s="1003"/>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217"/>
    </row>
    <row r="19" spans="1:131" s="218" customFormat="1" ht="26.25" customHeight="1" x14ac:dyDescent="0.15">
      <c r="A19" s="221">
        <v>13</v>
      </c>
      <c r="B19" s="1019"/>
      <c r="C19" s="1020"/>
      <c r="D19" s="1020"/>
      <c r="E19" s="1020"/>
      <c r="F19" s="1020"/>
      <c r="G19" s="1020"/>
      <c r="H19" s="1020"/>
      <c r="I19" s="1020"/>
      <c r="J19" s="1020"/>
      <c r="K19" s="1020"/>
      <c r="L19" s="1020"/>
      <c r="M19" s="1020"/>
      <c r="N19" s="1020"/>
      <c r="O19" s="1020"/>
      <c r="P19" s="1021"/>
      <c r="Q19" s="1027"/>
      <c r="R19" s="1028"/>
      <c r="S19" s="1028"/>
      <c r="T19" s="1028"/>
      <c r="U19" s="1028"/>
      <c r="V19" s="1028"/>
      <c r="W19" s="1028"/>
      <c r="X19" s="1028"/>
      <c r="Y19" s="1028"/>
      <c r="Z19" s="1028"/>
      <c r="AA19" s="1028"/>
      <c r="AB19" s="1028"/>
      <c r="AC19" s="1028"/>
      <c r="AD19" s="1028"/>
      <c r="AE19" s="1029"/>
      <c r="AF19" s="1024"/>
      <c r="AG19" s="1025"/>
      <c r="AH19" s="1025"/>
      <c r="AI19" s="1025"/>
      <c r="AJ19" s="1026"/>
      <c r="AK19" s="1069"/>
      <c r="AL19" s="1070"/>
      <c r="AM19" s="1070"/>
      <c r="AN19" s="1070"/>
      <c r="AO19" s="1070"/>
      <c r="AP19" s="1070"/>
      <c r="AQ19" s="1070"/>
      <c r="AR19" s="1070"/>
      <c r="AS19" s="1070"/>
      <c r="AT19" s="1070"/>
      <c r="AU19" s="1071"/>
      <c r="AV19" s="1071"/>
      <c r="AW19" s="1071"/>
      <c r="AX19" s="1071"/>
      <c r="AY19" s="1072"/>
      <c r="AZ19" s="214"/>
      <c r="BA19" s="214"/>
      <c r="BB19" s="214"/>
      <c r="BC19" s="214"/>
      <c r="BD19" s="214"/>
      <c r="BE19" s="215"/>
      <c r="BF19" s="215"/>
      <c r="BG19" s="215"/>
      <c r="BH19" s="215"/>
      <c r="BI19" s="215"/>
      <c r="BJ19" s="215"/>
      <c r="BK19" s="215"/>
      <c r="BL19" s="215"/>
      <c r="BM19" s="215"/>
      <c r="BN19" s="215"/>
      <c r="BO19" s="215"/>
      <c r="BP19" s="215"/>
      <c r="BQ19" s="221">
        <v>13</v>
      </c>
      <c r="BR19" s="222"/>
      <c r="BS19" s="981"/>
      <c r="BT19" s="982"/>
      <c r="BU19" s="982"/>
      <c r="BV19" s="982"/>
      <c r="BW19" s="982"/>
      <c r="BX19" s="982"/>
      <c r="BY19" s="982"/>
      <c r="BZ19" s="982"/>
      <c r="CA19" s="982"/>
      <c r="CB19" s="982"/>
      <c r="CC19" s="982"/>
      <c r="CD19" s="982"/>
      <c r="CE19" s="982"/>
      <c r="CF19" s="982"/>
      <c r="CG19" s="1003"/>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217"/>
    </row>
    <row r="20" spans="1:131" s="218" customFormat="1" ht="26.25" customHeight="1" x14ac:dyDescent="0.15">
      <c r="A20" s="221">
        <v>14</v>
      </c>
      <c r="B20" s="1019"/>
      <c r="C20" s="1020"/>
      <c r="D20" s="1020"/>
      <c r="E20" s="1020"/>
      <c r="F20" s="1020"/>
      <c r="G20" s="1020"/>
      <c r="H20" s="1020"/>
      <c r="I20" s="1020"/>
      <c r="J20" s="1020"/>
      <c r="K20" s="1020"/>
      <c r="L20" s="1020"/>
      <c r="M20" s="1020"/>
      <c r="N20" s="1020"/>
      <c r="O20" s="1020"/>
      <c r="P20" s="1021"/>
      <c r="Q20" s="1027"/>
      <c r="R20" s="1028"/>
      <c r="S20" s="1028"/>
      <c r="T20" s="1028"/>
      <c r="U20" s="1028"/>
      <c r="V20" s="1028"/>
      <c r="W20" s="1028"/>
      <c r="X20" s="1028"/>
      <c r="Y20" s="1028"/>
      <c r="Z20" s="1028"/>
      <c r="AA20" s="1028"/>
      <c r="AB20" s="1028"/>
      <c r="AC20" s="1028"/>
      <c r="AD20" s="1028"/>
      <c r="AE20" s="1029"/>
      <c r="AF20" s="1024"/>
      <c r="AG20" s="1025"/>
      <c r="AH20" s="1025"/>
      <c r="AI20" s="1025"/>
      <c r="AJ20" s="1026"/>
      <c r="AK20" s="1069"/>
      <c r="AL20" s="1070"/>
      <c r="AM20" s="1070"/>
      <c r="AN20" s="1070"/>
      <c r="AO20" s="1070"/>
      <c r="AP20" s="1070"/>
      <c r="AQ20" s="1070"/>
      <c r="AR20" s="1070"/>
      <c r="AS20" s="1070"/>
      <c r="AT20" s="1070"/>
      <c r="AU20" s="1071"/>
      <c r="AV20" s="1071"/>
      <c r="AW20" s="1071"/>
      <c r="AX20" s="1071"/>
      <c r="AY20" s="1072"/>
      <c r="AZ20" s="214"/>
      <c r="BA20" s="214"/>
      <c r="BB20" s="214"/>
      <c r="BC20" s="214"/>
      <c r="BD20" s="214"/>
      <c r="BE20" s="215"/>
      <c r="BF20" s="215"/>
      <c r="BG20" s="215"/>
      <c r="BH20" s="215"/>
      <c r="BI20" s="215"/>
      <c r="BJ20" s="215"/>
      <c r="BK20" s="215"/>
      <c r="BL20" s="215"/>
      <c r="BM20" s="215"/>
      <c r="BN20" s="215"/>
      <c r="BO20" s="215"/>
      <c r="BP20" s="215"/>
      <c r="BQ20" s="221">
        <v>14</v>
      </c>
      <c r="BR20" s="222"/>
      <c r="BS20" s="981"/>
      <c r="BT20" s="982"/>
      <c r="BU20" s="982"/>
      <c r="BV20" s="982"/>
      <c r="BW20" s="982"/>
      <c r="BX20" s="982"/>
      <c r="BY20" s="982"/>
      <c r="BZ20" s="982"/>
      <c r="CA20" s="982"/>
      <c r="CB20" s="982"/>
      <c r="CC20" s="982"/>
      <c r="CD20" s="982"/>
      <c r="CE20" s="982"/>
      <c r="CF20" s="982"/>
      <c r="CG20" s="1003"/>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217"/>
    </row>
    <row r="21" spans="1:131" s="218" customFormat="1" ht="26.25" customHeight="1" thickBot="1" x14ac:dyDescent="0.2">
      <c r="A21" s="221">
        <v>15</v>
      </c>
      <c r="B21" s="1019"/>
      <c r="C21" s="1020"/>
      <c r="D21" s="1020"/>
      <c r="E21" s="1020"/>
      <c r="F21" s="1020"/>
      <c r="G21" s="1020"/>
      <c r="H21" s="1020"/>
      <c r="I21" s="1020"/>
      <c r="J21" s="1020"/>
      <c r="K21" s="1020"/>
      <c r="L21" s="1020"/>
      <c r="M21" s="1020"/>
      <c r="N21" s="1020"/>
      <c r="O21" s="1020"/>
      <c r="P21" s="1021"/>
      <c r="Q21" s="1027"/>
      <c r="R21" s="1028"/>
      <c r="S21" s="1028"/>
      <c r="T21" s="1028"/>
      <c r="U21" s="1028"/>
      <c r="V21" s="1028"/>
      <c r="W21" s="1028"/>
      <c r="X21" s="1028"/>
      <c r="Y21" s="1028"/>
      <c r="Z21" s="1028"/>
      <c r="AA21" s="1028"/>
      <c r="AB21" s="1028"/>
      <c r="AC21" s="1028"/>
      <c r="AD21" s="1028"/>
      <c r="AE21" s="1029"/>
      <c r="AF21" s="1024"/>
      <c r="AG21" s="1025"/>
      <c r="AH21" s="1025"/>
      <c r="AI21" s="1025"/>
      <c r="AJ21" s="1026"/>
      <c r="AK21" s="1069"/>
      <c r="AL21" s="1070"/>
      <c r="AM21" s="1070"/>
      <c r="AN21" s="1070"/>
      <c r="AO21" s="1070"/>
      <c r="AP21" s="1070"/>
      <c r="AQ21" s="1070"/>
      <c r="AR21" s="1070"/>
      <c r="AS21" s="1070"/>
      <c r="AT21" s="1070"/>
      <c r="AU21" s="1071"/>
      <c r="AV21" s="1071"/>
      <c r="AW21" s="1071"/>
      <c r="AX21" s="1071"/>
      <c r="AY21" s="1072"/>
      <c r="AZ21" s="214"/>
      <c r="BA21" s="214"/>
      <c r="BB21" s="214"/>
      <c r="BC21" s="214"/>
      <c r="BD21" s="214"/>
      <c r="BE21" s="215"/>
      <c r="BF21" s="215"/>
      <c r="BG21" s="215"/>
      <c r="BH21" s="215"/>
      <c r="BI21" s="215"/>
      <c r="BJ21" s="215"/>
      <c r="BK21" s="215"/>
      <c r="BL21" s="215"/>
      <c r="BM21" s="215"/>
      <c r="BN21" s="215"/>
      <c r="BO21" s="215"/>
      <c r="BP21" s="215"/>
      <c r="BQ21" s="221">
        <v>15</v>
      </c>
      <c r="BR21" s="222"/>
      <c r="BS21" s="981"/>
      <c r="BT21" s="982"/>
      <c r="BU21" s="982"/>
      <c r="BV21" s="982"/>
      <c r="BW21" s="982"/>
      <c r="BX21" s="982"/>
      <c r="BY21" s="982"/>
      <c r="BZ21" s="982"/>
      <c r="CA21" s="982"/>
      <c r="CB21" s="982"/>
      <c r="CC21" s="982"/>
      <c r="CD21" s="982"/>
      <c r="CE21" s="982"/>
      <c r="CF21" s="982"/>
      <c r="CG21" s="1003"/>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217"/>
    </row>
    <row r="22" spans="1:131" s="218" customFormat="1" ht="26.25" customHeight="1" x14ac:dyDescent="0.15">
      <c r="A22" s="221">
        <v>16</v>
      </c>
      <c r="B22" s="1019"/>
      <c r="C22" s="1020"/>
      <c r="D22" s="1020"/>
      <c r="E22" s="1020"/>
      <c r="F22" s="1020"/>
      <c r="G22" s="1020"/>
      <c r="H22" s="1020"/>
      <c r="I22" s="1020"/>
      <c r="J22" s="1020"/>
      <c r="K22" s="1020"/>
      <c r="L22" s="1020"/>
      <c r="M22" s="1020"/>
      <c r="N22" s="1020"/>
      <c r="O22" s="1020"/>
      <c r="P22" s="1021"/>
      <c r="Q22" s="1062"/>
      <c r="R22" s="1063"/>
      <c r="S22" s="1063"/>
      <c r="T22" s="1063"/>
      <c r="U22" s="1063"/>
      <c r="V22" s="1063"/>
      <c r="W22" s="1063"/>
      <c r="X22" s="1063"/>
      <c r="Y22" s="1063"/>
      <c r="Z22" s="1063"/>
      <c r="AA22" s="1063"/>
      <c r="AB22" s="1063"/>
      <c r="AC22" s="1063"/>
      <c r="AD22" s="1063"/>
      <c r="AE22" s="1064"/>
      <c r="AF22" s="1024"/>
      <c r="AG22" s="1025"/>
      <c r="AH22" s="1025"/>
      <c r="AI22" s="1025"/>
      <c r="AJ22" s="1026"/>
      <c r="AK22" s="1065"/>
      <c r="AL22" s="1066"/>
      <c r="AM22" s="1066"/>
      <c r="AN22" s="1066"/>
      <c r="AO22" s="1066"/>
      <c r="AP22" s="1066"/>
      <c r="AQ22" s="1066"/>
      <c r="AR22" s="1066"/>
      <c r="AS22" s="1066"/>
      <c r="AT22" s="1066"/>
      <c r="AU22" s="1067"/>
      <c r="AV22" s="1067"/>
      <c r="AW22" s="1067"/>
      <c r="AX22" s="1067"/>
      <c r="AY22" s="1068"/>
      <c r="AZ22" s="1017" t="s">
        <v>375</v>
      </c>
      <c r="BA22" s="1017"/>
      <c r="BB22" s="1017"/>
      <c r="BC22" s="1017"/>
      <c r="BD22" s="1018"/>
      <c r="BE22" s="215"/>
      <c r="BF22" s="215"/>
      <c r="BG22" s="215"/>
      <c r="BH22" s="215"/>
      <c r="BI22" s="215"/>
      <c r="BJ22" s="215"/>
      <c r="BK22" s="215"/>
      <c r="BL22" s="215"/>
      <c r="BM22" s="215"/>
      <c r="BN22" s="215"/>
      <c r="BO22" s="215"/>
      <c r="BP22" s="215"/>
      <c r="BQ22" s="221">
        <v>16</v>
      </c>
      <c r="BR22" s="222"/>
      <c r="BS22" s="981"/>
      <c r="BT22" s="982"/>
      <c r="BU22" s="982"/>
      <c r="BV22" s="982"/>
      <c r="BW22" s="982"/>
      <c r="BX22" s="982"/>
      <c r="BY22" s="982"/>
      <c r="BZ22" s="982"/>
      <c r="CA22" s="982"/>
      <c r="CB22" s="982"/>
      <c r="CC22" s="982"/>
      <c r="CD22" s="982"/>
      <c r="CE22" s="982"/>
      <c r="CF22" s="982"/>
      <c r="CG22" s="1003"/>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217"/>
    </row>
    <row r="23" spans="1:131" s="218" customFormat="1" ht="26.25" customHeight="1" thickBot="1" x14ac:dyDescent="0.2">
      <c r="A23" s="223" t="s">
        <v>376</v>
      </c>
      <c r="B23" s="935" t="s">
        <v>377</v>
      </c>
      <c r="C23" s="925"/>
      <c r="D23" s="925"/>
      <c r="E23" s="925"/>
      <c r="F23" s="925"/>
      <c r="G23" s="925"/>
      <c r="H23" s="925"/>
      <c r="I23" s="925"/>
      <c r="J23" s="925"/>
      <c r="K23" s="925"/>
      <c r="L23" s="925"/>
      <c r="M23" s="925"/>
      <c r="N23" s="925"/>
      <c r="O23" s="925"/>
      <c r="P23" s="936"/>
      <c r="Q23" s="1056">
        <f t="shared" ref="Q23:V23" si="0">Q7</f>
        <v>21315</v>
      </c>
      <c r="R23" s="1050"/>
      <c r="S23" s="1050"/>
      <c r="T23" s="1050"/>
      <c r="U23" s="1050"/>
      <c r="V23" s="1050">
        <f t="shared" si="0"/>
        <v>19818</v>
      </c>
      <c r="W23" s="1050"/>
      <c r="X23" s="1050"/>
      <c r="Y23" s="1050"/>
      <c r="Z23" s="1050"/>
      <c r="AA23" s="1050">
        <f t="shared" ref="AA23:AF23" si="1">AA7</f>
        <v>1497</v>
      </c>
      <c r="AB23" s="1050"/>
      <c r="AC23" s="1050"/>
      <c r="AD23" s="1050"/>
      <c r="AE23" s="1057"/>
      <c r="AF23" s="1058">
        <f t="shared" si="1"/>
        <v>1042</v>
      </c>
      <c r="AG23" s="1050"/>
      <c r="AH23" s="1050"/>
      <c r="AI23" s="1050"/>
      <c r="AJ23" s="1059"/>
      <c r="AK23" s="1060"/>
      <c r="AL23" s="1061"/>
      <c r="AM23" s="1061"/>
      <c r="AN23" s="1061"/>
      <c r="AO23" s="1061"/>
      <c r="AP23" s="1050">
        <f>AP7</f>
        <v>19224</v>
      </c>
      <c r="AQ23" s="1050"/>
      <c r="AR23" s="1050"/>
      <c r="AS23" s="1050"/>
      <c r="AT23" s="1050"/>
      <c r="AU23" s="1051"/>
      <c r="AV23" s="1051"/>
      <c r="AW23" s="1051"/>
      <c r="AX23" s="1051"/>
      <c r="AY23" s="1052"/>
      <c r="AZ23" s="1053" t="s">
        <v>122</v>
      </c>
      <c r="BA23" s="1054"/>
      <c r="BB23" s="1054"/>
      <c r="BC23" s="1054"/>
      <c r="BD23" s="1055"/>
      <c r="BE23" s="215"/>
      <c r="BF23" s="215"/>
      <c r="BG23" s="215"/>
      <c r="BH23" s="215"/>
      <c r="BI23" s="215"/>
      <c r="BJ23" s="215"/>
      <c r="BK23" s="215"/>
      <c r="BL23" s="215"/>
      <c r="BM23" s="215"/>
      <c r="BN23" s="215"/>
      <c r="BO23" s="215"/>
      <c r="BP23" s="215"/>
      <c r="BQ23" s="221">
        <v>17</v>
      </c>
      <c r="BR23" s="222"/>
      <c r="BS23" s="981"/>
      <c r="BT23" s="982"/>
      <c r="BU23" s="982"/>
      <c r="BV23" s="982"/>
      <c r="BW23" s="982"/>
      <c r="BX23" s="982"/>
      <c r="BY23" s="982"/>
      <c r="BZ23" s="982"/>
      <c r="CA23" s="982"/>
      <c r="CB23" s="982"/>
      <c r="CC23" s="982"/>
      <c r="CD23" s="982"/>
      <c r="CE23" s="982"/>
      <c r="CF23" s="982"/>
      <c r="CG23" s="1003"/>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217"/>
    </row>
    <row r="24" spans="1:131" s="218" customFormat="1" ht="26.25" customHeight="1" x14ac:dyDescent="0.15">
      <c r="A24" s="1049" t="s">
        <v>378</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14"/>
      <c r="BA24" s="214"/>
      <c r="BB24" s="214"/>
      <c r="BC24" s="214"/>
      <c r="BD24" s="214"/>
      <c r="BE24" s="215"/>
      <c r="BF24" s="215"/>
      <c r="BG24" s="215"/>
      <c r="BH24" s="215"/>
      <c r="BI24" s="215"/>
      <c r="BJ24" s="215"/>
      <c r="BK24" s="215"/>
      <c r="BL24" s="215"/>
      <c r="BM24" s="215"/>
      <c r="BN24" s="215"/>
      <c r="BO24" s="215"/>
      <c r="BP24" s="215"/>
      <c r="BQ24" s="221">
        <v>18</v>
      </c>
      <c r="BR24" s="222"/>
      <c r="BS24" s="981"/>
      <c r="BT24" s="982"/>
      <c r="BU24" s="982"/>
      <c r="BV24" s="982"/>
      <c r="BW24" s="982"/>
      <c r="BX24" s="982"/>
      <c r="BY24" s="982"/>
      <c r="BZ24" s="982"/>
      <c r="CA24" s="982"/>
      <c r="CB24" s="982"/>
      <c r="CC24" s="982"/>
      <c r="CD24" s="982"/>
      <c r="CE24" s="982"/>
      <c r="CF24" s="982"/>
      <c r="CG24" s="1003"/>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217"/>
    </row>
    <row r="25" spans="1:131" ht="26.25" customHeight="1" thickBot="1" x14ac:dyDescent="0.2">
      <c r="A25" s="1048" t="s">
        <v>379</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14"/>
      <c r="BK25" s="214"/>
      <c r="BL25" s="214"/>
      <c r="BM25" s="214"/>
      <c r="BN25" s="214"/>
      <c r="BO25" s="224"/>
      <c r="BP25" s="224"/>
      <c r="BQ25" s="221">
        <v>19</v>
      </c>
      <c r="BR25" s="222"/>
      <c r="BS25" s="981"/>
      <c r="BT25" s="982"/>
      <c r="BU25" s="982"/>
      <c r="BV25" s="982"/>
      <c r="BW25" s="982"/>
      <c r="BX25" s="982"/>
      <c r="BY25" s="982"/>
      <c r="BZ25" s="982"/>
      <c r="CA25" s="982"/>
      <c r="CB25" s="982"/>
      <c r="CC25" s="982"/>
      <c r="CD25" s="982"/>
      <c r="CE25" s="982"/>
      <c r="CF25" s="982"/>
      <c r="CG25" s="1003"/>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212"/>
    </row>
    <row r="26" spans="1:131" ht="26.25" customHeight="1" x14ac:dyDescent="0.15">
      <c r="A26" s="984" t="s">
        <v>357</v>
      </c>
      <c r="B26" s="985"/>
      <c r="C26" s="985"/>
      <c r="D26" s="985"/>
      <c r="E26" s="985"/>
      <c r="F26" s="985"/>
      <c r="G26" s="985"/>
      <c r="H26" s="985"/>
      <c r="I26" s="985"/>
      <c r="J26" s="985"/>
      <c r="K26" s="985"/>
      <c r="L26" s="985"/>
      <c r="M26" s="985"/>
      <c r="N26" s="985"/>
      <c r="O26" s="985"/>
      <c r="P26" s="986"/>
      <c r="Q26" s="990" t="s">
        <v>380</v>
      </c>
      <c r="R26" s="991"/>
      <c r="S26" s="991"/>
      <c r="T26" s="991"/>
      <c r="U26" s="992"/>
      <c r="V26" s="990" t="s">
        <v>381</v>
      </c>
      <c r="W26" s="991"/>
      <c r="X26" s="991"/>
      <c r="Y26" s="991"/>
      <c r="Z26" s="992"/>
      <c r="AA26" s="990" t="s">
        <v>382</v>
      </c>
      <c r="AB26" s="991"/>
      <c r="AC26" s="991"/>
      <c r="AD26" s="991"/>
      <c r="AE26" s="991"/>
      <c r="AF26" s="1044" t="s">
        <v>383</v>
      </c>
      <c r="AG26" s="997"/>
      <c r="AH26" s="997"/>
      <c r="AI26" s="997"/>
      <c r="AJ26" s="1045"/>
      <c r="AK26" s="991" t="s">
        <v>384</v>
      </c>
      <c r="AL26" s="991"/>
      <c r="AM26" s="991"/>
      <c r="AN26" s="991"/>
      <c r="AO26" s="992"/>
      <c r="AP26" s="990" t="s">
        <v>385</v>
      </c>
      <c r="AQ26" s="991"/>
      <c r="AR26" s="991"/>
      <c r="AS26" s="991"/>
      <c r="AT26" s="992"/>
      <c r="AU26" s="990" t="s">
        <v>386</v>
      </c>
      <c r="AV26" s="991"/>
      <c r="AW26" s="991"/>
      <c r="AX26" s="991"/>
      <c r="AY26" s="992"/>
      <c r="AZ26" s="990" t="s">
        <v>387</v>
      </c>
      <c r="BA26" s="991"/>
      <c r="BB26" s="991"/>
      <c r="BC26" s="991"/>
      <c r="BD26" s="992"/>
      <c r="BE26" s="990" t="s">
        <v>364</v>
      </c>
      <c r="BF26" s="991"/>
      <c r="BG26" s="991"/>
      <c r="BH26" s="991"/>
      <c r="BI26" s="1004"/>
      <c r="BJ26" s="214"/>
      <c r="BK26" s="214"/>
      <c r="BL26" s="214"/>
      <c r="BM26" s="214"/>
      <c r="BN26" s="214"/>
      <c r="BO26" s="224"/>
      <c r="BP26" s="224"/>
      <c r="BQ26" s="221">
        <v>20</v>
      </c>
      <c r="BR26" s="222"/>
      <c r="BS26" s="981"/>
      <c r="BT26" s="982"/>
      <c r="BU26" s="982"/>
      <c r="BV26" s="982"/>
      <c r="BW26" s="982"/>
      <c r="BX26" s="982"/>
      <c r="BY26" s="982"/>
      <c r="BZ26" s="982"/>
      <c r="CA26" s="982"/>
      <c r="CB26" s="982"/>
      <c r="CC26" s="982"/>
      <c r="CD26" s="982"/>
      <c r="CE26" s="982"/>
      <c r="CF26" s="982"/>
      <c r="CG26" s="1003"/>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212"/>
    </row>
    <row r="27" spans="1:131" ht="26.25" customHeight="1" thickBot="1" x14ac:dyDescent="0.2">
      <c r="A27" s="987"/>
      <c r="B27" s="988"/>
      <c r="C27" s="988"/>
      <c r="D27" s="988"/>
      <c r="E27" s="988"/>
      <c r="F27" s="988"/>
      <c r="G27" s="988"/>
      <c r="H27" s="988"/>
      <c r="I27" s="988"/>
      <c r="J27" s="988"/>
      <c r="K27" s="988"/>
      <c r="L27" s="988"/>
      <c r="M27" s="988"/>
      <c r="N27" s="988"/>
      <c r="O27" s="988"/>
      <c r="P27" s="989"/>
      <c r="Q27" s="993"/>
      <c r="R27" s="994"/>
      <c r="S27" s="994"/>
      <c r="T27" s="994"/>
      <c r="U27" s="995"/>
      <c r="V27" s="993"/>
      <c r="W27" s="994"/>
      <c r="X27" s="994"/>
      <c r="Y27" s="994"/>
      <c r="Z27" s="995"/>
      <c r="AA27" s="993"/>
      <c r="AB27" s="994"/>
      <c r="AC27" s="994"/>
      <c r="AD27" s="994"/>
      <c r="AE27" s="994"/>
      <c r="AF27" s="1046"/>
      <c r="AG27" s="1000"/>
      <c r="AH27" s="1000"/>
      <c r="AI27" s="1000"/>
      <c r="AJ27" s="1047"/>
      <c r="AK27" s="994"/>
      <c r="AL27" s="994"/>
      <c r="AM27" s="994"/>
      <c r="AN27" s="994"/>
      <c r="AO27" s="995"/>
      <c r="AP27" s="993"/>
      <c r="AQ27" s="994"/>
      <c r="AR27" s="994"/>
      <c r="AS27" s="994"/>
      <c r="AT27" s="995"/>
      <c r="AU27" s="993"/>
      <c r="AV27" s="994"/>
      <c r="AW27" s="994"/>
      <c r="AX27" s="994"/>
      <c r="AY27" s="995"/>
      <c r="AZ27" s="993"/>
      <c r="BA27" s="994"/>
      <c r="BB27" s="994"/>
      <c r="BC27" s="994"/>
      <c r="BD27" s="995"/>
      <c r="BE27" s="993"/>
      <c r="BF27" s="994"/>
      <c r="BG27" s="994"/>
      <c r="BH27" s="994"/>
      <c r="BI27" s="1005"/>
      <c r="BJ27" s="214"/>
      <c r="BK27" s="214"/>
      <c r="BL27" s="214"/>
      <c r="BM27" s="214"/>
      <c r="BN27" s="214"/>
      <c r="BO27" s="224"/>
      <c r="BP27" s="224"/>
      <c r="BQ27" s="221">
        <v>21</v>
      </c>
      <c r="BR27" s="222"/>
      <c r="BS27" s="981"/>
      <c r="BT27" s="982"/>
      <c r="BU27" s="982"/>
      <c r="BV27" s="982"/>
      <c r="BW27" s="982"/>
      <c r="BX27" s="982"/>
      <c r="BY27" s="982"/>
      <c r="BZ27" s="982"/>
      <c r="CA27" s="982"/>
      <c r="CB27" s="982"/>
      <c r="CC27" s="982"/>
      <c r="CD27" s="982"/>
      <c r="CE27" s="982"/>
      <c r="CF27" s="982"/>
      <c r="CG27" s="1003"/>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212"/>
    </row>
    <row r="28" spans="1:131" ht="26.25" customHeight="1" thickTop="1" x14ac:dyDescent="0.15">
      <c r="A28" s="225">
        <v>1</v>
      </c>
      <c r="B28" s="1036" t="s">
        <v>388</v>
      </c>
      <c r="C28" s="1037"/>
      <c r="D28" s="1037"/>
      <c r="E28" s="1037"/>
      <c r="F28" s="1037"/>
      <c r="G28" s="1037"/>
      <c r="H28" s="1037"/>
      <c r="I28" s="1037"/>
      <c r="J28" s="1037"/>
      <c r="K28" s="1037"/>
      <c r="L28" s="1037"/>
      <c r="M28" s="1037"/>
      <c r="N28" s="1037"/>
      <c r="O28" s="1037"/>
      <c r="P28" s="1038"/>
      <c r="Q28" s="1039">
        <v>3450</v>
      </c>
      <c r="R28" s="1040"/>
      <c r="S28" s="1040"/>
      <c r="T28" s="1040"/>
      <c r="U28" s="1040"/>
      <c r="V28" s="1040">
        <v>3418</v>
      </c>
      <c r="W28" s="1040"/>
      <c r="X28" s="1040"/>
      <c r="Y28" s="1040"/>
      <c r="Z28" s="1040"/>
      <c r="AA28" s="1040">
        <f t="shared" ref="AA28:AA34" si="2">Q28-V28</f>
        <v>32</v>
      </c>
      <c r="AB28" s="1040"/>
      <c r="AC28" s="1040"/>
      <c r="AD28" s="1040"/>
      <c r="AE28" s="1041"/>
      <c r="AF28" s="1042">
        <v>32</v>
      </c>
      <c r="AG28" s="1040"/>
      <c r="AH28" s="1040"/>
      <c r="AI28" s="1040"/>
      <c r="AJ28" s="1043"/>
      <c r="AK28" s="1031">
        <v>360</v>
      </c>
      <c r="AL28" s="1032"/>
      <c r="AM28" s="1032"/>
      <c r="AN28" s="1032"/>
      <c r="AO28" s="1032"/>
      <c r="AP28" s="1032" t="s">
        <v>558</v>
      </c>
      <c r="AQ28" s="1032"/>
      <c r="AR28" s="1032"/>
      <c r="AS28" s="1032"/>
      <c r="AT28" s="1032"/>
      <c r="AU28" s="1032" t="s">
        <v>558</v>
      </c>
      <c r="AV28" s="1032"/>
      <c r="AW28" s="1032"/>
      <c r="AX28" s="1032"/>
      <c r="AY28" s="1032"/>
      <c r="AZ28" s="1033" t="s">
        <v>558</v>
      </c>
      <c r="BA28" s="1033"/>
      <c r="BB28" s="1033"/>
      <c r="BC28" s="1033"/>
      <c r="BD28" s="1033"/>
      <c r="BE28" s="1034"/>
      <c r="BF28" s="1034"/>
      <c r="BG28" s="1034"/>
      <c r="BH28" s="1034"/>
      <c r="BI28" s="1035"/>
      <c r="BJ28" s="214"/>
      <c r="BK28" s="214"/>
      <c r="BL28" s="214"/>
      <c r="BM28" s="214"/>
      <c r="BN28" s="214"/>
      <c r="BO28" s="224"/>
      <c r="BP28" s="224"/>
      <c r="BQ28" s="221">
        <v>22</v>
      </c>
      <c r="BR28" s="222"/>
      <c r="BS28" s="981"/>
      <c r="BT28" s="982"/>
      <c r="BU28" s="982"/>
      <c r="BV28" s="982"/>
      <c r="BW28" s="982"/>
      <c r="BX28" s="982"/>
      <c r="BY28" s="982"/>
      <c r="BZ28" s="982"/>
      <c r="CA28" s="982"/>
      <c r="CB28" s="982"/>
      <c r="CC28" s="982"/>
      <c r="CD28" s="982"/>
      <c r="CE28" s="982"/>
      <c r="CF28" s="982"/>
      <c r="CG28" s="1003"/>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212"/>
    </row>
    <row r="29" spans="1:131" ht="26.25" customHeight="1" x14ac:dyDescent="0.15">
      <c r="A29" s="225">
        <v>2</v>
      </c>
      <c r="B29" s="1019" t="s">
        <v>389</v>
      </c>
      <c r="C29" s="1020"/>
      <c r="D29" s="1020"/>
      <c r="E29" s="1020"/>
      <c r="F29" s="1020"/>
      <c r="G29" s="1020"/>
      <c r="H29" s="1020"/>
      <c r="I29" s="1020"/>
      <c r="J29" s="1020"/>
      <c r="K29" s="1020"/>
      <c r="L29" s="1020"/>
      <c r="M29" s="1020"/>
      <c r="N29" s="1020"/>
      <c r="O29" s="1020"/>
      <c r="P29" s="1021"/>
      <c r="Q29" s="1027">
        <v>3831</v>
      </c>
      <c r="R29" s="1028"/>
      <c r="S29" s="1028"/>
      <c r="T29" s="1028"/>
      <c r="U29" s="1028"/>
      <c r="V29" s="1028">
        <v>3556</v>
      </c>
      <c r="W29" s="1028"/>
      <c r="X29" s="1028"/>
      <c r="Y29" s="1028"/>
      <c r="Z29" s="1028"/>
      <c r="AA29" s="1028">
        <f t="shared" si="2"/>
        <v>275</v>
      </c>
      <c r="AB29" s="1028"/>
      <c r="AC29" s="1028"/>
      <c r="AD29" s="1028"/>
      <c r="AE29" s="1029"/>
      <c r="AF29" s="1024">
        <v>275</v>
      </c>
      <c r="AG29" s="1025"/>
      <c r="AH29" s="1025"/>
      <c r="AI29" s="1025"/>
      <c r="AJ29" s="1026"/>
      <c r="AK29" s="969">
        <v>596</v>
      </c>
      <c r="AL29" s="960"/>
      <c r="AM29" s="960"/>
      <c r="AN29" s="960"/>
      <c r="AO29" s="960"/>
      <c r="AP29" s="960" t="s">
        <v>558</v>
      </c>
      <c r="AQ29" s="960"/>
      <c r="AR29" s="960"/>
      <c r="AS29" s="960"/>
      <c r="AT29" s="960"/>
      <c r="AU29" s="960" t="s">
        <v>558</v>
      </c>
      <c r="AV29" s="960"/>
      <c r="AW29" s="960"/>
      <c r="AX29" s="960"/>
      <c r="AY29" s="960"/>
      <c r="AZ29" s="1030" t="s">
        <v>558</v>
      </c>
      <c r="BA29" s="1030"/>
      <c r="BB29" s="1030"/>
      <c r="BC29" s="1030"/>
      <c r="BD29" s="1030"/>
      <c r="BE29" s="961"/>
      <c r="BF29" s="961"/>
      <c r="BG29" s="961"/>
      <c r="BH29" s="961"/>
      <c r="BI29" s="962"/>
      <c r="BJ29" s="214"/>
      <c r="BK29" s="214"/>
      <c r="BL29" s="214"/>
      <c r="BM29" s="214"/>
      <c r="BN29" s="214"/>
      <c r="BO29" s="224"/>
      <c r="BP29" s="224"/>
      <c r="BQ29" s="221">
        <v>23</v>
      </c>
      <c r="BR29" s="222"/>
      <c r="BS29" s="981"/>
      <c r="BT29" s="982"/>
      <c r="BU29" s="982"/>
      <c r="BV29" s="982"/>
      <c r="BW29" s="982"/>
      <c r="BX29" s="982"/>
      <c r="BY29" s="982"/>
      <c r="BZ29" s="982"/>
      <c r="CA29" s="982"/>
      <c r="CB29" s="982"/>
      <c r="CC29" s="982"/>
      <c r="CD29" s="982"/>
      <c r="CE29" s="982"/>
      <c r="CF29" s="982"/>
      <c r="CG29" s="1003"/>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212"/>
    </row>
    <row r="30" spans="1:131" ht="26.25" customHeight="1" x14ac:dyDescent="0.15">
      <c r="A30" s="225">
        <v>3</v>
      </c>
      <c r="B30" s="1019" t="s">
        <v>390</v>
      </c>
      <c r="C30" s="1020"/>
      <c r="D30" s="1020"/>
      <c r="E30" s="1020"/>
      <c r="F30" s="1020"/>
      <c r="G30" s="1020"/>
      <c r="H30" s="1020"/>
      <c r="I30" s="1020"/>
      <c r="J30" s="1020"/>
      <c r="K30" s="1020"/>
      <c r="L30" s="1020"/>
      <c r="M30" s="1020"/>
      <c r="N30" s="1020"/>
      <c r="O30" s="1020"/>
      <c r="P30" s="1021"/>
      <c r="Q30" s="1027">
        <v>568</v>
      </c>
      <c r="R30" s="1028"/>
      <c r="S30" s="1028"/>
      <c r="T30" s="1028"/>
      <c r="U30" s="1028"/>
      <c r="V30" s="1028">
        <v>555</v>
      </c>
      <c r="W30" s="1028"/>
      <c r="X30" s="1028"/>
      <c r="Y30" s="1028"/>
      <c r="Z30" s="1028"/>
      <c r="AA30" s="1028">
        <f t="shared" si="2"/>
        <v>13</v>
      </c>
      <c r="AB30" s="1028"/>
      <c r="AC30" s="1028"/>
      <c r="AD30" s="1028"/>
      <c r="AE30" s="1029"/>
      <c r="AF30" s="1024">
        <v>13</v>
      </c>
      <c r="AG30" s="1025"/>
      <c r="AH30" s="1025"/>
      <c r="AI30" s="1025"/>
      <c r="AJ30" s="1026"/>
      <c r="AK30" s="969">
        <v>190</v>
      </c>
      <c r="AL30" s="960"/>
      <c r="AM30" s="960"/>
      <c r="AN30" s="960"/>
      <c r="AO30" s="960"/>
      <c r="AP30" s="960" t="s">
        <v>558</v>
      </c>
      <c r="AQ30" s="960"/>
      <c r="AR30" s="960"/>
      <c r="AS30" s="960"/>
      <c r="AT30" s="960"/>
      <c r="AU30" s="960" t="s">
        <v>558</v>
      </c>
      <c r="AV30" s="960"/>
      <c r="AW30" s="960"/>
      <c r="AX30" s="960"/>
      <c r="AY30" s="960"/>
      <c r="AZ30" s="1030" t="s">
        <v>558</v>
      </c>
      <c r="BA30" s="1030"/>
      <c r="BB30" s="1030"/>
      <c r="BC30" s="1030"/>
      <c r="BD30" s="1030"/>
      <c r="BE30" s="961"/>
      <c r="BF30" s="961"/>
      <c r="BG30" s="961"/>
      <c r="BH30" s="961"/>
      <c r="BI30" s="962"/>
      <c r="BJ30" s="214"/>
      <c r="BK30" s="214"/>
      <c r="BL30" s="214"/>
      <c r="BM30" s="214"/>
      <c r="BN30" s="214"/>
      <c r="BO30" s="224"/>
      <c r="BP30" s="224"/>
      <c r="BQ30" s="221">
        <v>24</v>
      </c>
      <c r="BR30" s="222"/>
      <c r="BS30" s="981"/>
      <c r="BT30" s="982"/>
      <c r="BU30" s="982"/>
      <c r="BV30" s="982"/>
      <c r="BW30" s="982"/>
      <c r="BX30" s="982"/>
      <c r="BY30" s="982"/>
      <c r="BZ30" s="982"/>
      <c r="CA30" s="982"/>
      <c r="CB30" s="982"/>
      <c r="CC30" s="982"/>
      <c r="CD30" s="982"/>
      <c r="CE30" s="982"/>
      <c r="CF30" s="982"/>
      <c r="CG30" s="1003"/>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212"/>
    </row>
    <row r="31" spans="1:131" ht="26.25" customHeight="1" x14ac:dyDescent="0.15">
      <c r="A31" s="225">
        <v>4</v>
      </c>
      <c r="B31" s="1019" t="s">
        <v>391</v>
      </c>
      <c r="C31" s="1020"/>
      <c r="D31" s="1020"/>
      <c r="E31" s="1020"/>
      <c r="F31" s="1020"/>
      <c r="G31" s="1020"/>
      <c r="H31" s="1020"/>
      <c r="I31" s="1020"/>
      <c r="J31" s="1020"/>
      <c r="K31" s="1020"/>
      <c r="L31" s="1020"/>
      <c r="M31" s="1020"/>
      <c r="N31" s="1020"/>
      <c r="O31" s="1020"/>
      <c r="P31" s="1021"/>
      <c r="Q31" s="1027">
        <v>164</v>
      </c>
      <c r="R31" s="1028"/>
      <c r="S31" s="1028"/>
      <c r="T31" s="1028"/>
      <c r="U31" s="1028"/>
      <c r="V31" s="1028">
        <v>161</v>
      </c>
      <c r="W31" s="1028"/>
      <c r="X31" s="1028"/>
      <c r="Y31" s="1028"/>
      <c r="Z31" s="1028"/>
      <c r="AA31" s="1028">
        <f t="shared" si="2"/>
        <v>3</v>
      </c>
      <c r="AB31" s="1028"/>
      <c r="AC31" s="1028"/>
      <c r="AD31" s="1028"/>
      <c r="AE31" s="1029"/>
      <c r="AF31" s="1024">
        <v>3</v>
      </c>
      <c r="AG31" s="1025"/>
      <c r="AH31" s="1025"/>
      <c r="AI31" s="1025"/>
      <c r="AJ31" s="1026"/>
      <c r="AK31" s="969" t="s">
        <v>558</v>
      </c>
      <c r="AL31" s="960"/>
      <c r="AM31" s="960"/>
      <c r="AN31" s="960"/>
      <c r="AO31" s="960"/>
      <c r="AP31" s="960" t="s">
        <v>558</v>
      </c>
      <c r="AQ31" s="960"/>
      <c r="AR31" s="960"/>
      <c r="AS31" s="960"/>
      <c r="AT31" s="960"/>
      <c r="AU31" s="960" t="s">
        <v>558</v>
      </c>
      <c r="AV31" s="960"/>
      <c r="AW31" s="960"/>
      <c r="AX31" s="960"/>
      <c r="AY31" s="960"/>
      <c r="AZ31" s="1030" t="s">
        <v>558</v>
      </c>
      <c r="BA31" s="1030"/>
      <c r="BB31" s="1030"/>
      <c r="BC31" s="1030"/>
      <c r="BD31" s="1030"/>
      <c r="BE31" s="961"/>
      <c r="BF31" s="961"/>
      <c r="BG31" s="961"/>
      <c r="BH31" s="961"/>
      <c r="BI31" s="962"/>
      <c r="BJ31" s="214"/>
      <c r="BK31" s="214"/>
      <c r="BL31" s="214"/>
      <c r="BM31" s="214"/>
      <c r="BN31" s="214"/>
      <c r="BO31" s="224"/>
      <c r="BP31" s="224"/>
      <c r="BQ31" s="221">
        <v>25</v>
      </c>
      <c r="BR31" s="222"/>
      <c r="BS31" s="981"/>
      <c r="BT31" s="982"/>
      <c r="BU31" s="982"/>
      <c r="BV31" s="982"/>
      <c r="BW31" s="982"/>
      <c r="BX31" s="982"/>
      <c r="BY31" s="982"/>
      <c r="BZ31" s="982"/>
      <c r="CA31" s="982"/>
      <c r="CB31" s="982"/>
      <c r="CC31" s="982"/>
      <c r="CD31" s="982"/>
      <c r="CE31" s="982"/>
      <c r="CF31" s="982"/>
      <c r="CG31" s="1003"/>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212"/>
    </row>
    <row r="32" spans="1:131" ht="26.25" customHeight="1" x14ac:dyDescent="0.15">
      <c r="A32" s="225">
        <v>5</v>
      </c>
      <c r="B32" s="1019" t="s">
        <v>392</v>
      </c>
      <c r="C32" s="1020"/>
      <c r="D32" s="1020"/>
      <c r="E32" s="1020"/>
      <c r="F32" s="1020"/>
      <c r="G32" s="1020"/>
      <c r="H32" s="1020"/>
      <c r="I32" s="1020"/>
      <c r="J32" s="1020"/>
      <c r="K32" s="1020"/>
      <c r="L32" s="1020"/>
      <c r="M32" s="1020"/>
      <c r="N32" s="1020"/>
      <c r="O32" s="1020"/>
      <c r="P32" s="1021"/>
      <c r="Q32" s="1027">
        <v>470</v>
      </c>
      <c r="R32" s="1028"/>
      <c r="S32" s="1028"/>
      <c r="T32" s="1028"/>
      <c r="U32" s="1028"/>
      <c r="V32" s="1028">
        <v>445</v>
      </c>
      <c r="W32" s="1028"/>
      <c r="X32" s="1028"/>
      <c r="Y32" s="1028"/>
      <c r="Z32" s="1028"/>
      <c r="AA32" s="1028">
        <f t="shared" si="2"/>
        <v>25</v>
      </c>
      <c r="AB32" s="1028"/>
      <c r="AC32" s="1028"/>
      <c r="AD32" s="1028"/>
      <c r="AE32" s="1029"/>
      <c r="AF32" s="1024">
        <v>873</v>
      </c>
      <c r="AG32" s="1025"/>
      <c r="AH32" s="1025"/>
      <c r="AI32" s="1025"/>
      <c r="AJ32" s="1026"/>
      <c r="AK32" s="969">
        <v>26</v>
      </c>
      <c r="AL32" s="960"/>
      <c r="AM32" s="960"/>
      <c r="AN32" s="960"/>
      <c r="AO32" s="960"/>
      <c r="AP32" s="960">
        <v>1987</v>
      </c>
      <c r="AQ32" s="960"/>
      <c r="AR32" s="960"/>
      <c r="AS32" s="960"/>
      <c r="AT32" s="960"/>
      <c r="AU32" s="960">
        <v>423</v>
      </c>
      <c r="AV32" s="960"/>
      <c r="AW32" s="960"/>
      <c r="AX32" s="960"/>
      <c r="AY32" s="960"/>
      <c r="AZ32" s="1030" t="s">
        <v>564</v>
      </c>
      <c r="BA32" s="1030"/>
      <c r="BB32" s="1030"/>
      <c r="BC32" s="1030"/>
      <c r="BD32" s="1030"/>
      <c r="BE32" s="961" t="s">
        <v>393</v>
      </c>
      <c r="BF32" s="961"/>
      <c r="BG32" s="961"/>
      <c r="BH32" s="961"/>
      <c r="BI32" s="962"/>
      <c r="BJ32" s="214"/>
      <c r="BK32" s="214"/>
      <c r="BL32" s="214"/>
      <c r="BM32" s="214"/>
      <c r="BN32" s="214"/>
      <c r="BO32" s="224"/>
      <c r="BP32" s="224"/>
      <c r="BQ32" s="221">
        <v>26</v>
      </c>
      <c r="BR32" s="222"/>
      <c r="BS32" s="981"/>
      <c r="BT32" s="982"/>
      <c r="BU32" s="982"/>
      <c r="BV32" s="982"/>
      <c r="BW32" s="982"/>
      <c r="BX32" s="982"/>
      <c r="BY32" s="982"/>
      <c r="BZ32" s="982"/>
      <c r="CA32" s="982"/>
      <c r="CB32" s="982"/>
      <c r="CC32" s="982"/>
      <c r="CD32" s="982"/>
      <c r="CE32" s="982"/>
      <c r="CF32" s="982"/>
      <c r="CG32" s="1003"/>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212"/>
    </row>
    <row r="33" spans="1:131" ht="26.25" customHeight="1" x14ac:dyDescent="0.15">
      <c r="A33" s="225">
        <v>6</v>
      </c>
      <c r="B33" s="1019" t="s">
        <v>394</v>
      </c>
      <c r="C33" s="1020"/>
      <c r="D33" s="1020"/>
      <c r="E33" s="1020"/>
      <c r="F33" s="1020"/>
      <c r="G33" s="1020"/>
      <c r="H33" s="1020"/>
      <c r="I33" s="1020"/>
      <c r="J33" s="1020"/>
      <c r="K33" s="1020"/>
      <c r="L33" s="1020"/>
      <c r="M33" s="1020"/>
      <c r="N33" s="1020"/>
      <c r="O33" s="1020"/>
      <c r="P33" s="1021"/>
      <c r="Q33" s="1027">
        <v>2564</v>
      </c>
      <c r="R33" s="1028"/>
      <c r="S33" s="1028"/>
      <c r="T33" s="1028"/>
      <c r="U33" s="1028"/>
      <c r="V33" s="1028">
        <v>2967</v>
      </c>
      <c r="W33" s="1028"/>
      <c r="X33" s="1028"/>
      <c r="Y33" s="1028"/>
      <c r="Z33" s="1028"/>
      <c r="AA33" s="1028">
        <f t="shared" si="2"/>
        <v>-403</v>
      </c>
      <c r="AB33" s="1028"/>
      <c r="AC33" s="1028"/>
      <c r="AD33" s="1028"/>
      <c r="AE33" s="1029"/>
      <c r="AF33" s="1024">
        <v>154</v>
      </c>
      <c r="AG33" s="1025"/>
      <c r="AH33" s="1025"/>
      <c r="AI33" s="1025"/>
      <c r="AJ33" s="1026"/>
      <c r="AK33" s="969">
        <v>410</v>
      </c>
      <c r="AL33" s="960"/>
      <c r="AM33" s="960"/>
      <c r="AN33" s="960"/>
      <c r="AO33" s="960"/>
      <c r="AP33" s="960">
        <v>2908</v>
      </c>
      <c r="AQ33" s="960"/>
      <c r="AR33" s="960"/>
      <c r="AS33" s="960"/>
      <c r="AT33" s="960"/>
      <c r="AU33" s="960">
        <v>1573</v>
      </c>
      <c r="AV33" s="960"/>
      <c r="AW33" s="960"/>
      <c r="AX33" s="960"/>
      <c r="AY33" s="960"/>
      <c r="AZ33" s="1030" t="s">
        <v>564</v>
      </c>
      <c r="BA33" s="1030"/>
      <c r="BB33" s="1030"/>
      <c r="BC33" s="1030"/>
      <c r="BD33" s="1030"/>
      <c r="BE33" s="961" t="s">
        <v>393</v>
      </c>
      <c r="BF33" s="961"/>
      <c r="BG33" s="961"/>
      <c r="BH33" s="961"/>
      <c r="BI33" s="962"/>
      <c r="BJ33" s="214"/>
      <c r="BK33" s="214"/>
      <c r="BL33" s="214"/>
      <c r="BM33" s="214"/>
      <c r="BN33" s="214"/>
      <c r="BO33" s="224"/>
      <c r="BP33" s="224"/>
      <c r="BQ33" s="221">
        <v>27</v>
      </c>
      <c r="BR33" s="222"/>
      <c r="BS33" s="981"/>
      <c r="BT33" s="982"/>
      <c r="BU33" s="982"/>
      <c r="BV33" s="982"/>
      <c r="BW33" s="982"/>
      <c r="BX33" s="982"/>
      <c r="BY33" s="982"/>
      <c r="BZ33" s="982"/>
      <c r="CA33" s="982"/>
      <c r="CB33" s="982"/>
      <c r="CC33" s="982"/>
      <c r="CD33" s="982"/>
      <c r="CE33" s="982"/>
      <c r="CF33" s="982"/>
      <c r="CG33" s="1003"/>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212"/>
    </row>
    <row r="34" spans="1:131" ht="26.25" customHeight="1" x14ac:dyDescent="0.15">
      <c r="A34" s="225">
        <v>7</v>
      </c>
      <c r="B34" s="1019" t="s">
        <v>565</v>
      </c>
      <c r="C34" s="1020"/>
      <c r="D34" s="1020"/>
      <c r="E34" s="1020"/>
      <c r="F34" s="1020"/>
      <c r="G34" s="1020"/>
      <c r="H34" s="1020"/>
      <c r="I34" s="1020"/>
      <c r="J34" s="1020"/>
      <c r="K34" s="1020"/>
      <c r="L34" s="1020"/>
      <c r="M34" s="1020"/>
      <c r="N34" s="1020"/>
      <c r="O34" s="1020"/>
      <c r="P34" s="1021"/>
      <c r="Q34" s="1027">
        <v>554</v>
      </c>
      <c r="R34" s="1028"/>
      <c r="S34" s="1028"/>
      <c r="T34" s="1028"/>
      <c r="U34" s="1028"/>
      <c r="V34" s="1028">
        <v>540</v>
      </c>
      <c r="W34" s="1028"/>
      <c r="X34" s="1028"/>
      <c r="Y34" s="1028"/>
      <c r="Z34" s="1028"/>
      <c r="AA34" s="1028">
        <f t="shared" si="2"/>
        <v>14</v>
      </c>
      <c r="AB34" s="1028"/>
      <c r="AC34" s="1028"/>
      <c r="AD34" s="1028"/>
      <c r="AE34" s="1029"/>
      <c r="AF34" s="1024">
        <v>43</v>
      </c>
      <c r="AG34" s="1025"/>
      <c r="AH34" s="1025"/>
      <c r="AI34" s="1025"/>
      <c r="AJ34" s="1026"/>
      <c r="AK34" s="969">
        <v>275</v>
      </c>
      <c r="AL34" s="960"/>
      <c r="AM34" s="960"/>
      <c r="AN34" s="960"/>
      <c r="AO34" s="960"/>
      <c r="AP34" s="960">
        <v>2014</v>
      </c>
      <c r="AQ34" s="960"/>
      <c r="AR34" s="960"/>
      <c r="AS34" s="960"/>
      <c r="AT34" s="960"/>
      <c r="AU34" s="960">
        <v>2012</v>
      </c>
      <c r="AV34" s="960"/>
      <c r="AW34" s="960"/>
      <c r="AX34" s="960"/>
      <c r="AY34" s="960"/>
      <c r="AZ34" s="1030" t="s">
        <v>564</v>
      </c>
      <c r="BA34" s="1030"/>
      <c r="BB34" s="1030"/>
      <c r="BC34" s="1030"/>
      <c r="BD34" s="1030"/>
      <c r="BE34" s="961" t="s">
        <v>393</v>
      </c>
      <c r="BF34" s="961"/>
      <c r="BG34" s="961"/>
      <c r="BH34" s="961"/>
      <c r="BI34" s="962"/>
      <c r="BJ34" s="214"/>
      <c r="BK34" s="214"/>
      <c r="BL34" s="214"/>
      <c r="BM34" s="214"/>
      <c r="BN34" s="214"/>
      <c r="BO34" s="224"/>
      <c r="BP34" s="224"/>
      <c r="BQ34" s="221">
        <v>28</v>
      </c>
      <c r="BR34" s="222"/>
      <c r="BS34" s="981"/>
      <c r="BT34" s="982"/>
      <c r="BU34" s="982"/>
      <c r="BV34" s="982"/>
      <c r="BW34" s="982"/>
      <c r="BX34" s="982"/>
      <c r="BY34" s="982"/>
      <c r="BZ34" s="982"/>
      <c r="CA34" s="982"/>
      <c r="CB34" s="982"/>
      <c r="CC34" s="982"/>
      <c r="CD34" s="982"/>
      <c r="CE34" s="982"/>
      <c r="CF34" s="982"/>
      <c r="CG34" s="1003"/>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212"/>
    </row>
    <row r="35" spans="1:131" ht="26.25" customHeight="1" x14ac:dyDescent="0.15">
      <c r="A35" s="225">
        <v>8</v>
      </c>
      <c r="B35" s="1019"/>
      <c r="C35" s="1020"/>
      <c r="D35" s="1020"/>
      <c r="E35" s="1020"/>
      <c r="F35" s="1020"/>
      <c r="G35" s="1020"/>
      <c r="H35" s="1020"/>
      <c r="I35" s="1020"/>
      <c r="J35" s="1020"/>
      <c r="K35" s="1020"/>
      <c r="L35" s="1020"/>
      <c r="M35" s="1020"/>
      <c r="N35" s="1020"/>
      <c r="O35" s="1020"/>
      <c r="P35" s="1021"/>
      <c r="Q35" s="1027"/>
      <c r="R35" s="1028"/>
      <c r="S35" s="1028"/>
      <c r="T35" s="1028"/>
      <c r="U35" s="1028"/>
      <c r="V35" s="1028"/>
      <c r="W35" s="1028"/>
      <c r="X35" s="1028"/>
      <c r="Y35" s="1028"/>
      <c r="Z35" s="1028"/>
      <c r="AA35" s="1028"/>
      <c r="AB35" s="1028"/>
      <c r="AC35" s="1028"/>
      <c r="AD35" s="1028"/>
      <c r="AE35" s="1029"/>
      <c r="AF35" s="1024"/>
      <c r="AG35" s="1025"/>
      <c r="AH35" s="1025"/>
      <c r="AI35" s="1025"/>
      <c r="AJ35" s="1026"/>
      <c r="AK35" s="969"/>
      <c r="AL35" s="960"/>
      <c r="AM35" s="960"/>
      <c r="AN35" s="960"/>
      <c r="AO35" s="960"/>
      <c r="AP35" s="960"/>
      <c r="AQ35" s="960"/>
      <c r="AR35" s="960"/>
      <c r="AS35" s="960"/>
      <c r="AT35" s="960"/>
      <c r="AU35" s="960"/>
      <c r="AV35" s="960"/>
      <c r="AW35" s="960"/>
      <c r="AX35" s="960"/>
      <c r="AY35" s="960"/>
      <c r="AZ35" s="1030"/>
      <c r="BA35" s="1030"/>
      <c r="BB35" s="1030"/>
      <c r="BC35" s="1030"/>
      <c r="BD35" s="1030"/>
      <c r="BE35" s="961"/>
      <c r="BF35" s="961"/>
      <c r="BG35" s="961"/>
      <c r="BH35" s="961"/>
      <c r="BI35" s="962"/>
      <c r="BJ35" s="214"/>
      <c r="BK35" s="214"/>
      <c r="BL35" s="214"/>
      <c r="BM35" s="214"/>
      <c r="BN35" s="214"/>
      <c r="BO35" s="224"/>
      <c r="BP35" s="224"/>
      <c r="BQ35" s="221">
        <v>29</v>
      </c>
      <c r="BR35" s="222"/>
      <c r="BS35" s="981"/>
      <c r="BT35" s="982"/>
      <c r="BU35" s="982"/>
      <c r="BV35" s="982"/>
      <c r="BW35" s="982"/>
      <c r="BX35" s="982"/>
      <c r="BY35" s="982"/>
      <c r="BZ35" s="982"/>
      <c r="CA35" s="982"/>
      <c r="CB35" s="982"/>
      <c r="CC35" s="982"/>
      <c r="CD35" s="982"/>
      <c r="CE35" s="982"/>
      <c r="CF35" s="982"/>
      <c r="CG35" s="1003"/>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212"/>
    </row>
    <row r="36" spans="1:131" ht="26.25" customHeight="1" x14ac:dyDescent="0.15">
      <c r="A36" s="225">
        <v>9</v>
      </c>
      <c r="B36" s="1019"/>
      <c r="C36" s="1020"/>
      <c r="D36" s="1020"/>
      <c r="E36" s="1020"/>
      <c r="F36" s="1020"/>
      <c r="G36" s="1020"/>
      <c r="H36" s="1020"/>
      <c r="I36" s="1020"/>
      <c r="J36" s="1020"/>
      <c r="K36" s="1020"/>
      <c r="L36" s="1020"/>
      <c r="M36" s="1020"/>
      <c r="N36" s="1020"/>
      <c r="O36" s="1020"/>
      <c r="P36" s="1021"/>
      <c r="Q36" s="1027"/>
      <c r="R36" s="1028"/>
      <c r="S36" s="1028"/>
      <c r="T36" s="1028"/>
      <c r="U36" s="1028"/>
      <c r="V36" s="1028"/>
      <c r="W36" s="1028"/>
      <c r="X36" s="1028"/>
      <c r="Y36" s="1028"/>
      <c r="Z36" s="1028"/>
      <c r="AA36" s="1028"/>
      <c r="AB36" s="1028"/>
      <c r="AC36" s="1028"/>
      <c r="AD36" s="1028"/>
      <c r="AE36" s="1029"/>
      <c r="AF36" s="1024"/>
      <c r="AG36" s="1025"/>
      <c r="AH36" s="1025"/>
      <c r="AI36" s="1025"/>
      <c r="AJ36" s="1026"/>
      <c r="AK36" s="969"/>
      <c r="AL36" s="960"/>
      <c r="AM36" s="960"/>
      <c r="AN36" s="960"/>
      <c r="AO36" s="960"/>
      <c r="AP36" s="960"/>
      <c r="AQ36" s="960"/>
      <c r="AR36" s="960"/>
      <c r="AS36" s="960"/>
      <c r="AT36" s="960"/>
      <c r="AU36" s="960"/>
      <c r="AV36" s="960"/>
      <c r="AW36" s="960"/>
      <c r="AX36" s="960"/>
      <c r="AY36" s="960"/>
      <c r="AZ36" s="1030"/>
      <c r="BA36" s="1030"/>
      <c r="BB36" s="1030"/>
      <c r="BC36" s="1030"/>
      <c r="BD36" s="1030"/>
      <c r="BE36" s="961"/>
      <c r="BF36" s="961"/>
      <c r="BG36" s="961"/>
      <c r="BH36" s="961"/>
      <c r="BI36" s="962"/>
      <c r="BJ36" s="214"/>
      <c r="BK36" s="214"/>
      <c r="BL36" s="214"/>
      <c r="BM36" s="214"/>
      <c r="BN36" s="214"/>
      <c r="BO36" s="224"/>
      <c r="BP36" s="224"/>
      <c r="BQ36" s="221">
        <v>30</v>
      </c>
      <c r="BR36" s="222"/>
      <c r="BS36" s="981"/>
      <c r="BT36" s="982"/>
      <c r="BU36" s="982"/>
      <c r="BV36" s="982"/>
      <c r="BW36" s="982"/>
      <c r="BX36" s="982"/>
      <c r="BY36" s="982"/>
      <c r="BZ36" s="982"/>
      <c r="CA36" s="982"/>
      <c r="CB36" s="982"/>
      <c r="CC36" s="982"/>
      <c r="CD36" s="982"/>
      <c r="CE36" s="982"/>
      <c r="CF36" s="982"/>
      <c r="CG36" s="1003"/>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212"/>
    </row>
    <row r="37" spans="1:131" ht="26.25" customHeight="1" x14ac:dyDescent="0.15">
      <c r="A37" s="225">
        <v>10</v>
      </c>
      <c r="B37" s="1019"/>
      <c r="C37" s="1020"/>
      <c r="D37" s="1020"/>
      <c r="E37" s="1020"/>
      <c r="F37" s="1020"/>
      <c r="G37" s="1020"/>
      <c r="H37" s="1020"/>
      <c r="I37" s="1020"/>
      <c r="J37" s="1020"/>
      <c r="K37" s="1020"/>
      <c r="L37" s="1020"/>
      <c r="M37" s="1020"/>
      <c r="N37" s="1020"/>
      <c r="O37" s="1020"/>
      <c r="P37" s="1021"/>
      <c r="Q37" s="1027"/>
      <c r="R37" s="1028"/>
      <c r="S37" s="1028"/>
      <c r="T37" s="1028"/>
      <c r="U37" s="1028"/>
      <c r="V37" s="1028"/>
      <c r="W37" s="1028"/>
      <c r="X37" s="1028"/>
      <c r="Y37" s="1028"/>
      <c r="Z37" s="1028"/>
      <c r="AA37" s="1028"/>
      <c r="AB37" s="1028"/>
      <c r="AC37" s="1028"/>
      <c r="AD37" s="1028"/>
      <c r="AE37" s="1029"/>
      <c r="AF37" s="1024"/>
      <c r="AG37" s="1025"/>
      <c r="AH37" s="1025"/>
      <c r="AI37" s="1025"/>
      <c r="AJ37" s="1026"/>
      <c r="AK37" s="969"/>
      <c r="AL37" s="960"/>
      <c r="AM37" s="960"/>
      <c r="AN37" s="960"/>
      <c r="AO37" s="960"/>
      <c r="AP37" s="960"/>
      <c r="AQ37" s="960"/>
      <c r="AR37" s="960"/>
      <c r="AS37" s="960"/>
      <c r="AT37" s="960"/>
      <c r="AU37" s="960"/>
      <c r="AV37" s="960"/>
      <c r="AW37" s="960"/>
      <c r="AX37" s="960"/>
      <c r="AY37" s="960"/>
      <c r="AZ37" s="1030"/>
      <c r="BA37" s="1030"/>
      <c r="BB37" s="1030"/>
      <c r="BC37" s="1030"/>
      <c r="BD37" s="1030"/>
      <c r="BE37" s="961"/>
      <c r="BF37" s="961"/>
      <c r="BG37" s="961"/>
      <c r="BH37" s="961"/>
      <c r="BI37" s="962"/>
      <c r="BJ37" s="214"/>
      <c r="BK37" s="214"/>
      <c r="BL37" s="214"/>
      <c r="BM37" s="214"/>
      <c r="BN37" s="214"/>
      <c r="BO37" s="224"/>
      <c r="BP37" s="224"/>
      <c r="BQ37" s="221">
        <v>31</v>
      </c>
      <c r="BR37" s="222"/>
      <c r="BS37" s="981"/>
      <c r="BT37" s="982"/>
      <c r="BU37" s="982"/>
      <c r="BV37" s="982"/>
      <c r="BW37" s="982"/>
      <c r="BX37" s="982"/>
      <c r="BY37" s="982"/>
      <c r="BZ37" s="982"/>
      <c r="CA37" s="982"/>
      <c r="CB37" s="982"/>
      <c r="CC37" s="982"/>
      <c r="CD37" s="982"/>
      <c r="CE37" s="982"/>
      <c r="CF37" s="982"/>
      <c r="CG37" s="1003"/>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212"/>
    </row>
    <row r="38" spans="1:131" ht="26.25" customHeight="1" x14ac:dyDescent="0.15">
      <c r="A38" s="225">
        <v>11</v>
      </c>
      <c r="B38" s="1019"/>
      <c r="C38" s="1020"/>
      <c r="D38" s="1020"/>
      <c r="E38" s="1020"/>
      <c r="F38" s="1020"/>
      <c r="G38" s="1020"/>
      <c r="H38" s="1020"/>
      <c r="I38" s="1020"/>
      <c r="J38" s="1020"/>
      <c r="K38" s="1020"/>
      <c r="L38" s="1020"/>
      <c r="M38" s="1020"/>
      <c r="N38" s="1020"/>
      <c r="O38" s="1020"/>
      <c r="P38" s="1021"/>
      <c r="Q38" s="1027"/>
      <c r="R38" s="1028"/>
      <c r="S38" s="1028"/>
      <c r="T38" s="1028"/>
      <c r="U38" s="1028"/>
      <c r="V38" s="1028"/>
      <c r="W38" s="1028"/>
      <c r="X38" s="1028"/>
      <c r="Y38" s="1028"/>
      <c r="Z38" s="1028"/>
      <c r="AA38" s="1028"/>
      <c r="AB38" s="1028"/>
      <c r="AC38" s="1028"/>
      <c r="AD38" s="1028"/>
      <c r="AE38" s="1029"/>
      <c r="AF38" s="1024"/>
      <c r="AG38" s="1025"/>
      <c r="AH38" s="1025"/>
      <c r="AI38" s="1025"/>
      <c r="AJ38" s="1026"/>
      <c r="AK38" s="969"/>
      <c r="AL38" s="960"/>
      <c r="AM38" s="960"/>
      <c r="AN38" s="960"/>
      <c r="AO38" s="960"/>
      <c r="AP38" s="960"/>
      <c r="AQ38" s="960"/>
      <c r="AR38" s="960"/>
      <c r="AS38" s="960"/>
      <c r="AT38" s="960"/>
      <c r="AU38" s="960"/>
      <c r="AV38" s="960"/>
      <c r="AW38" s="960"/>
      <c r="AX38" s="960"/>
      <c r="AY38" s="960"/>
      <c r="AZ38" s="1030"/>
      <c r="BA38" s="1030"/>
      <c r="BB38" s="1030"/>
      <c r="BC38" s="1030"/>
      <c r="BD38" s="1030"/>
      <c r="BE38" s="961"/>
      <c r="BF38" s="961"/>
      <c r="BG38" s="961"/>
      <c r="BH38" s="961"/>
      <c r="BI38" s="962"/>
      <c r="BJ38" s="214"/>
      <c r="BK38" s="214"/>
      <c r="BL38" s="214"/>
      <c r="BM38" s="214"/>
      <c r="BN38" s="214"/>
      <c r="BO38" s="224"/>
      <c r="BP38" s="224"/>
      <c r="BQ38" s="221">
        <v>32</v>
      </c>
      <c r="BR38" s="222"/>
      <c r="BS38" s="981"/>
      <c r="BT38" s="982"/>
      <c r="BU38" s="982"/>
      <c r="BV38" s="982"/>
      <c r="BW38" s="982"/>
      <c r="BX38" s="982"/>
      <c r="BY38" s="982"/>
      <c r="BZ38" s="982"/>
      <c r="CA38" s="982"/>
      <c r="CB38" s="982"/>
      <c r="CC38" s="982"/>
      <c r="CD38" s="982"/>
      <c r="CE38" s="982"/>
      <c r="CF38" s="982"/>
      <c r="CG38" s="1003"/>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212"/>
    </row>
    <row r="39" spans="1:131" ht="26.25" customHeight="1" x14ac:dyDescent="0.15">
      <c r="A39" s="225">
        <v>12</v>
      </c>
      <c r="B39" s="1019"/>
      <c r="C39" s="1020"/>
      <c r="D39" s="1020"/>
      <c r="E39" s="1020"/>
      <c r="F39" s="1020"/>
      <c r="G39" s="1020"/>
      <c r="H39" s="1020"/>
      <c r="I39" s="1020"/>
      <c r="J39" s="1020"/>
      <c r="K39" s="1020"/>
      <c r="L39" s="1020"/>
      <c r="M39" s="1020"/>
      <c r="N39" s="1020"/>
      <c r="O39" s="1020"/>
      <c r="P39" s="1021"/>
      <c r="Q39" s="1027"/>
      <c r="R39" s="1028"/>
      <c r="S39" s="1028"/>
      <c r="T39" s="1028"/>
      <c r="U39" s="1028"/>
      <c r="V39" s="1028"/>
      <c r="W39" s="1028"/>
      <c r="X39" s="1028"/>
      <c r="Y39" s="1028"/>
      <c r="Z39" s="1028"/>
      <c r="AA39" s="1028"/>
      <c r="AB39" s="1028"/>
      <c r="AC39" s="1028"/>
      <c r="AD39" s="1028"/>
      <c r="AE39" s="1029"/>
      <c r="AF39" s="1024"/>
      <c r="AG39" s="1025"/>
      <c r="AH39" s="1025"/>
      <c r="AI39" s="1025"/>
      <c r="AJ39" s="1026"/>
      <c r="AK39" s="969"/>
      <c r="AL39" s="960"/>
      <c r="AM39" s="960"/>
      <c r="AN39" s="960"/>
      <c r="AO39" s="960"/>
      <c r="AP39" s="960"/>
      <c r="AQ39" s="960"/>
      <c r="AR39" s="960"/>
      <c r="AS39" s="960"/>
      <c r="AT39" s="960"/>
      <c r="AU39" s="960"/>
      <c r="AV39" s="960"/>
      <c r="AW39" s="960"/>
      <c r="AX39" s="960"/>
      <c r="AY39" s="960"/>
      <c r="AZ39" s="1030"/>
      <c r="BA39" s="1030"/>
      <c r="BB39" s="1030"/>
      <c r="BC39" s="1030"/>
      <c r="BD39" s="1030"/>
      <c r="BE39" s="961"/>
      <c r="BF39" s="961"/>
      <c r="BG39" s="961"/>
      <c r="BH39" s="961"/>
      <c r="BI39" s="962"/>
      <c r="BJ39" s="214"/>
      <c r="BK39" s="214"/>
      <c r="BL39" s="214"/>
      <c r="BM39" s="214"/>
      <c r="BN39" s="214"/>
      <c r="BO39" s="224"/>
      <c r="BP39" s="224"/>
      <c r="BQ39" s="221">
        <v>33</v>
      </c>
      <c r="BR39" s="222"/>
      <c r="BS39" s="981"/>
      <c r="BT39" s="982"/>
      <c r="BU39" s="982"/>
      <c r="BV39" s="982"/>
      <c r="BW39" s="982"/>
      <c r="BX39" s="982"/>
      <c r="BY39" s="982"/>
      <c r="BZ39" s="982"/>
      <c r="CA39" s="982"/>
      <c r="CB39" s="982"/>
      <c r="CC39" s="982"/>
      <c r="CD39" s="982"/>
      <c r="CE39" s="982"/>
      <c r="CF39" s="982"/>
      <c r="CG39" s="1003"/>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212"/>
    </row>
    <row r="40" spans="1:131" ht="26.25" customHeight="1" x14ac:dyDescent="0.15">
      <c r="A40" s="221">
        <v>13</v>
      </c>
      <c r="B40" s="1019"/>
      <c r="C40" s="1020"/>
      <c r="D40" s="1020"/>
      <c r="E40" s="1020"/>
      <c r="F40" s="1020"/>
      <c r="G40" s="1020"/>
      <c r="H40" s="1020"/>
      <c r="I40" s="1020"/>
      <c r="J40" s="1020"/>
      <c r="K40" s="1020"/>
      <c r="L40" s="1020"/>
      <c r="M40" s="1020"/>
      <c r="N40" s="1020"/>
      <c r="O40" s="1020"/>
      <c r="P40" s="1021"/>
      <c r="Q40" s="1027"/>
      <c r="R40" s="1028"/>
      <c r="S40" s="1028"/>
      <c r="T40" s="1028"/>
      <c r="U40" s="1028"/>
      <c r="V40" s="1028"/>
      <c r="W40" s="1028"/>
      <c r="X40" s="1028"/>
      <c r="Y40" s="1028"/>
      <c r="Z40" s="1028"/>
      <c r="AA40" s="1028"/>
      <c r="AB40" s="1028"/>
      <c r="AC40" s="1028"/>
      <c r="AD40" s="1028"/>
      <c r="AE40" s="1029"/>
      <c r="AF40" s="1024"/>
      <c r="AG40" s="1025"/>
      <c r="AH40" s="1025"/>
      <c r="AI40" s="1025"/>
      <c r="AJ40" s="1026"/>
      <c r="AK40" s="969"/>
      <c r="AL40" s="960"/>
      <c r="AM40" s="960"/>
      <c r="AN40" s="960"/>
      <c r="AO40" s="960"/>
      <c r="AP40" s="960"/>
      <c r="AQ40" s="960"/>
      <c r="AR40" s="960"/>
      <c r="AS40" s="960"/>
      <c r="AT40" s="960"/>
      <c r="AU40" s="960"/>
      <c r="AV40" s="960"/>
      <c r="AW40" s="960"/>
      <c r="AX40" s="960"/>
      <c r="AY40" s="960"/>
      <c r="AZ40" s="1030"/>
      <c r="BA40" s="1030"/>
      <c r="BB40" s="1030"/>
      <c r="BC40" s="1030"/>
      <c r="BD40" s="1030"/>
      <c r="BE40" s="961"/>
      <c r="BF40" s="961"/>
      <c r="BG40" s="961"/>
      <c r="BH40" s="961"/>
      <c r="BI40" s="962"/>
      <c r="BJ40" s="214"/>
      <c r="BK40" s="214"/>
      <c r="BL40" s="214"/>
      <c r="BM40" s="214"/>
      <c r="BN40" s="214"/>
      <c r="BO40" s="224"/>
      <c r="BP40" s="224"/>
      <c r="BQ40" s="221">
        <v>34</v>
      </c>
      <c r="BR40" s="222"/>
      <c r="BS40" s="981"/>
      <c r="BT40" s="982"/>
      <c r="BU40" s="982"/>
      <c r="BV40" s="982"/>
      <c r="BW40" s="982"/>
      <c r="BX40" s="982"/>
      <c r="BY40" s="982"/>
      <c r="BZ40" s="982"/>
      <c r="CA40" s="982"/>
      <c r="CB40" s="982"/>
      <c r="CC40" s="982"/>
      <c r="CD40" s="982"/>
      <c r="CE40" s="982"/>
      <c r="CF40" s="982"/>
      <c r="CG40" s="1003"/>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212"/>
    </row>
    <row r="41" spans="1:131" ht="26.25" customHeight="1" x14ac:dyDescent="0.15">
      <c r="A41" s="221">
        <v>14</v>
      </c>
      <c r="B41" s="1019"/>
      <c r="C41" s="1020"/>
      <c r="D41" s="1020"/>
      <c r="E41" s="1020"/>
      <c r="F41" s="1020"/>
      <c r="G41" s="1020"/>
      <c r="H41" s="1020"/>
      <c r="I41" s="1020"/>
      <c r="J41" s="1020"/>
      <c r="K41" s="1020"/>
      <c r="L41" s="1020"/>
      <c r="M41" s="1020"/>
      <c r="N41" s="1020"/>
      <c r="O41" s="1020"/>
      <c r="P41" s="1021"/>
      <c r="Q41" s="1027"/>
      <c r="R41" s="1028"/>
      <c r="S41" s="1028"/>
      <c r="T41" s="1028"/>
      <c r="U41" s="1028"/>
      <c r="V41" s="1028"/>
      <c r="W41" s="1028"/>
      <c r="X41" s="1028"/>
      <c r="Y41" s="1028"/>
      <c r="Z41" s="1028"/>
      <c r="AA41" s="1028"/>
      <c r="AB41" s="1028"/>
      <c r="AC41" s="1028"/>
      <c r="AD41" s="1028"/>
      <c r="AE41" s="1029"/>
      <c r="AF41" s="1024"/>
      <c r="AG41" s="1025"/>
      <c r="AH41" s="1025"/>
      <c r="AI41" s="1025"/>
      <c r="AJ41" s="1026"/>
      <c r="AK41" s="969"/>
      <c r="AL41" s="960"/>
      <c r="AM41" s="960"/>
      <c r="AN41" s="960"/>
      <c r="AO41" s="960"/>
      <c r="AP41" s="960"/>
      <c r="AQ41" s="960"/>
      <c r="AR41" s="960"/>
      <c r="AS41" s="960"/>
      <c r="AT41" s="960"/>
      <c r="AU41" s="960"/>
      <c r="AV41" s="960"/>
      <c r="AW41" s="960"/>
      <c r="AX41" s="960"/>
      <c r="AY41" s="960"/>
      <c r="AZ41" s="1030"/>
      <c r="BA41" s="1030"/>
      <c r="BB41" s="1030"/>
      <c r="BC41" s="1030"/>
      <c r="BD41" s="1030"/>
      <c r="BE41" s="961"/>
      <c r="BF41" s="961"/>
      <c r="BG41" s="961"/>
      <c r="BH41" s="961"/>
      <c r="BI41" s="962"/>
      <c r="BJ41" s="214"/>
      <c r="BK41" s="214"/>
      <c r="BL41" s="214"/>
      <c r="BM41" s="214"/>
      <c r="BN41" s="214"/>
      <c r="BO41" s="224"/>
      <c r="BP41" s="224"/>
      <c r="BQ41" s="221">
        <v>35</v>
      </c>
      <c r="BR41" s="222"/>
      <c r="BS41" s="981"/>
      <c r="BT41" s="982"/>
      <c r="BU41" s="982"/>
      <c r="BV41" s="982"/>
      <c r="BW41" s="982"/>
      <c r="BX41" s="982"/>
      <c r="BY41" s="982"/>
      <c r="BZ41" s="982"/>
      <c r="CA41" s="982"/>
      <c r="CB41" s="982"/>
      <c r="CC41" s="982"/>
      <c r="CD41" s="982"/>
      <c r="CE41" s="982"/>
      <c r="CF41" s="982"/>
      <c r="CG41" s="1003"/>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212"/>
    </row>
    <row r="42" spans="1:131" ht="26.25" customHeight="1" x14ac:dyDescent="0.15">
      <c r="A42" s="221">
        <v>15</v>
      </c>
      <c r="B42" s="1019"/>
      <c r="C42" s="1020"/>
      <c r="D42" s="1020"/>
      <c r="E42" s="1020"/>
      <c r="F42" s="1020"/>
      <c r="G42" s="1020"/>
      <c r="H42" s="1020"/>
      <c r="I42" s="1020"/>
      <c r="J42" s="1020"/>
      <c r="K42" s="1020"/>
      <c r="L42" s="1020"/>
      <c r="M42" s="1020"/>
      <c r="N42" s="1020"/>
      <c r="O42" s="1020"/>
      <c r="P42" s="1021"/>
      <c r="Q42" s="1027"/>
      <c r="R42" s="1028"/>
      <c r="S42" s="1028"/>
      <c r="T42" s="1028"/>
      <c r="U42" s="1028"/>
      <c r="V42" s="1028"/>
      <c r="W42" s="1028"/>
      <c r="X42" s="1028"/>
      <c r="Y42" s="1028"/>
      <c r="Z42" s="1028"/>
      <c r="AA42" s="1028"/>
      <c r="AB42" s="1028"/>
      <c r="AC42" s="1028"/>
      <c r="AD42" s="1028"/>
      <c r="AE42" s="1029"/>
      <c r="AF42" s="1024"/>
      <c r="AG42" s="1025"/>
      <c r="AH42" s="1025"/>
      <c r="AI42" s="1025"/>
      <c r="AJ42" s="1026"/>
      <c r="AK42" s="969"/>
      <c r="AL42" s="960"/>
      <c r="AM42" s="960"/>
      <c r="AN42" s="960"/>
      <c r="AO42" s="960"/>
      <c r="AP42" s="960"/>
      <c r="AQ42" s="960"/>
      <c r="AR42" s="960"/>
      <c r="AS42" s="960"/>
      <c r="AT42" s="960"/>
      <c r="AU42" s="960"/>
      <c r="AV42" s="960"/>
      <c r="AW42" s="960"/>
      <c r="AX42" s="960"/>
      <c r="AY42" s="960"/>
      <c r="AZ42" s="1030"/>
      <c r="BA42" s="1030"/>
      <c r="BB42" s="1030"/>
      <c r="BC42" s="1030"/>
      <c r="BD42" s="1030"/>
      <c r="BE42" s="961"/>
      <c r="BF42" s="961"/>
      <c r="BG42" s="961"/>
      <c r="BH42" s="961"/>
      <c r="BI42" s="962"/>
      <c r="BJ42" s="214"/>
      <c r="BK42" s="214"/>
      <c r="BL42" s="214"/>
      <c r="BM42" s="214"/>
      <c r="BN42" s="214"/>
      <c r="BO42" s="224"/>
      <c r="BP42" s="224"/>
      <c r="BQ42" s="221">
        <v>36</v>
      </c>
      <c r="BR42" s="222"/>
      <c r="BS42" s="981"/>
      <c r="BT42" s="982"/>
      <c r="BU42" s="982"/>
      <c r="BV42" s="982"/>
      <c r="BW42" s="982"/>
      <c r="BX42" s="982"/>
      <c r="BY42" s="982"/>
      <c r="BZ42" s="982"/>
      <c r="CA42" s="982"/>
      <c r="CB42" s="982"/>
      <c r="CC42" s="982"/>
      <c r="CD42" s="982"/>
      <c r="CE42" s="982"/>
      <c r="CF42" s="982"/>
      <c r="CG42" s="1003"/>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212"/>
    </row>
    <row r="43" spans="1:131" ht="26.25" customHeight="1" x14ac:dyDescent="0.15">
      <c r="A43" s="221">
        <v>16</v>
      </c>
      <c r="B43" s="1019"/>
      <c r="C43" s="1020"/>
      <c r="D43" s="1020"/>
      <c r="E43" s="1020"/>
      <c r="F43" s="1020"/>
      <c r="G43" s="1020"/>
      <c r="H43" s="1020"/>
      <c r="I43" s="1020"/>
      <c r="J43" s="1020"/>
      <c r="K43" s="1020"/>
      <c r="L43" s="1020"/>
      <c r="M43" s="1020"/>
      <c r="N43" s="1020"/>
      <c r="O43" s="1020"/>
      <c r="P43" s="1021"/>
      <c r="Q43" s="1027"/>
      <c r="R43" s="1028"/>
      <c r="S43" s="1028"/>
      <c r="T43" s="1028"/>
      <c r="U43" s="1028"/>
      <c r="V43" s="1028"/>
      <c r="W43" s="1028"/>
      <c r="X43" s="1028"/>
      <c r="Y43" s="1028"/>
      <c r="Z43" s="1028"/>
      <c r="AA43" s="1028"/>
      <c r="AB43" s="1028"/>
      <c r="AC43" s="1028"/>
      <c r="AD43" s="1028"/>
      <c r="AE43" s="1029"/>
      <c r="AF43" s="1024"/>
      <c r="AG43" s="1025"/>
      <c r="AH43" s="1025"/>
      <c r="AI43" s="1025"/>
      <c r="AJ43" s="1026"/>
      <c r="AK43" s="969"/>
      <c r="AL43" s="960"/>
      <c r="AM43" s="960"/>
      <c r="AN43" s="960"/>
      <c r="AO43" s="960"/>
      <c r="AP43" s="960"/>
      <c r="AQ43" s="960"/>
      <c r="AR43" s="960"/>
      <c r="AS43" s="960"/>
      <c r="AT43" s="960"/>
      <c r="AU43" s="960"/>
      <c r="AV43" s="960"/>
      <c r="AW43" s="960"/>
      <c r="AX43" s="960"/>
      <c r="AY43" s="960"/>
      <c r="AZ43" s="1030"/>
      <c r="BA43" s="1030"/>
      <c r="BB43" s="1030"/>
      <c r="BC43" s="1030"/>
      <c r="BD43" s="1030"/>
      <c r="BE43" s="961"/>
      <c r="BF43" s="961"/>
      <c r="BG43" s="961"/>
      <c r="BH43" s="961"/>
      <c r="BI43" s="962"/>
      <c r="BJ43" s="214"/>
      <c r="BK43" s="214"/>
      <c r="BL43" s="214"/>
      <c r="BM43" s="214"/>
      <c r="BN43" s="214"/>
      <c r="BO43" s="224"/>
      <c r="BP43" s="224"/>
      <c r="BQ43" s="221">
        <v>37</v>
      </c>
      <c r="BR43" s="222"/>
      <c r="BS43" s="981"/>
      <c r="BT43" s="982"/>
      <c r="BU43" s="982"/>
      <c r="BV43" s="982"/>
      <c r="BW43" s="982"/>
      <c r="BX43" s="982"/>
      <c r="BY43" s="982"/>
      <c r="BZ43" s="982"/>
      <c r="CA43" s="982"/>
      <c r="CB43" s="982"/>
      <c r="CC43" s="982"/>
      <c r="CD43" s="982"/>
      <c r="CE43" s="982"/>
      <c r="CF43" s="982"/>
      <c r="CG43" s="1003"/>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212"/>
    </row>
    <row r="44" spans="1:131" ht="26.25" customHeight="1" x14ac:dyDescent="0.15">
      <c r="A44" s="221">
        <v>17</v>
      </c>
      <c r="B44" s="1019"/>
      <c r="C44" s="1020"/>
      <c r="D44" s="1020"/>
      <c r="E44" s="1020"/>
      <c r="F44" s="1020"/>
      <c r="G44" s="1020"/>
      <c r="H44" s="1020"/>
      <c r="I44" s="1020"/>
      <c r="J44" s="1020"/>
      <c r="K44" s="1020"/>
      <c r="L44" s="1020"/>
      <c r="M44" s="1020"/>
      <c r="N44" s="1020"/>
      <c r="O44" s="1020"/>
      <c r="P44" s="1021"/>
      <c r="Q44" s="1027"/>
      <c r="R44" s="1028"/>
      <c r="S44" s="1028"/>
      <c r="T44" s="1028"/>
      <c r="U44" s="1028"/>
      <c r="V44" s="1028"/>
      <c r="W44" s="1028"/>
      <c r="X44" s="1028"/>
      <c r="Y44" s="1028"/>
      <c r="Z44" s="1028"/>
      <c r="AA44" s="1028"/>
      <c r="AB44" s="1028"/>
      <c r="AC44" s="1028"/>
      <c r="AD44" s="1028"/>
      <c r="AE44" s="1029"/>
      <c r="AF44" s="1024"/>
      <c r="AG44" s="1025"/>
      <c r="AH44" s="1025"/>
      <c r="AI44" s="1025"/>
      <c r="AJ44" s="1026"/>
      <c r="AK44" s="969"/>
      <c r="AL44" s="960"/>
      <c r="AM44" s="960"/>
      <c r="AN44" s="960"/>
      <c r="AO44" s="960"/>
      <c r="AP44" s="960"/>
      <c r="AQ44" s="960"/>
      <c r="AR44" s="960"/>
      <c r="AS44" s="960"/>
      <c r="AT44" s="960"/>
      <c r="AU44" s="960"/>
      <c r="AV44" s="960"/>
      <c r="AW44" s="960"/>
      <c r="AX44" s="960"/>
      <c r="AY44" s="960"/>
      <c r="AZ44" s="1030"/>
      <c r="BA44" s="1030"/>
      <c r="BB44" s="1030"/>
      <c r="BC44" s="1030"/>
      <c r="BD44" s="1030"/>
      <c r="BE44" s="961"/>
      <c r="BF44" s="961"/>
      <c r="BG44" s="961"/>
      <c r="BH44" s="961"/>
      <c r="BI44" s="962"/>
      <c r="BJ44" s="214"/>
      <c r="BK44" s="214"/>
      <c r="BL44" s="214"/>
      <c r="BM44" s="214"/>
      <c r="BN44" s="214"/>
      <c r="BO44" s="224"/>
      <c r="BP44" s="224"/>
      <c r="BQ44" s="221">
        <v>38</v>
      </c>
      <c r="BR44" s="222"/>
      <c r="BS44" s="981"/>
      <c r="BT44" s="982"/>
      <c r="BU44" s="982"/>
      <c r="BV44" s="982"/>
      <c r="BW44" s="982"/>
      <c r="BX44" s="982"/>
      <c r="BY44" s="982"/>
      <c r="BZ44" s="982"/>
      <c r="CA44" s="982"/>
      <c r="CB44" s="982"/>
      <c r="CC44" s="982"/>
      <c r="CD44" s="982"/>
      <c r="CE44" s="982"/>
      <c r="CF44" s="982"/>
      <c r="CG44" s="1003"/>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212"/>
    </row>
    <row r="45" spans="1:131" ht="26.25" customHeight="1" x14ac:dyDescent="0.15">
      <c r="A45" s="221">
        <v>18</v>
      </c>
      <c r="B45" s="1019"/>
      <c r="C45" s="1020"/>
      <c r="D45" s="1020"/>
      <c r="E45" s="1020"/>
      <c r="F45" s="1020"/>
      <c r="G45" s="1020"/>
      <c r="H45" s="1020"/>
      <c r="I45" s="1020"/>
      <c r="J45" s="1020"/>
      <c r="K45" s="1020"/>
      <c r="L45" s="1020"/>
      <c r="M45" s="1020"/>
      <c r="N45" s="1020"/>
      <c r="O45" s="1020"/>
      <c r="P45" s="1021"/>
      <c r="Q45" s="1027"/>
      <c r="R45" s="1028"/>
      <c r="S45" s="1028"/>
      <c r="T45" s="1028"/>
      <c r="U45" s="1028"/>
      <c r="V45" s="1028"/>
      <c r="W45" s="1028"/>
      <c r="X45" s="1028"/>
      <c r="Y45" s="1028"/>
      <c r="Z45" s="1028"/>
      <c r="AA45" s="1028"/>
      <c r="AB45" s="1028"/>
      <c r="AC45" s="1028"/>
      <c r="AD45" s="1028"/>
      <c r="AE45" s="1029"/>
      <c r="AF45" s="1024"/>
      <c r="AG45" s="1025"/>
      <c r="AH45" s="1025"/>
      <c r="AI45" s="1025"/>
      <c r="AJ45" s="1026"/>
      <c r="AK45" s="969"/>
      <c r="AL45" s="960"/>
      <c r="AM45" s="960"/>
      <c r="AN45" s="960"/>
      <c r="AO45" s="960"/>
      <c r="AP45" s="960"/>
      <c r="AQ45" s="960"/>
      <c r="AR45" s="960"/>
      <c r="AS45" s="960"/>
      <c r="AT45" s="960"/>
      <c r="AU45" s="960"/>
      <c r="AV45" s="960"/>
      <c r="AW45" s="960"/>
      <c r="AX45" s="960"/>
      <c r="AY45" s="960"/>
      <c r="AZ45" s="1030"/>
      <c r="BA45" s="1030"/>
      <c r="BB45" s="1030"/>
      <c r="BC45" s="1030"/>
      <c r="BD45" s="1030"/>
      <c r="BE45" s="961"/>
      <c r="BF45" s="961"/>
      <c r="BG45" s="961"/>
      <c r="BH45" s="961"/>
      <c r="BI45" s="962"/>
      <c r="BJ45" s="214"/>
      <c r="BK45" s="214"/>
      <c r="BL45" s="214"/>
      <c r="BM45" s="214"/>
      <c r="BN45" s="214"/>
      <c r="BO45" s="224"/>
      <c r="BP45" s="224"/>
      <c r="BQ45" s="221">
        <v>39</v>
      </c>
      <c r="BR45" s="222"/>
      <c r="BS45" s="981"/>
      <c r="BT45" s="982"/>
      <c r="BU45" s="982"/>
      <c r="BV45" s="982"/>
      <c r="BW45" s="982"/>
      <c r="BX45" s="982"/>
      <c r="BY45" s="982"/>
      <c r="BZ45" s="982"/>
      <c r="CA45" s="982"/>
      <c r="CB45" s="982"/>
      <c r="CC45" s="982"/>
      <c r="CD45" s="982"/>
      <c r="CE45" s="982"/>
      <c r="CF45" s="982"/>
      <c r="CG45" s="1003"/>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212"/>
    </row>
    <row r="46" spans="1:131" ht="26.25" customHeight="1" x14ac:dyDescent="0.15">
      <c r="A46" s="221">
        <v>19</v>
      </c>
      <c r="B46" s="1019"/>
      <c r="C46" s="1020"/>
      <c r="D46" s="1020"/>
      <c r="E46" s="1020"/>
      <c r="F46" s="1020"/>
      <c r="G46" s="1020"/>
      <c r="H46" s="1020"/>
      <c r="I46" s="1020"/>
      <c r="J46" s="1020"/>
      <c r="K46" s="1020"/>
      <c r="L46" s="1020"/>
      <c r="M46" s="1020"/>
      <c r="N46" s="1020"/>
      <c r="O46" s="1020"/>
      <c r="P46" s="1021"/>
      <c r="Q46" s="1027"/>
      <c r="R46" s="1028"/>
      <c r="S46" s="1028"/>
      <c r="T46" s="1028"/>
      <c r="U46" s="1028"/>
      <c r="V46" s="1028"/>
      <c r="W46" s="1028"/>
      <c r="X46" s="1028"/>
      <c r="Y46" s="1028"/>
      <c r="Z46" s="1028"/>
      <c r="AA46" s="1028"/>
      <c r="AB46" s="1028"/>
      <c r="AC46" s="1028"/>
      <c r="AD46" s="1028"/>
      <c r="AE46" s="1029"/>
      <c r="AF46" s="1024"/>
      <c r="AG46" s="1025"/>
      <c r="AH46" s="1025"/>
      <c r="AI46" s="1025"/>
      <c r="AJ46" s="1026"/>
      <c r="AK46" s="969"/>
      <c r="AL46" s="960"/>
      <c r="AM46" s="960"/>
      <c r="AN46" s="960"/>
      <c r="AO46" s="960"/>
      <c r="AP46" s="960"/>
      <c r="AQ46" s="960"/>
      <c r="AR46" s="960"/>
      <c r="AS46" s="960"/>
      <c r="AT46" s="960"/>
      <c r="AU46" s="960"/>
      <c r="AV46" s="960"/>
      <c r="AW46" s="960"/>
      <c r="AX46" s="960"/>
      <c r="AY46" s="960"/>
      <c r="AZ46" s="1030"/>
      <c r="BA46" s="1030"/>
      <c r="BB46" s="1030"/>
      <c r="BC46" s="1030"/>
      <c r="BD46" s="1030"/>
      <c r="BE46" s="961"/>
      <c r="BF46" s="961"/>
      <c r="BG46" s="961"/>
      <c r="BH46" s="961"/>
      <c r="BI46" s="962"/>
      <c r="BJ46" s="214"/>
      <c r="BK46" s="214"/>
      <c r="BL46" s="214"/>
      <c r="BM46" s="214"/>
      <c r="BN46" s="214"/>
      <c r="BO46" s="224"/>
      <c r="BP46" s="224"/>
      <c r="BQ46" s="221">
        <v>40</v>
      </c>
      <c r="BR46" s="222"/>
      <c r="BS46" s="981"/>
      <c r="BT46" s="982"/>
      <c r="BU46" s="982"/>
      <c r="BV46" s="982"/>
      <c r="BW46" s="982"/>
      <c r="BX46" s="982"/>
      <c r="BY46" s="982"/>
      <c r="BZ46" s="982"/>
      <c r="CA46" s="982"/>
      <c r="CB46" s="982"/>
      <c r="CC46" s="982"/>
      <c r="CD46" s="982"/>
      <c r="CE46" s="982"/>
      <c r="CF46" s="982"/>
      <c r="CG46" s="1003"/>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212"/>
    </row>
    <row r="47" spans="1:131" ht="26.25" customHeight="1" x14ac:dyDescent="0.15">
      <c r="A47" s="221">
        <v>20</v>
      </c>
      <c r="B47" s="1019"/>
      <c r="C47" s="1020"/>
      <c r="D47" s="1020"/>
      <c r="E47" s="1020"/>
      <c r="F47" s="1020"/>
      <c r="G47" s="1020"/>
      <c r="H47" s="1020"/>
      <c r="I47" s="1020"/>
      <c r="J47" s="1020"/>
      <c r="K47" s="1020"/>
      <c r="L47" s="1020"/>
      <c r="M47" s="1020"/>
      <c r="N47" s="1020"/>
      <c r="O47" s="1020"/>
      <c r="P47" s="1021"/>
      <c r="Q47" s="1027"/>
      <c r="R47" s="1028"/>
      <c r="S47" s="1028"/>
      <c r="T47" s="1028"/>
      <c r="U47" s="1028"/>
      <c r="V47" s="1028"/>
      <c r="W47" s="1028"/>
      <c r="X47" s="1028"/>
      <c r="Y47" s="1028"/>
      <c r="Z47" s="1028"/>
      <c r="AA47" s="1028"/>
      <c r="AB47" s="1028"/>
      <c r="AC47" s="1028"/>
      <c r="AD47" s="1028"/>
      <c r="AE47" s="1029"/>
      <c r="AF47" s="1024"/>
      <c r="AG47" s="1025"/>
      <c r="AH47" s="1025"/>
      <c r="AI47" s="1025"/>
      <c r="AJ47" s="1026"/>
      <c r="AK47" s="969"/>
      <c r="AL47" s="960"/>
      <c r="AM47" s="960"/>
      <c r="AN47" s="960"/>
      <c r="AO47" s="960"/>
      <c r="AP47" s="960"/>
      <c r="AQ47" s="960"/>
      <c r="AR47" s="960"/>
      <c r="AS47" s="960"/>
      <c r="AT47" s="960"/>
      <c r="AU47" s="960"/>
      <c r="AV47" s="960"/>
      <c r="AW47" s="960"/>
      <c r="AX47" s="960"/>
      <c r="AY47" s="960"/>
      <c r="AZ47" s="1030"/>
      <c r="BA47" s="1030"/>
      <c r="BB47" s="1030"/>
      <c r="BC47" s="1030"/>
      <c r="BD47" s="1030"/>
      <c r="BE47" s="961"/>
      <c r="BF47" s="961"/>
      <c r="BG47" s="961"/>
      <c r="BH47" s="961"/>
      <c r="BI47" s="962"/>
      <c r="BJ47" s="214"/>
      <c r="BK47" s="214"/>
      <c r="BL47" s="214"/>
      <c r="BM47" s="214"/>
      <c r="BN47" s="214"/>
      <c r="BO47" s="224"/>
      <c r="BP47" s="224"/>
      <c r="BQ47" s="221">
        <v>41</v>
      </c>
      <c r="BR47" s="222"/>
      <c r="BS47" s="981"/>
      <c r="BT47" s="982"/>
      <c r="BU47" s="982"/>
      <c r="BV47" s="982"/>
      <c r="BW47" s="982"/>
      <c r="BX47" s="982"/>
      <c r="BY47" s="982"/>
      <c r="BZ47" s="982"/>
      <c r="CA47" s="982"/>
      <c r="CB47" s="982"/>
      <c r="CC47" s="982"/>
      <c r="CD47" s="982"/>
      <c r="CE47" s="982"/>
      <c r="CF47" s="982"/>
      <c r="CG47" s="1003"/>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212"/>
    </row>
    <row r="48" spans="1:131" ht="26.25" customHeight="1" x14ac:dyDescent="0.15">
      <c r="A48" s="221">
        <v>21</v>
      </c>
      <c r="B48" s="1019"/>
      <c r="C48" s="1020"/>
      <c r="D48" s="1020"/>
      <c r="E48" s="1020"/>
      <c r="F48" s="1020"/>
      <c r="G48" s="1020"/>
      <c r="H48" s="1020"/>
      <c r="I48" s="1020"/>
      <c r="J48" s="1020"/>
      <c r="K48" s="1020"/>
      <c r="L48" s="1020"/>
      <c r="M48" s="1020"/>
      <c r="N48" s="1020"/>
      <c r="O48" s="1020"/>
      <c r="P48" s="1021"/>
      <c r="Q48" s="1027"/>
      <c r="R48" s="1028"/>
      <c r="S48" s="1028"/>
      <c r="T48" s="1028"/>
      <c r="U48" s="1028"/>
      <c r="V48" s="1028"/>
      <c r="W48" s="1028"/>
      <c r="X48" s="1028"/>
      <c r="Y48" s="1028"/>
      <c r="Z48" s="1028"/>
      <c r="AA48" s="1028"/>
      <c r="AB48" s="1028"/>
      <c r="AC48" s="1028"/>
      <c r="AD48" s="1028"/>
      <c r="AE48" s="1029"/>
      <c r="AF48" s="1024"/>
      <c r="AG48" s="1025"/>
      <c r="AH48" s="1025"/>
      <c r="AI48" s="1025"/>
      <c r="AJ48" s="1026"/>
      <c r="AK48" s="969"/>
      <c r="AL48" s="960"/>
      <c r="AM48" s="960"/>
      <c r="AN48" s="960"/>
      <c r="AO48" s="960"/>
      <c r="AP48" s="960"/>
      <c r="AQ48" s="960"/>
      <c r="AR48" s="960"/>
      <c r="AS48" s="960"/>
      <c r="AT48" s="960"/>
      <c r="AU48" s="960"/>
      <c r="AV48" s="960"/>
      <c r="AW48" s="960"/>
      <c r="AX48" s="960"/>
      <c r="AY48" s="960"/>
      <c r="AZ48" s="1030"/>
      <c r="BA48" s="1030"/>
      <c r="BB48" s="1030"/>
      <c r="BC48" s="1030"/>
      <c r="BD48" s="1030"/>
      <c r="BE48" s="961"/>
      <c r="BF48" s="961"/>
      <c r="BG48" s="961"/>
      <c r="BH48" s="961"/>
      <c r="BI48" s="962"/>
      <c r="BJ48" s="214"/>
      <c r="BK48" s="214"/>
      <c r="BL48" s="214"/>
      <c r="BM48" s="214"/>
      <c r="BN48" s="214"/>
      <c r="BO48" s="224"/>
      <c r="BP48" s="224"/>
      <c r="BQ48" s="221">
        <v>42</v>
      </c>
      <c r="BR48" s="222"/>
      <c r="BS48" s="981"/>
      <c r="BT48" s="982"/>
      <c r="BU48" s="982"/>
      <c r="BV48" s="982"/>
      <c r="BW48" s="982"/>
      <c r="BX48" s="982"/>
      <c r="BY48" s="982"/>
      <c r="BZ48" s="982"/>
      <c r="CA48" s="982"/>
      <c r="CB48" s="982"/>
      <c r="CC48" s="982"/>
      <c r="CD48" s="982"/>
      <c r="CE48" s="982"/>
      <c r="CF48" s="982"/>
      <c r="CG48" s="1003"/>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212"/>
    </row>
    <row r="49" spans="1:131" ht="26.25" customHeight="1" x14ac:dyDescent="0.15">
      <c r="A49" s="221">
        <v>22</v>
      </c>
      <c r="B49" s="1019"/>
      <c r="C49" s="1020"/>
      <c r="D49" s="1020"/>
      <c r="E49" s="1020"/>
      <c r="F49" s="1020"/>
      <c r="G49" s="1020"/>
      <c r="H49" s="1020"/>
      <c r="I49" s="1020"/>
      <c r="J49" s="1020"/>
      <c r="K49" s="1020"/>
      <c r="L49" s="1020"/>
      <c r="M49" s="1020"/>
      <c r="N49" s="1020"/>
      <c r="O49" s="1020"/>
      <c r="P49" s="1021"/>
      <c r="Q49" s="1027"/>
      <c r="R49" s="1028"/>
      <c r="S49" s="1028"/>
      <c r="T49" s="1028"/>
      <c r="U49" s="1028"/>
      <c r="V49" s="1028"/>
      <c r="W49" s="1028"/>
      <c r="X49" s="1028"/>
      <c r="Y49" s="1028"/>
      <c r="Z49" s="1028"/>
      <c r="AA49" s="1028"/>
      <c r="AB49" s="1028"/>
      <c r="AC49" s="1028"/>
      <c r="AD49" s="1028"/>
      <c r="AE49" s="1029"/>
      <c r="AF49" s="1024"/>
      <c r="AG49" s="1025"/>
      <c r="AH49" s="1025"/>
      <c r="AI49" s="1025"/>
      <c r="AJ49" s="1026"/>
      <c r="AK49" s="969"/>
      <c r="AL49" s="960"/>
      <c r="AM49" s="960"/>
      <c r="AN49" s="960"/>
      <c r="AO49" s="960"/>
      <c r="AP49" s="960"/>
      <c r="AQ49" s="960"/>
      <c r="AR49" s="960"/>
      <c r="AS49" s="960"/>
      <c r="AT49" s="960"/>
      <c r="AU49" s="960"/>
      <c r="AV49" s="960"/>
      <c r="AW49" s="960"/>
      <c r="AX49" s="960"/>
      <c r="AY49" s="960"/>
      <c r="AZ49" s="1030"/>
      <c r="BA49" s="1030"/>
      <c r="BB49" s="1030"/>
      <c r="BC49" s="1030"/>
      <c r="BD49" s="1030"/>
      <c r="BE49" s="961"/>
      <c r="BF49" s="961"/>
      <c r="BG49" s="961"/>
      <c r="BH49" s="961"/>
      <c r="BI49" s="962"/>
      <c r="BJ49" s="214"/>
      <c r="BK49" s="214"/>
      <c r="BL49" s="214"/>
      <c r="BM49" s="214"/>
      <c r="BN49" s="214"/>
      <c r="BO49" s="224"/>
      <c r="BP49" s="224"/>
      <c r="BQ49" s="221">
        <v>43</v>
      </c>
      <c r="BR49" s="222"/>
      <c r="BS49" s="981"/>
      <c r="BT49" s="982"/>
      <c r="BU49" s="982"/>
      <c r="BV49" s="982"/>
      <c r="BW49" s="982"/>
      <c r="BX49" s="982"/>
      <c r="BY49" s="982"/>
      <c r="BZ49" s="982"/>
      <c r="CA49" s="982"/>
      <c r="CB49" s="982"/>
      <c r="CC49" s="982"/>
      <c r="CD49" s="982"/>
      <c r="CE49" s="982"/>
      <c r="CF49" s="982"/>
      <c r="CG49" s="1003"/>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212"/>
    </row>
    <row r="50" spans="1:131" ht="26.25" customHeight="1" x14ac:dyDescent="0.15">
      <c r="A50" s="221">
        <v>23</v>
      </c>
      <c r="B50" s="1019"/>
      <c r="C50" s="1020"/>
      <c r="D50" s="1020"/>
      <c r="E50" s="1020"/>
      <c r="F50" s="1020"/>
      <c r="G50" s="1020"/>
      <c r="H50" s="1020"/>
      <c r="I50" s="1020"/>
      <c r="J50" s="1020"/>
      <c r="K50" s="1020"/>
      <c r="L50" s="1020"/>
      <c r="M50" s="1020"/>
      <c r="N50" s="1020"/>
      <c r="O50" s="1020"/>
      <c r="P50" s="1021"/>
      <c r="Q50" s="1022"/>
      <c r="R50" s="1014"/>
      <c r="S50" s="1014"/>
      <c r="T50" s="1014"/>
      <c r="U50" s="1014"/>
      <c r="V50" s="1014"/>
      <c r="W50" s="1014"/>
      <c r="X50" s="1014"/>
      <c r="Y50" s="1014"/>
      <c r="Z50" s="1014"/>
      <c r="AA50" s="1014"/>
      <c r="AB50" s="1014"/>
      <c r="AC50" s="1014"/>
      <c r="AD50" s="1014"/>
      <c r="AE50" s="1023"/>
      <c r="AF50" s="1024"/>
      <c r="AG50" s="1025"/>
      <c r="AH50" s="1025"/>
      <c r="AI50" s="1025"/>
      <c r="AJ50" s="1026"/>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961"/>
      <c r="BF50" s="961"/>
      <c r="BG50" s="961"/>
      <c r="BH50" s="961"/>
      <c r="BI50" s="962"/>
      <c r="BJ50" s="214"/>
      <c r="BK50" s="214"/>
      <c r="BL50" s="214"/>
      <c r="BM50" s="214"/>
      <c r="BN50" s="214"/>
      <c r="BO50" s="224"/>
      <c r="BP50" s="224"/>
      <c r="BQ50" s="221">
        <v>44</v>
      </c>
      <c r="BR50" s="222"/>
      <c r="BS50" s="981"/>
      <c r="BT50" s="982"/>
      <c r="BU50" s="982"/>
      <c r="BV50" s="982"/>
      <c r="BW50" s="982"/>
      <c r="BX50" s="982"/>
      <c r="BY50" s="982"/>
      <c r="BZ50" s="982"/>
      <c r="CA50" s="982"/>
      <c r="CB50" s="982"/>
      <c r="CC50" s="982"/>
      <c r="CD50" s="982"/>
      <c r="CE50" s="982"/>
      <c r="CF50" s="982"/>
      <c r="CG50" s="1003"/>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212"/>
    </row>
    <row r="51" spans="1:131" ht="26.25" customHeight="1" x14ac:dyDescent="0.15">
      <c r="A51" s="221">
        <v>24</v>
      </c>
      <c r="B51" s="1019"/>
      <c r="C51" s="1020"/>
      <c r="D51" s="1020"/>
      <c r="E51" s="1020"/>
      <c r="F51" s="1020"/>
      <c r="G51" s="1020"/>
      <c r="H51" s="1020"/>
      <c r="I51" s="1020"/>
      <c r="J51" s="1020"/>
      <c r="K51" s="1020"/>
      <c r="L51" s="1020"/>
      <c r="M51" s="1020"/>
      <c r="N51" s="1020"/>
      <c r="O51" s="1020"/>
      <c r="P51" s="1021"/>
      <c r="Q51" s="1022"/>
      <c r="R51" s="1014"/>
      <c r="S51" s="1014"/>
      <c r="T51" s="1014"/>
      <c r="U51" s="1014"/>
      <c r="V51" s="1014"/>
      <c r="W51" s="1014"/>
      <c r="X51" s="1014"/>
      <c r="Y51" s="1014"/>
      <c r="Z51" s="1014"/>
      <c r="AA51" s="1014"/>
      <c r="AB51" s="1014"/>
      <c r="AC51" s="1014"/>
      <c r="AD51" s="1014"/>
      <c r="AE51" s="1023"/>
      <c r="AF51" s="1024"/>
      <c r="AG51" s="1025"/>
      <c r="AH51" s="1025"/>
      <c r="AI51" s="1025"/>
      <c r="AJ51" s="1026"/>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961"/>
      <c r="BF51" s="961"/>
      <c r="BG51" s="961"/>
      <c r="BH51" s="961"/>
      <c r="BI51" s="962"/>
      <c r="BJ51" s="214"/>
      <c r="BK51" s="214"/>
      <c r="BL51" s="214"/>
      <c r="BM51" s="214"/>
      <c r="BN51" s="214"/>
      <c r="BO51" s="224"/>
      <c r="BP51" s="224"/>
      <c r="BQ51" s="221">
        <v>45</v>
      </c>
      <c r="BR51" s="222"/>
      <c r="BS51" s="981"/>
      <c r="BT51" s="982"/>
      <c r="BU51" s="982"/>
      <c r="BV51" s="982"/>
      <c r="BW51" s="982"/>
      <c r="BX51" s="982"/>
      <c r="BY51" s="982"/>
      <c r="BZ51" s="982"/>
      <c r="CA51" s="982"/>
      <c r="CB51" s="982"/>
      <c r="CC51" s="982"/>
      <c r="CD51" s="982"/>
      <c r="CE51" s="982"/>
      <c r="CF51" s="982"/>
      <c r="CG51" s="1003"/>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212"/>
    </row>
    <row r="52" spans="1:131" ht="26.25" customHeight="1" x14ac:dyDescent="0.15">
      <c r="A52" s="221">
        <v>25</v>
      </c>
      <c r="B52" s="1019"/>
      <c r="C52" s="1020"/>
      <c r="D52" s="1020"/>
      <c r="E52" s="1020"/>
      <c r="F52" s="1020"/>
      <c r="G52" s="1020"/>
      <c r="H52" s="1020"/>
      <c r="I52" s="1020"/>
      <c r="J52" s="1020"/>
      <c r="K52" s="1020"/>
      <c r="L52" s="1020"/>
      <c r="M52" s="1020"/>
      <c r="N52" s="1020"/>
      <c r="O52" s="1020"/>
      <c r="P52" s="1021"/>
      <c r="Q52" s="1022"/>
      <c r="R52" s="1014"/>
      <c r="S52" s="1014"/>
      <c r="T52" s="1014"/>
      <c r="U52" s="1014"/>
      <c r="V52" s="1014"/>
      <c r="W52" s="1014"/>
      <c r="X52" s="1014"/>
      <c r="Y52" s="1014"/>
      <c r="Z52" s="1014"/>
      <c r="AA52" s="1014"/>
      <c r="AB52" s="1014"/>
      <c r="AC52" s="1014"/>
      <c r="AD52" s="1014"/>
      <c r="AE52" s="1023"/>
      <c r="AF52" s="1024"/>
      <c r="AG52" s="1025"/>
      <c r="AH52" s="1025"/>
      <c r="AI52" s="1025"/>
      <c r="AJ52" s="1026"/>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961"/>
      <c r="BF52" s="961"/>
      <c r="BG52" s="961"/>
      <c r="BH52" s="961"/>
      <c r="BI52" s="962"/>
      <c r="BJ52" s="214"/>
      <c r="BK52" s="214"/>
      <c r="BL52" s="214"/>
      <c r="BM52" s="214"/>
      <c r="BN52" s="214"/>
      <c r="BO52" s="224"/>
      <c r="BP52" s="224"/>
      <c r="BQ52" s="221">
        <v>46</v>
      </c>
      <c r="BR52" s="222"/>
      <c r="BS52" s="981"/>
      <c r="BT52" s="982"/>
      <c r="BU52" s="982"/>
      <c r="BV52" s="982"/>
      <c r="BW52" s="982"/>
      <c r="BX52" s="982"/>
      <c r="BY52" s="982"/>
      <c r="BZ52" s="982"/>
      <c r="CA52" s="982"/>
      <c r="CB52" s="982"/>
      <c r="CC52" s="982"/>
      <c r="CD52" s="982"/>
      <c r="CE52" s="982"/>
      <c r="CF52" s="982"/>
      <c r="CG52" s="1003"/>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212"/>
    </row>
    <row r="53" spans="1:131" ht="26.25" customHeight="1" x14ac:dyDescent="0.15">
      <c r="A53" s="221">
        <v>26</v>
      </c>
      <c r="B53" s="1019"/>
      <c r="C53" s="1020"/>
      <c r="D53" s="1020"/>
      <c r="E53" s="1020"/>
      <c r="F53" s="1020"/>
      <c r="G53" s="1020"/>
      <c r="H53" s="1020"/>
      <c r="I53" s="1020"/>
      <c r="J53" s="1020"/>
      <c r="K53" s="1020"/>
      <c r="L53" s="1020"/>
      <c r="M53" s="1020"/>
      <c r="N53" s="1020"/>
      <c r="O53" s="1020"/>
      <c r="P53" s="1021"/>
      <c r="Q53" s="1022"/>
      <c r="R53" s="1014"/>
      <c r="S53" s="1014"/>
      <c r="T53" s="1014"/>
      <c r="U53" s="1014"/>
      <c r="V53" s="1014"/>
      <c r="W53" s="1014"/>
      <c r="X53" s="1014"/>
      <c r="Y53" s="1014"/>
      <c r="Z53" s="1014"/>
      <c r="AA53" s="1014"/>
      <c r="AB53" s="1014"/>
      <c r="AC53" s="1014"/>
      <c r="AD53" s="1014"/>
      <c r="AE53" s="1023"/>
      <c r="AF53" s="1024"/>
      <c r="AG53" s="1025"/>
      <c r="AH53" s="1025"/>
      <c r="AI53" s="1025"/>
      <c r="AJ53" s="1026"/>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961"/>
      <c r="BF53" s="961"/>
      <c r="BG53" s="961"/>
      <c r="BH53" s="961"/>
      <c r="BI53" s="962"/>
      <c r="BJ53" s="214"/>
      <c r="BK53" s="214"/>
      <c r="BL53" s="214"/>
      <c r="BM53" s="214"/>
      <c r="BN53" s="214"/>
      <c r="BO53" s="224"/>
      <c r="BP53" s="224"/>
      <c r="BQ53" s="221">
        <v>47</v>
      </c>
      <c r="BR53" s="222"/>
      <c r="BS53" s="981"/>
      <c r="BT53" s="982"/>
      <c r="BU53" s="982"/>
      <c r="BV53" s="982"/>
      <c r="BW53" s="982"/>
      <c r="BX53" s="982"/>
      <c r="BY53" s="982"/>
      <c r="BZ53" s="982"/>
      <c r="CA53" s="982"/>
      <c r="CB53" s="982"/>
      <c r="CC53" s="982"/>
      <c r="CD53" s="982"/>
      <c r="CE53" s="982"/>
      <c r="CF53" s="982"/>
      <c r="CG53" s="1003"/>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212"/>
    </row>
    <row r="54" spans="1:131" ht="26.25" customHeight="1" x14ac:dyDescent="0.15">
      <c r="A54" s="221">
        <v>27</v>
      </c>
      <c r="B54" s="1019"/>
      <c r="C54" s="1020"/>
      <c r="D54" s="1020"/>
      <c r="E54" s="1020"/>
      <c r="F54" s="1020"/>
      <c r="G54" s="1020"/>
      <c r="H54" s="1020"/>
      <c r="I54" s="1020"/>
      <c r="J54" s="1020"/>
      <c r="K54" s="1020"/>
      <c r="L54" s="1020"/>
      <c r="M54" s="1020"/>
      <c r="N54" s="1020"/>
      <c r="O54" s="1020"/>
      <c r="P54" s="1021"/>
      <c r="Q54" s="1022"/>
      <c r="R54" s="1014"/>
      <c r="S54" s="1014"/>
      <c r="T54" s="1014"/>
      <c r="U54" s="1014"/>
      <c r="V54" s="1014"/>
      <c r="W54" s="1014"/>
      <c r="X54" s="1014"/>
      <c r="Y54" s="1014"/>
      <c r="Z54" s="1014"/>
      <c r="AA54" s="1014"/>
      <c r="AB54" s="1014"/>
      <c r="AC54" s="1014"/>
      <c r="AD54" s="1014"/>
      <c r="AE54" s="1023"/>
      <c r="AF54" s="1024"/>
      <c r="AG54" s="1025"/>
      <c r="AH54" s="1025"/>
      <c r="AI54" s="1025"/>
      <c r="AJ54" s="1026"/>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961"/>
      <c r="BF54" s="961"/>
      <c r="BG54" s="961"/>
      <c r="BH54" s="961"/>
      <c r="BI54" s="962"/>
      <c r="BJ54" s="214"/>
      <c r="BK54" s="214"/>
      <c r="BL54" s="214"/>
      <c r="BM54" s="214"/>
      <c r="BN54" s="214"/>
      <c r="BO54" s="224"/>
      <c r="BP54" s="224"/>
      <c r="BQ54" s="221">
        <v>48</v>
      </c>
      <c r="BR54" s="222"/>
      <c r="BS54" s="981"/>
      <c r="BT54" s="982"/>
      <c r="BU54" s="982"/>
      <c r="BV54" s="982"/>
      <c r="BW54" s="982"/>
      <c r="BX54" s="982"/>
      <c r="BY54" s="982"/>
      <c r="BZ54" s="982"/>
      <c r="CA54" s="982"/>
      <c r="CB54" s="982"/>
      <c r="CC54" s="982"/>
      <c r="CD54" s="982"/>
      <c r="CE54" s="982"/>
      <c r="CF54" s="982"/>
      <c r="CG54" s="1003"/>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212"/>
    </row>
    <row r="55" spans="1:131" ht="26.25" customHeight="1" x14ac:dyDescent="0.15">
      <c r="A55" s="221">
        <v>28</v>
      </c>
      <c r="B55" s="1019"/>
      <c r="C55" s="1020"/>
      <c r="D55" s="1020"/>
      <c r="E55" s="1020"/>
      <c r="F55" s="1020"/>
      <c r="G55" s="1020"/>
      <c r="H55" s="1020"/>
      <c r="I55" s="1020"/>
      <c r="J55" s="1020"/>
      <c r="K55" s="1020"/>
      <c r="L55" s="1020"/>
      <c r="M55" s="1020"/>
      <c r="N55" s="1020"/>
      <c r="O55" s="1020"/>
      <c r="P55" s="1021"/>
      <c r="Q55" s="1022"/>
      <c r="R55" s="1014"/>
      <c r="S55" s="1014"/>
      <c r="T55" s="1014"/>
      <c r="U55" s="1014"/>
      <c r="V55" s="1014"/>
      <c r="W55" s="1014"/>
      <c r="X55" s="1014"/>
      <c r="Y55" s="1014"/>
      <c r="Z55" s="1014"/>
      <c r="AA55" s="1014"/>
      <c r="AB55" s="1014"/>
      <c r="AC55" s="1014"/>
      <c r="AD55" s="1014"/>
      <c r="AE55" s="1023"/>
      <c r="AF55" s="1024"/>
      <c r="AG55" s="1025"/>
      <c r="AH55" s="1025"/>
      <c r="AI55" s="1025"/>
      <c r="AJ55" s="1026"/>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961"/>
      <c r="BF55" s="961"/>
      <c r="BG55" s="961"/>
      <c r="BH55" s="961"/>
      <c r="BI55" s="962"/>
      <c r="BJ55" s="214"/>
      <c r="BK55" s="214"/>
      <c r="BL55" s="214"/>
      <c r="BM55" s="214"/>
      <c r="BN55" s="214"/>
      <c r="BO55" s="224"/>
      <c r="BP55" s="224"/>
      <c r="BQ55" s="221">
        <v>49</v>
      </c>
      <c r="BR55" s="222"/>
      <c r="BS55" s="981"/>
      <c r="BT55" s="982"/>
      <c r="BU55" s="982"/>
      <c r="BV55" s="982"/>
      <c r="BW55" s="982"/>
      <c r="BX55" s="982"/>
      <c r="BY55" s="982"/>
      <c r="BZ55" s="982"/>
      <c r="CA55" s="982"/>
      <c r="CB55" s="982"/>
      <c r="CC55" s="982"/>
      <c r="CD55" s="982"/>
      <c r="CE55" s="982"/>
      <c r="CF55" s="982"/>
      <c r="CG55" s="1003"/>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212"/>
    </row>
    <row r="56" spans="1:131" ht="26.25" customHeight="1" x14ac:dyDescent="0.15">
      <c r="A56" s="221">
        <v>29</v>
      </c>
      <c r="B56" s="1019"/>
      <c r="C56" s="1020"/>
      <c r="D56" s="1020"/>
      <c r="E56" s="1020"/>
      <c r="F56" s="1020"/>
      <c r="G56" s="1020"/>
      <c r="H56" s="1020"/>
      <c r="I56" s="1020"/>
      <c r="J56" s="1020"/>
      <c r="K56" s="1020"/>
      <c r="L56" s="1020"/>
      <c r="M56" s="1020"/>
      <c r="N56" s="1020"/>
      <c r="O56" s="1020"/>
      <c r="P56" s="1021"/>
      <c r="Q56" s="1022"/>
      <c r="R56" s="1014"/>
      <c r="S56" s="1014"/>
      <c r="T56" s="1014"/>
      <c r="U56" s="1014"/>
      <c r="V56" s="1014"/>
      <c r="W56" s="1014"/>
      <c r="X56" s="1014"/>
      <c r="Y56" s="1014"/>
      <c r="Z56" s="1014"/>
      <c r="AA56" s="1014"/>
      <c r="AB56" s="1014"/>
      <c r="AC56" s="1014"/>
      <c r="AD56" s="1014"/>
      <c r="AE56" s="1023"/>
      <c r="AF56" s="1024"/>
      <c r="AG56" s="1025"/>
      <c r="AH56" s="1025"/>
      <c r="AI56" s="1025"/>
      <c r="AJ56" s="1026"/>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961"/>
      <c r="BF56" s="961"/>
      <c r="BG56" s="961"/>
      <c r="BH56" s="961"/>
      <c r="BI56" s="962"/>
      <c r="BJ56" s="214"/>
      <c r="BK56" s="214"/>
      <c r="BL56" s="214"/>
      <c r="BM56" s="214"/>
      <c r="BN56" s="214"/>
      <c r="BO56" s="224"/>
      <c r="BP56" s="224"/>
      <c r="BQ56" s="221">
        <v>50</v>
      </c>
      <c r="BR56" s="222"/>
      <c r="BS56" s="981"/>
      <c r="BT56" s="982"/>
      <c r="BU56" s="982"/>
      <c r="BV56" s="982"/>
      <c r="BW56" s="982"/>
      <c r="BX56" s="982"/>
      <c r="BY56" s="982"/>
      <c r="BZ56" s="982"/>
      <c r="CA56" s="982"/>
      <c r="CB56" s="982"/>
      <c r="CC56" s="982"/>
      <c r="CD56" s="982"/>
      <c r="CE56" s="982"/>
      <c r="CF56" s="982"/>
      <c r="CG56" s="1003"/>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212"/>
    </row>
    <row r="57" spans="1:131" ht="26.25" customHeight="1" x14ac:dyDescent="0.15">
      <c r="A57" s="221">
        <v>30</v>
      </c>
      <c r="B57" s="1019"/>
      <c r="C57" s="1020"/>
      <c r="D57" s="1020"/>
      <c r="E57" s="1020"/>
      <c r="F57" s="1020"/>
      <c r="G57" s="1020"/>
      <c r="H57" s="1020"/>
      <c r="I57" s="1020"/>
      <c r="J57" s="1020"/>
      <c r="K57" s="1020"/>
      <c r="L57" s="1020"/>
      <c r="M57" s="1020"/>
      <c r="N57" s="1020"/>
      <c r="O57" s="1020"/>
      <c r="P57" s="1021"/>
      <c r="Q57" s="1022"/>
      <c r="R57" s="1014"/>
      <c r="S57" s="1014"/>
      <c r="T57" s="1014"/>
      <c r="U57" s="1014"/>
      <c r="V57" s="1014"/>
      <c r="W57" s="1014"/>
      <c r="X57" s="1014"/>
      <c r="Y57" s="1014"/>
      <c r="Z57" s="1014"/>
      <c r="AA57" s="1014"/>
      <c r="AB57" s="1014"/>
      <c r="AC57" s="1014"/>
      <c r="AD57" s="1014"/>
      <c r="AE57" s="1023"/>
      <c r="AF57" s="1024"/>
      <c r="AG57" s="1025"/>
      <c r="AH57" s="1025"/>
      <c r="AI57" s="1025"/>
      <c r="AJ57" s="1026"/>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961"/>
      <c r="BF57" s="961"/>
      <c r="BG57" s="961"/>
      <c r="BH57" s="961"/>
      <c r="BI57" s="962"/>
      <c r="BJ57" s="214"/>
      <c r="BK57" s="214"/>
      <c r="BL57" s="214"/>
      <c r="BM57" s="214"/>
      <c r="BN57" s="214"/>
      <c r="BO57" s="224"/>
      <c r="BP57" s="224"/>
      <c r="BQ57" s="221">
        <v>51</v>
      </c>
      <c r="BR57" s="222"/>
      <c r="BS57" s="981"/>
      <c r="BT57" s="982"/>
      <c r="BU57" s="982"/>
      <c r="BV57" s="982"/>
      <c r="BW57" s="982"/>
      <c r="BX57" s="982"/>
      <c r="BY57" s="982"/>
      <c r="BZ57" s="982"/>
      <c r="CA57" s="982"/>
      <c r="CB57" s="982"/>
      <c r="CC57" s="982"/>
      <c r="CD57" s="982"/>
      <c r="CE57" s="982"/>
      <c r="CF57" s="982"/>
      <c r="CG57" s="1003"/>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212"/>
    </row>
    <row r="58" spans="1:131" ht="26.25" customHeight="1" x14ac:dyDescent="0.15">
      <c r="A58" s="221">
        <v>31</v>
      </c>
      <c r="B58" s="1019"/>
      <c r="C58" s="1020"/>
      <c r="D58" s="1020"/>
      <c r="E58" s="1020"/>
      <c r="F58" s="1020"/>
      <c r="G58" s="1020"/>
      <c r="H58" s="1020"/>
      <c r="I58" s="1020"/>
      <c r="J58" s="1020"/>
      <c r="K58" s="1020"/>
      <c r="L58" s="1020"/>
      <c r="M58" s="1020"/>
      <c r="N58" s="1020"/>
      <c r="O58" s="1020"/>
      <c r="P58" s="1021"/>
      <c r="Q58" s="1022"/>
      <c r="R58" s="1014"/>
      <c r="S58" s="1014"/>
      <c r="T58" s="1014"/>
      <c r="U58" s="1014"/>
      <c r="V58" s="1014"/>
      <c r="W58" s="1014"/>
      <c r="X58" s="1014"/>
      <c r="Y58" s="1014"/>
      <c r="Z58" s="1014"/>
      <c r="AA58" s="1014"/>
      <c r="AB58" s="1014"/>
      <c r="AC58" s="1014"/>
      <c r="AD58" s="1014"/>
      <c r="AE58" s="1023"/>
      <c r="AF58" s="1024"/>
      <c r="AG58" s="1025"/>
      <c r="AH58" s="1025"/>
      <c r="AI58" s="1025"/>
      <c r="AJ58" s="1026"/>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961"/>
      <c r="BF58" s="961"/>
      <c r="BG58" s="961"/>
      <c r="BH58" s="961"/>
      <c r="BI58" s="962"/>
      <c r="BJ58" s="214"/>
      <c r="BK58" s="214"/>
      <c r="BL58" s="214"/>
      <c r="BM58" s="214"/>
      <c r="BN58" s="214"/>
      <c r="BO58" s="224"/>
      <c r="BP58" s="224"/>
      <c r="BQ58" s="221">
        <v>52</v>
      </c>
      <c r="BR58" s="222"/>
      <c r="BS58" s="981"/>
      <c r="BT58" s="982"/>
      <c r="BU58" s="982"/>
      <c r="BV58" s="982"/>
      <c r="BW58" s="982"/>
      <c r="BX58" s="982"/>
      <c r="BY58" s="982"/>
      <c r="BZ58" s="982"/>
      <c r="CA58" s="982"/>
      <c r="CB58" s="982"/>
      <c r="CC58" s="982"/>
      <c r="CD58" s="982"/>
      <c r="CE58" s="982"/>
      <c r="CF58" s="982"/>
      <c r="CG58" s="1003"/>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212"/>
    </row>
    <row r="59" spans="1:131" ht="26.25" customHeight="1" x14ac:dyDescent="0.15">
      <c r="A59" s="221">
        <v>32</v>
      </c>
      <c r="B59" s="1019"/>
      <c r="C59" s="1020"/>
      <c r="D59" s="1020"/>
      <c r="E59" s="1020"/>
      <c r="F59" s="1020"/>
      <c r="G59" s="1020"/>
      <c r="H59" s="1020"/>
      <c r="I59" s="1020"/>
      <c r="J59" s="1020"/>
      <c r="K59" s="1020"/>
      <c r="L59" s="1020"/>
      <c r="M59" s="1020"/>
      <c r="N59" s="1020"/>
      <c r="O59" s="1020"/>
      <c r="P59" s="1021"/>
      <c r="Q59" s="1022"/>
      <c r="R59" s="1014"/>
      <c r="S59" s="1014"/>
      <c r="T59" s="1014"/>
      <c r="U59" s="1014"/>
      <c r="V59" s="1014"/>
      <c r="W59" s="1014"/>
      <c r="X59" s="1014"/>
      <c r="Y59" s="1014"/>
      <c r="Z59" s="1014"/>
      <c r="AA59" s="1014"/>
      <c r="AB59" s="1014"/>
      <c r="AC59" s="1014"/>
      <c r="AD59" s="1014"/>
      <c r="AE59" s="1023"/>
      <c r="AF59" s="1024"/>
      <c r="AG59" s="1025"/>
      <c r="AH59" s="1025"/>
      <c r="AI59" s="1025"/>
      <c r="AJ59" s="1026"/>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961"/>
      <c r="BF59" s="961"/>
      <c r="BG59" s="961"/>
      <c r="BH59" s="961"/>
      <c r="BI59" s="962"/>
      <c r="BJ59" s="214"/>
      <c r="BK59" s="214"/>
      <c r="BL59" s="214"/>
      <c r="BM59" s="214"/>
      <c r="BN59" s="214"/>
      <c r="BO59" s="224"/>
      <c r="BP59" s="224"/>
      <c r="BQ59" s="221">
        <v>53</v>
      </c>
      <c r="BR59" s="222"/>
      <c r="BS59" s="981"/>
      <c r="BT59" s="982"/>
      <c r="BU59" s="982"/>
      <c r="BV59" s="982"/>
      <c r="BW59" s="982"/>
      <c r="BX59" s="982"/>
      <c r="BY59" s="982"/>
      <c r="BZ59" s="982"/>
      <c r="CA59" s="982"/>
      <c r="CB59" s="982"/>
      <c r="CC59" s="982"/>
      <c r="CD59" s="982"/>
      <c r="CE59" s="982"/>
      <c r="CF59" s="982"/>
      <c r="CG59" s="1003"/>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212"/>
    </row>
    <row r="60" spans="1:131" ht="26.25" customHeight="1" x14ac:dyDescent="0.15">
      <c r="A60" s="221">
        <v>33</v>
      </c>
      <c r="B60" s="1019"/>
      <c r="C60" s="1020"/>
      <c r="D60" s="1020"/>
      <c r="E60" s="1020"/>
      <c r="F60" s="1020"/>
      <c r="G60" s="1020"/>
      <c r="H60" s="1020"/>
      <c r="I60" s="1020"/>
      <c r="J60" s="1020"/>
      <c r="K60" s="1020"/>
      <c r="L60" s="1020"/>
      <c r="M60" s="1020"/>
      <c r="N60" s="1020"/>
      <c r="O60" s="1020"/>
      <c r="P60" s="1021"/>
      <c r="Q60" s="1022"/>
      <c r="R60" s="1014"/>
      <c r="S60" s="1014"/>
      <c r="T60" s="1014"/>
      <c r="U60" s="1014"/>
      <c r="V60" s="1014"/>
      <c r="W60" s="1014"/>
      <c r="X60" s="1014"/>
      <c r="Y60" s="1014"/>
      <c r="Z60" s="1014"/>
      <c r="AA60" s="1014"/>
      <c r="AB60" s="1014"/>
      <c r="AC60" s="1014"/>
      <c r="AD60" s="1014"/>
      <c r="AE60" s="1023"/>
      <c r="AF60" s="1024"/>
      <c r="AG60" s="1025"/>
      <c r="AH60" s="1025"/>
      <c r="AI60" s="1025"/>
      <c r="AJ60" s="1026"/>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961"/>
      <c r="BF60" s="961"/>
      <c r="BG60" s="961"/>
      <c r="BH60" s="961"/>
      <c r="BI60" s="962"/>
      <c r="BJ60" s="214"/>
      <c r="BK60" s="214"/>
      <c r="BL60" s="214"/>
      <c r="BM60" s="214"/>
      <c r="BN60" s="214"/>
      <c r="BO60" s="224"/>
      <c r="BP60" s="224"/>
      <c r="BQ60" s="221">
        <v>54</v>
      </c>
      <c r="BR60" s="222"/>
      <c r="BS60" s="981"/>
      <c r="BT60" s="982"/>
      <c r="BU60" s="982"/>
      <c r="BV60" s="982"/>
      <c r="BW60" s="982"/>
      <c r="BX60" s="982"/>
      <c r="BY60" s="982"/>
      <c r="BZ60" s="982"/>
      <c r="CA60" s="982"/>
      <c r="CB60" s="982"/>
      <c r="CC60" s="982"/>
      <c r="CD60" s="982"/>
      <c r="CE60" s="982"/>
      <c r="CF60" s="982"/>
      <c r="CG60" s="1003"/>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212"/>
    </row>
    <row r="61" spans="1:131" ht="26.25" customHeight="1" thickBot="1" x14ac:dyDescent="0.2">
      <c r="A61" s="221">
        <v>34</v>
      </c>
      <c r="B61" s="1019"/>
      <c r="C61" s="1020"/>
      <c r="D61" s="1020"/>
      <c r="E61" s="1020"/>
      <c r="F61" s="1020"/>
      <c r="G61" s="1020"/>
      <c r="H61" s="1020"/>
      <c r="I61" s="1020"/>
      <c r="J61" s="1020"/>
      <c r="K61" s="1020"/>
      <c r="L61" s="1020"/>
      <c r="M61" s="1020"/>
      <c r="N61" s="1020"/>
      <c r="O61" s="1020"/>
      <c r="P61" s="1021"/>
      <c r="Q61" s="1022"/>
      <c r="R61" s="1014"/>
      <c r="S61" s="1014"/>
      <c r="T61" s="1014"/>
      <c r="U61" s="1014"/>
      <c r="V61" s="1014"/>
      <c r="W61" s="1014"/>
      <c r="X61" s="1014"/>
      <c r="Y61" s="1014"/>
      <c r="Z61" s="1014"/>
      <c r="AA61" s="1014"/>
      <c r="AB61" s="1014"/>
      <c r="AC61" s="1014"/>
      <c r="AD61" s="1014"/>
      <c r="AE61" s="1023"/>
      <c r="AF61" s="1024"/>
      <c r="AG61" s="1025"/>
      <c r="AH61" s="1025"/>
      <c r="AI61" s="1025"/>
      <c r="AJ61" s="1026"/>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961"/>
      <c r="BF61" s="961"/>
      <c r="BG61" s="961"/>
      <c r="BH61" s="961"/>
      <c r="BI61" s="962"/>
      <c r="BJ61" s="214"/>
      <c r="BK61" s="214"/>
      <c r="BL61" s="214"/>
      <c r="BM61" s="214"/>
      <c r="BN61" s="214"/>
      <c r="BO61" s="224"/>
      <c r="BP61" s="224"/>
      <c r="BQ61" s="221">
        <v>55</v>
      </c>
      <c r="BR61" s="222"/>
      <c r="BS61" s="981"/>
      <c r="BT61" s="982"/>
      <c r="BU61" s="982"/>
      <c r="BV61" s="982"/>
      <c r="BW61" s="982"/>
      <c r="BX61" s="982"/>
      <c r="BY61" s="982"/>
      <c r="BZ61" s="982"/>
      <c r="CA61" s="982"/>
      <c r="CB61" s="982"/>
      <c r="CC61" s="982"/>
      <c r="CD61" s="982"/>
      <c r="CE61" s="982"/>
      <c r="CF61" s="982"/>
      <c r="CG61" s="1003"/>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212"/>
    </row>
    <row r="62" spans="1:131" ht="26.25" customHeight="1" x14ac:dyDescent="0.15">
      <c r="A62" s="221">
        <v>35</v>
      </c>
      <c r="B62" s="1019"/>
      <c r="C62" s="1020"/>
      <c r="D62" s="1020"/>
      <c r="E62" s="1020"/>
      <c r="F62" s="1020"/>
      <c r="G62" s="1020"/>
      <c r="H62" s="1020"/>
      <c r="I62" s="1020"/>
      <c r="J62" s="1020"/>
      <c r="K62" s="1020"/>
      <c r="L62" s="1020"/>
      <c r="M62" s="1020"/>
      <c r="N62" s="1020"/>
      <c r="O62" s="1020"/>
      <c r="P62" s="1021"/>
      <c r="Q62" s="1022"/>
      <c r="R62" s="1014"/>
      <c r="S62" s="1014"/>
      <c r="T62" s="1014"/>
      <c r="U62" s="1014"/>
      <c r="V62" s="1014"/>
      <c r="W62" s="1014"/>
      <c r="X62" s="1014"/>
      <c r="Y62" s="1014"/>
      <c r="Z62" s="1014"/>
      <c r="AA62" s="1014"/>
      <c r="AB62" s="1014"/>
      <c r="AC62" s="1014"/>
      <c r="AD62" s="1014"/>
      <c r="AE62" s="1023"/>
      <c r="AF62" s="1024"/>
      <c r="AG62" s="1025"/>
      <c r="AH62" s="1025"/>
      <c r="AI62" s="1025"/>
      <c r="AJ62" s="1026"/>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961"/>
      <c r="BF62" s="961"/>
      <c r="BG62" s="961"/>
      <c r="BH62" s="961"/>
      <c r="BI62" s="962"/>
      <c r="BJ62" s="1016" t="s">
        <v>395</v>
      </c>
      <c r="BK62" s="1017"/>
      <c r="BL62" s="1017"/>
      <c r="BM62" s="1017"/>
      <c r="BN62" s="1018"/>
      <c r="BO62" s="224"/>
      <c r="BP62" s="224"/>
      <c r="BQ62" s="221">
        <v>56</v>
      </c>
      <c r="BR62" s="222"/>
      <c r="BS62" s="981"/>
      <c r="BT62" s="982"/>
      <c r="BU62" s="982"/>
      <c r="BV62" s="982"/>
      <c r="BW62" s="982"/>
      <c r="BX62" s="982"/>
      <c r="BY62" s="982"/>
      <c r="BZ62" s="982"/>
      <c r="CA62" s="982"/>
      <c r="CB62" s="982"/>
      <c r="CC62" s="982"/>
      <c r="CD62" s="982"/>
      <c r="CE62" s="982"/>
      <c r="CF62" s="982"/>
      <c r="CG62" s="1003"/>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212"/>
    </row>
    <row r="63" spans="1:131" ht="26.25" customHeight="1" thickBot="1" x14ac:dyDescent="0.2">
      <c r="A63" s="223" t="s">
        <v>376</v>
      </c>
      <c r="B63" s="935" t="s">
        <v>396</v>
      </c>
      <c r="C63" s="925"/>
      <c r="D63" s="925"/>
      <c r="E63" s="925"/>
      <c r="F63" s="925"/>
      <c r="G63" s="925"/>
      <c r="H63" s="925"/>
      <c r="I63" s="925"/>
      <c r="J63" s="925"/>
      <c r="K63" s="925"/>
      <c r="L63" s="925"/>
      <c r="M63" s="925"/>
      <c r="N63" s="925"/>
      <c r="O63" s="925"/>
      <c r="P63" s="936"/>
      <c r="Q63" s="951"/>
      <c r="R63" s="952"/>
      <c r="S63" s="952"/>
      <c r="T63" s="952"/>
      <c r="U63" s="952"/>
      <c r="V63" s="952"/>
      <c r="W63" s="952"/>
      <c r="X63" s="952"/>
      <c r="Y63" s="952"/>
      <c r="Z63" s="952"/>
      <c r="AA63" s="952"/>
      <c r="AB63" s="952"/>
      <c r="AC63" s="952"/>
      <c r="AD63" s="952"/>
      <c r="AE63" s="1009"/>
      <c r="AF63" s="1010">
        <v>1392</v>
      </c>
      <c r="AG63" s="947"/>
      <c r="AH63" s="947"/>
      <c r="AI63" s="947"/>
      <c r="AJ63" s="1011"/>
      <c r="AK63" s="1012"/>
      <c r="AL63" s="952"/>
      <c r="AM63" s="952"/>
      <c r="AN63" s="952"/>
      <c r="AO63" s="952"/>
      <c r="AP63" s="947">
        <f t="shared" ref="AP63" si="3">SUM(AP28:AT34)</f>
        <v>6909</v>
      </c>
      <c r="AQ63" s="947"/>
      <c r="AR63" s="947"/>
      <c r="AS63" s="947"/>
      <c r="AT63" s="947"/>
      <c r="AU63" s="947">
        <f t="shared" ref="AU63" si="4">SUM(AU28:AY34)</f>
        <v>4008</v>
      </c>
      <c r="AV63" s="947"/>
      <c r="AW63" s="947"/>
      <c r="AX63" s="947"/>
      <c r="AY63" s="947"/>
      <c r="AZ63" s="1006"/>
      <c r="BA63" s="1006"/>
      <c r="BB63" s="1006"/>
      <c r="BC63" s="1006"/>
      <c r="BD63" s="1006"/>
      <c r="BE63" s="948"/>
      <c r="BF63" s="949"/>
      <c r="BG63" s="949"/>
      <c r="BH63" s="949"/>
      <c r="BI63" s="950"/>
      <c r="BJ63" s="1007" t="s">
        <v>122</v>
      </c>
      <c r="BK63" s="941"/>
      <c r="BL63" s="941"/>
      <c r="BM63" s="941"/>
      <c r="BN63" s="1008"/>
      <c r="BO63" s="224"/>
      <c r="BP63" s="224"/>
      <c r="BQ63" s="221">
        <v>57</v>
      </c>
      <c r="BR63" s="222"/>
      <c r="BS63" s="981"/>
      <c r="BT63" s="982"/>
      <c r="BU63" s="982"/>
      <c r="BV63" s="982"/>
      <c r="BW63" s="982"/>
      <c r="BX63" s="982"/>
      <c r="BY63" s="982"/>
      <c r="BZ63" s="982"/>
      <c r="CA63" s="982"/>
      <c r="CB63" s="982"/>
      <c r="CC63" s="982"/>
      <c r="CD63" s="982"/>
      <c r="CE63" s="982"/>
      <c r="CF63" s="982"/>
      <c r="CG63" s="1003"/>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1"/>
      <c r="BT64" s="982"/>
      <c r="BU64" s="982"/>
      <c r="BV64" s="982"/>
      <c r="BW64" s="982"/>
      <c r="BX64" s="982"/>
      <c r="BY64" s="982"/>
      <c r="BZ64" s="982"/>
      <c r="CA64" s="982"/>
      <c r="CB64" s="982"/>
      <c r="CC64" s="982"/>
      <c r="CD64" s="982"/>
      <c r="CE64" s="982"/>
      <c r="CF64" s="982"/>
      <c r="CG64" s="1003"/>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1"/>
      <c r="BT65" s="982"/>
      <c r="BU65" s="982"/>
      <c r="BV65" s="982"/>
      <c r="BW65" s="982"/>
      <c r="BX65" s="982"/>
      <c r="BY65" s="982"/>
      <c r="BZ65" s="982"/>
      <c r="CA65" s="982"/>
      <c r="CB65" s="982"/>
      <c r="CC65" s="982"/>
      <c r="CD65" s="982"/>
      <c r="CE65" s="982"/>
      <c r="CF65" s="982"/>
      <c r="CG65" s="1003"/>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212"/>
    </row>
    <row r="66" spans="1:131" ht="26.25" customHeight="1" x14ac:dyDescent="0.15">
      <c r="A66" s="984" t="s">
        <v>398</v>
      </c>
      <c r="B66" s="985"/>
      <c r="C66" s="985"/>
      <c r="D66" s="985"/>
      <c r="E66" s="985"/>
      <c r="F66" s="985"/>
      <c r="G66" s="985"/>
      <c r="H66" s="985"/>
      <c r="I66" s="985"/>
      <c r="J66" s="985"/>
      <c r="K66" s="985"/>
      <c r="L66" s="985"/>
      <c r="M66" s="985"/>
      <c r="N66" s="985"/>
      <c r="O66" s="985"/>
      <c r="P66" s="986"/>
      <c r="Q66" s="990" t="s">
        <v>380</v>
      </c>
      <c r="R66" s="991"/>
      <c r="S66" s="991"/>
      <c r="T66" s="991"/>
      <c r="U66" s="992"/>
      <c r="V66" s="990" t="s">
        <v>381</v>
      </c>
      <c r="W66" s="991"/>
      <c r="X66" s="991"/>
      <c r="Y66" s="991"/>
      <c r="Z66" s="992"/>
      <c r="AA66" s="990" t="s">
        <v>382</v>
      </c>
      <c r="AB66" s="991"/>
      <c r="AC66" s="991"/>
      <c r="AD66" s="991"/>
      <c r="AE66" s="992"/>
      <c r="AF66" s="996" t="s">
        <v>383</v>
      </c>
      <c r="AG66" s="997"/>
      <c r="AH66" s="997"/>
      <c r="AI66" s="997"/>
      <c r="AJ66" s="998"/>
      <c r="AK66" s="990" t="s">
        <v>384</v>
      </c>
      <c r="AL66" s="985"/>
      <c r="AM66" s="985"/>
      <c r="AN66" s="985"/>
      <c r="AO66" s="986"/>
      <c r="AP66" s="990" t="s">
        <v>385</v>
      </c>
      <c r="AQ66" s="991"/>
      <c r="AR66" s="991"/>
      <c r="AS66" s="991"/>
      <c r="AT66" s="992"/>
      <c r="AU66" s="990" t="s">
        <v>399</v>
      </c>
      <c r="AV66" s="991"/>
      <c r="AW66" s="991"/>
      <c r="AX66" s="991"/>
      <c r="AY66" s="992"/>
      <c r="AZ66" s="990" t="s">
        <v>364</v>
      </c>
      <c r="BA66" s="991"/>
      <c r="BB66" s="991"/>
      <c r="BC66" s="991"/>
      <c r="BD66" s="1004"/>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2"/>
      <c r="DW66" s="933"/>
      <c r="DX66" s="933"/>
      <c r="DY66" s="933"/>
      <c r="DZ66" s="934"/>
      <c r="EA66" s="212"/>
    </row>
    <row r="67" spans="1:131" ht="26.25" customHeight="1" thickBot="1" x14ac:dyDescent="0.2">
      <c r="A67" s="987"/>
      <c r="B67" s="988"/>
      <c r="C67" s="988"/>
      <c r="D67" s="988"/>
      <c r="E67" s="988"/>
      <c r="F67" s="988"/>
      <c r="G67" s="988"/>
      <c r="H67" s="988"/>
      <c r="I67" s="988"/>
      <c r="J67" s="988"/>
      <c r="K67" s="988"/>
      <c r="L67" s="988"/>
      <c r="M67" s="988"/>
      <c r="N67" s="988"/>
      <c r="O67" s="988"/>
      <c r="P67" s="989"/>
      <c r="Q67" s="993"/>
      <c r="R67" s="994"/>
      <c r="S67" s="994"/>
      <c r="T67" s="994"/>
      <c r="U67" s="995"/>
      <c r="V67" s="993"/>
      <c r="W67" s="994"/>
      <c r="X67" s="994"/>
      <c r="Y67" s="994"/>
      <c r="Z67" s="995"/>
      <c r="AA67" s="993"/>
      <c r="AB67" s="994"/>
      <c r="AC67" s="994"/>
      <c r="AD67" s="994"/>
      <c r="AE67" s="995"/>
      <c r="AF67" s="999"/>
      <c r="AG67" s="1000"/>
      <c r="AH67" s="1000"/>
      <c r="AI67" s="1000"/>
      <c r="AJ67" s="1001"/>
      <c r="AK67" s="1002"/>
      <c r="AL67" s="988"/>
      <c r="AM67" s="988"/>
      <c r="AN67" s="988"/>
      <c r="AO67" s="989"/>
      <c r="AP67" s="993"/>
      <c r="AQ67" s="994"/>
      <c r="AR67" s="994"/>
      <c r="AS67" s="994"/>
      <c r="AT67" s="995"/>
      <c r="AU67" s="993"/>
      <c r="AV67" s="994"/>
      <c r="AW67" s="994"/>
      <c r="AX67" s="994"/>
      <c r="AY67" s="995"/>
      <c r="AZ67" s="993"/>
      <c r="BA67" s="994"/>
      <c r="BB67" s="994"/>
      <c r="BC67" s="994"/>
      <c r="BD67" s="1005"/>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2"/>
      <c r="DW67" s="933"/>
      <c r="DX67" s="933"/>
      <c r="DY67" s="933"/>
      <c r="DZ67" s="934"/>
      <c r="EA67" s="212"/>
    </row>
    <row r="68" spans="1:131" ht="26.25" customHeight="1" thickTop="1" x14ac:dyDescent="0.15">
      <c r="A68" s="219">
        <v>1</v>
      </c>
      <c r="B68" s="974" t="s">
        <v>548</v>
      </c>
      <c r="C68" s="975"/>
      <c r="D68" s="975"/>
      <c r="E68" s="975"/>
      <c r="F68" s="975"/>
      <c r="G68" s="975"/>
      <c r="H68" s="975"/>
      <c r="I68" s="975"/>
      <c r="J68" s="975"/>
      <c r="K68" s="975"/>
      <c r="L68" s="975"/>
      <c r="M68" s="975"/>
      <c r="N68" s="975"/>
      <c r="O68" s="975"/>
      <c r="P68" s="976"/>
      <c r="Q68" s="977">
        <v>7064</v>
      </c>
      <c r="R68" s="971"/>
      <c r="S68" s="971"/>
      <c r="T68" s="971"/>
      <c r="U68" s="971"/>
      <c r="V68" s="971">
        <v>5999</v>
      </c>
      <c r="W68" s="971"/>
      <c r="X68" s="971"/>
      <c r="Y68" s="971"/>
      <c r="Z68" s="971"/>
      <c r="AA68" s="971">
        <v>1065</v>
      </c>
      <c r="AB68" s="971"/>
      <c r="AC68" s="971"/>
      <c r="AD68" s="971"/>
      <c r="AE68" s="971"/>
      <c r="AF68" s="971">
        <v>1065</v>
      </c>
      <c r="AG68" s="971"/>
      <c r="AH68" s="971"/>
      <c r="AI68" s="971"/>
      <c r="AJ68" s="971"/>
      <c r="AK68" s="971">
        <v>208</v>
      </c>
      <c r="AL68" s="971"/>
      <c r="AM68" s="971"/>
      <c r="AN68" s="971"/>
      <c r="AO68" s="971"/>
      <c r="AP68" s="971" t="s">
        <v>566</v>
      </c>
      <c r="AQ68" s="971"/>
      <c r="AR68" s="971"/>
      <c r="AS68" s="971"/>
      <c r="AT68" s="971"/>
      <c r="AU68" s="971" t="s">
        <v>566</v>
      </c>
      <c r="AV68" s="971"/>
      <c r="AW68" s="971"/>
      <c r="AX68" s="971"/>
      <c r="AY68" s="971"/>
      <c r="AZ68" s="972" t="s">
        <v>567</v>
      </c>
      <c r="BA68" s="972"/>
      <c r="BB68" s="972"/>
      <c r="BC68" s="972"/>
      <c r="BD68" s="973"/>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2"/>
      <c r="DW68" s="933"/>
      <c r="DX68" s="933"/>
      <c r="DY68" s="933"/>
      <c r="DZ68" s="934"/>
      <c r="EA68" s="212"/>
    </row>
    <row r="69" spans="1:131" ht="26.25" customHeight="1" x14ac:dyDescent="0.15">
      <c r="A69" s="221">
        <v>2</v>
      </c>
      <c r="B69" s="963" t="s">
        <v>549</v>
      </c>
      <c r="C69" s="964"/>
      <c r="D69" s="964"/>
      <c r="E69" s="964"/>
      <c r="F69" s="964"/>
      <c r="G69" s="964"/>
      <c r="H69" s="964"/>
      <c r="I69" s="964"/>
      <c r="J69" s="964"/>
      <c r="K69" s="964"/>
      <c r="L69" s="964"/>
      <c r="M69" s="964"/>
      <c r="N69" s="964"/>
      <c r="O69" s="964"/>
      <c r="P69" s="965"/>
      <c r="Q69" s="966">
        <v>3019</v>
      </c>
      <c r="R69" s="960"/>
      <c r="S69" s="960"/>
      <c r="T69" s="960"/>
      <c r="U69" s="960"/>
      <c r="V69" s="960">
        <v>2907</v>
      </c>
      <c r="W69" s="960"/>
      <c r="X69" s="960"/>
      <c r="Y69" s="960"/>
      <c r="Z69" s="960"/>
      <c r="AA69" s="960">
        <v>112</v>
      </c>
      <c r="AB69" s="960"/>
      <c r="AC69" s="960"/>
      <c r="AD69" s="960"/>
      <c r="AE69" s="960"/>
      <c r="AF69" s="960">
        <v>112</v>
      </c>
      <c r="AG69" s="960"/>
      <c r="AH69" s="960"/>
      <c r="AI69" s="960"/>
      <c r="AJ69" s="960"/>
      <c r="AK69" s="960">
        <v>31</v>
      </c>
      <c r="AL69" s="960"/>
      <c r="AM69" s="960"/>
      <c r="AN69" s="960"/>
      <c r="AO69" s="960"/>
      <c r="AP69" s="960">
        <v>2029</v>
      </c>
      <c r="AQ69" s="960"/>
      <c r="AR69" s="960"/>
      <c r="AS69" s="960"/>
      <c r="AT69" s="960"/>
      <c r="AU69" s="960" t="s">
        <v>569</v>
      </c>
      <c r="AV69" s="960"/>
      <c r="AW69" s="960"/>
      <c r="AX69" s="960"/>
      <c r="AY69" s="960"/>
      <c r="AZ69" s="961"/>
      <c r="BA69" s="961"/>
      <c r="BB69" s="961"/>
      <c r="BC69" s="961"/>
      <c r="BD69" s="962"/>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2"/>
      <c r="DW69" s="933"/>
      <c r="DX69" s="933"/>
      <c r="DY69" s="933"/>
      <c r="DZ69" s="934"/>
      <c r="EA69" s="212"/>
    </row>
    <row r="70" spans="1:131" ht="26.25" customHeight="1" x14ac:dyDescent="0.15">
      <c r="A70" s="221">
        <v>3</v>
      </c>
      <c r="B70" s="963" t="s">
        <v>550</v>
      </c>
      <c r="C70" s="964"/>
      <c r="D70" s="964"/>
      <c r="E70" s="964"/>
      <c r="F70" s="964"/>
      <c r="G70" s="964"/>
      <c r="H70" s="964"/>
      <c r="I70" s="964"/>
      <c r="J70" s="964"/>
      <c r="K70" s="964"/>
      <c r="L70" s="964"/>
      <c r="M70" s="964"/>
      <c r="N70" s="964"/>
      <c r="O70" s="964"/>
      <c r="P70" s="965"/>
      <c r="Q70" s="966">
        <v>182</v>
      </c>
      <c r="R70" s="960"/>
      <c r="S70" s="960"/>
      <c r="T70" s="960"/>
      <c r="U70" s="960"/>
      <c r="V70" s="960">
        <v>174</v>
      </c>
      <c r="W70" s="960"/>
      <c r="X70" s="960"/>
      <c r="Y70" s="960"/>
      <c r="Z70" s="960"/>
      <c r="AA70" s="960">
        <v>8</v>
      </c>
      <c r="AB70" s="960"/>
      <c r="AC70" s="960"/>
      <c r="AD70" s="960"/>
      <c r="AE70" s="960"/>
      <c r="AF70" s="960">
        <v>8</v>
      </c>
      <c r="AG70" s="960"/>
      <c r="AH70" s="960"/>
      <c r="AI70" s="960"/>
      <c r="AJ70" s="960"/>
      <c r="AK70" s="960" t="s">
        <v>566</v>
      </c>
      <c r="AL70" s="960"/>
      <c r="AM70" s="960"/>
      <c r="AN70" s="960"/>
      <c r="AO70" s="960"/>
      <c r="AP70" s="960">
        <v>75</v>
      </c>
      <c r="AQ70" s="960"/>
      <c r="AR70" s="960"/>
      <c r="AS70" s="960"/>
      <c r="AT70" s="960"/>
      <c r="AU70" s="960" t="s">
        <v>569</v>
      </c>
      <c r="AV70" s="960"/>
      <c r="AW70" s="960"/>
      <c r="AX70" s="960"/>
      <c r="AY70" s="960"/>
      <c r="AZ70" s="961"/>
      <c r="BA70" s="961"/>
      <c r="BB70" s="961"/>
      <c r="BC70" s="961"/>
      <c r="BD70" s="962"/>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2"/>
      <c r="DW70" s="933"/>
      <c r="DX70" s="933"/>
      <c r="DY70" s="933"/>
      <c r="DZ70" s="934"/>
      <c r="EA70" s="212"/>
    </row>
    <row r="71" spans="1:131" ht="26.25" customHeight="1" x14ac:dyDescent="0.15">
      <c r="A71" s="221">
        <v>4</v>
      </c>
      <c r="B71" s="963" t="s">
        <v>551</v>
      </c>
      <c r="C71" s="964"/>
      <c r="D71" s="964"/>
      <c r="E71" s="964"/>
      <c r="F71" s="964"/>
      <c r="G71" s="964"/>
      <c r="H71" s="964"/>
      <c r="I71" s="964"/>
      <c r="J71" s="964"/>
      <c r="K71" s="964"/>
      <c r="L71" s="964"/>
      <c r="M71" s="964"/>
      <c r="N71" s="964"/>
      <c r="O71" s="964"/>
      <c r="P71" s="965"/>
      <c r="Q71" s="966">
        <v>309</v>
      </c>
      <c r="R71" s="960"/>
      <c r="S71" s="960"/>
      <c r="T71" s="960"/>
      <c r="U71" s="960"/>
      <c r="V71" s="960">
        <v>308</v>
      </c>
      <c r="W71" s="960"/>
      <c r="X71" s="960"/>
      <c r="Y71" s="960"/>
      <c r="Z71" s="960"/>
      <c r="AA71" s="960">
        <v>1</v>
      </c>
      <c r="AB71" s="960"/>
      <c r="AC71" s="960"/>
      <c r="AD71" s="960"/>
      <c r="AE71" s="960"/>
      <c r="AF71" s="960">
        <v>1</v>
      </c>
      <c r="AG71" s="960"/>
      <c r="AH71" s="960"/>
      <c r="AI71" s="960"/>
      <c r="AJ71" s="960"/>
      <c r="AK71" s="960">
        <v>8</v>
      </c>
      <c r="AL71" s="960"/>
      <c r="AM71" s="960"/>
      <c r="AN71" s="960"/>
      <c r="AO71" s="960"/>
      <c r="AP71" s="960" t="s">
        <v>566</v>
      </c>
      <c r="AQ71" s="960"/>
      <c r="AR71" s="960"/>
      <c r="AS71" s="960"/>
      <c r="AT71" s="960"/>
      <c r="AU71" s="960" t="s">
        <v>569</v>
      </c>
      <c r="AV71" s="960"/>
      <c r="AW71" s="960"/>
      <c r="AX71" s="960"/>
      <c r="AY71" s="960"/>
      <c r="AZ71" s="961" t="s">
        <v>568</v>
      </c>
      <c r="BA71" s="961"/>
      <c r="BB71" s="961"/>
      <c r="BC71" s="961"/>
      <c r="BD71" s="962"/>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2"/>
      <c r="DW71" s="933"/>
      <c r="DX71" s="933"/>
      <c r="DY71" s="933"/>
      <c r="DZ71" s="934"/>
      <c r="EA71" s="212"/>
    </row>
    <row r="72" spans="1:131" ht="26.25" customHeight="1" x14ac:dyDescent="0.15">
      <c r="A72" s="221">
        <v>5</v>
      </c>
      <c r="B72" s="963" t="s">
        <v>552</v>
      </c>
      <c r="C72" s="964"/>
      <c r="D72" s="964"/>
      <c r="E72" s="964"/>
      <c r="F72" s="964"/>
      <c r="G72" s="964"/>
      <c r="H72" s="964"/>
      <c r="I72" s="964"/>
      <c r="J72" s="964"/>
      <c r="K72" s="964"/>
      <c r="L72" s="964"/>
      <c r="M72" s="964"/>
      <c r="N72" s="964"/>
      <c r="O72" s="964"/>
      <c r="P72" s="965"/>
      <c r="Q72" s="966">
        <v>312</v>
      </c>
      <c r="R72" s="960"/>
      <c r="S72" s="960"/>
      <c r="T72" s="960"/>
      <c r="U72" s="960"/>
      <c r="V72" s="960">
        <v>290</v>
      </c>
      <c r="W72" s="960"/>
      <c r="X72" s="960"/>
      <c r="Y72" s="960"/>
      <c r="Z72" s="960"/>
      <c r="AA72" s="960">
        <v>22</v>
      </c>
      <c r="AB72" s="960"/>
      <c r="AC72" s="960"/>
      <c r="AD72" s="960"/>
      <c r="AE72" s="960"/>
      <c r="AF72" s="960">
        <v>22</v>
      </c>
      <c r="AG72" s="960"/>
      <c r="AH72" s="960"/>
      <c r="AI72" s="960"/>
      <c r="AJ72" s="960"/>
      <c r="AK72" s="960" t="s">
        <v>569</v>
      </c>
      <c r="AL72" s="960"/>
      <c r="AM72" s="960"/>
      <c r="AN72" s="960"/>
      <c r="AO72" s="960"/>
      <c r="AP72" s="960" t="s">
        <v>569</v>
      </c>
      <c r="AQ72" s="960"/>
      <c r="AR72" s="960"/>
      <c r="AS72" s="960"/>
      <c r="AT72" s="960"/>
      <c r="AU72" s="960" t="s">
        <v>569</v>
      </c>
      <c r="AV72" s="960"/>
      <c r="AW72" s="960"/>
      <c r="AX72" s="960"/>
      <c r="AY72" s="960"/>
      <c r="AZ72" s="961"/>
      <c r="BA72" s="961"/>
      <c r="BB72" s="961"/>
      <c r="BC72" s="961"/>
      <c r="BD72" s="962"/>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2"/>
      <c r="DW72" s="933"/>
      <c r="DX72" s="933"/>
      <c r="DY72" s="933"/>
      <c r="DZ72" s="934"/>
      <c r="EA72" s="212"/>
    </row>
    <row r="73" spans="1:131" ht="26.25" customHeight="1" x14ac:dyDescent="0.15">
      <c r="A73" s="221">
        <v>6</v>
      </c>
      <c r="B73" s="963" t="s">
        <v>553</v>
      </c>
      <c r="C73" s="964"/>
      <c r="D73" s="964"/>
      <c r="E73" s="964"/>
      <c r="F73" s="964"/>
      <c r="G73" s="964"/>
      <c r="H73" s="964"/>
      <c r="I73" s="964"/>
      <c r="J73" s="964"/>
      <c r="K73" s="964"/>
      <c r="L73" s="964"/>
      <c r="M73" s="964"/>
      <c r="N73" s="964"/>
      <c r="O73" s="964"/>
      <c r="P73" s="965"/>
      <c r="Q73" s="966">
        <v>322367</v>
      </c>
      <c r="R73" s="960"/>
      <c r="S73" s="960"/>
      <c r="T73" s="960"/>
      <c r="U73" s="960"/>
      <c r="V73" s="960">
        <v>314740</v>
      </c>
      <c r="W73" s="960"/>
      <c r="X73" s="960"/>
      <c r="Y73" s="960"/>
      <c r="Z73" s="960"/>
      <c r="AA73" s="960">
        <v>7627</v>
      </c>
      <c r="AB73" s="960"/>
      <c r="AC73" s="960"/>
      <c r="AD73" s="960"/>
      <c r="AE73" s="960"/>
      <c r="AF73" s="960">
        <v>5417</v>
      </c>
      <c r="AG73" s="960"/>
      <c r="AH73" s="960"/>
      <c r="AI73" s="960"/>
      <c r="AJ73" s="960"/>
      <c r="AK73" s="960" t="s">
        <v>569</v>
      </c>
      <c r="AL73" s="960"/>
      <c r="AM73" s="960"/>
      <c r="AN73" s="960"/>
      <c r="AO73" s="960"/>
      <c r="AP73" s="960" t="s">
        <v>569</v>
      </c>
      <c r="AQ73" s="960"/>
      <c r="AR73" s="960"/>
      <c r="AS73" s="960"/>
      <c r="AT73" s="960"/>
      <c r="AU73" s="960" t="s">
        <v>569</v>
      </c>
      <c r="AV73" s="960"/>
      <c r="AW73" s="960"/>
      <c r="AX73" s="960"/>
      <c r="AY73" s="960"/>
      <c r="AZ73" s="961"/>
      <c r="BA73" s="961"/>
      <c r="BB73" s="961"/>
      <c r="BC73" s="961"/>
      <c r="BD73" s="962"/>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2"/>
      <c r="DW73" s="933"/>
      <c r="DX73" s="933"/>
      <c r="DY73" s="933"/>
      <c r="DZ73" s="934"/>
      <c r="EA73" s="212"/>
    </row>
    <row r="74" spans="1:131" ht="26.25" customHeight="1" x14ac:dyDescent="0.15">
      <c r="A74" s="221">
        <v>7</v>
      </c>
      <c r="B74" s="963"/>
      <c r="C74" s="964"/>
      <c r="D74" s="964"/>
      <c r="E74" s="964"/>
      <c r="F74" s="964"/>
      <c r="G74" s="964"/>
      <c r="H74" s="964"/>
      <c r="I74" s="964"/>
      <c r="J74" s="964"/>
      <c r="K74" s="964"/>
      <c r="L74" s="964"/>
      <c r="M74" s="964"/>
      <c r="N74" s="964"/>
      <c r="O74" s="964"/>
      <c r="P74" s="965"/>
      <c r="Q74" s="966"/>
      <c r="R74" s="960"/>
      <c r="S74" s="960"/>
      <c r="T74" s="960"/>
      <c r="U74" s="960"/>
      <c r="V74" s="960"/>
      <c r="W74" s="960"/>
      <c r="X74" s="960"/>
      <c r="Y74" s="960"/>
      <c r="Z74" s="960"/>
      <c r="AA74" s="960"/>
      <c r="AB74" s="960"/>
      <c r="AC74" s="960"/>
      <c r="AD74" s="960"/>
      <c r="AE74" s="960"/>
      <c r="AF74" s="960"/>
      <c r="AG74" s="960"/>
      <c r="AH74" s="960"/>
      <c r="AI74" s="960"/>
      <c r="AJ74" s="960"/>
      <c r="AK74" s="960"/>
      <c r="AL74" s="960"/>
      <c r="AM74" s="960"/>
      <c r="AN74" s="960"/>
      <c r="AO74" s="960"/>
      <c r="AP74" s="960"/>
      <c r="AQ74" s="960"/>
      <c r="AR74" s="960"/>
      <c r="AS74" s="960"/>
      <c r="AT74" s="960"/>
      <c r="AU74" s="960"/>
      <c r="AV74" s="960"/>
      <c r="AW74" s="960"/>
      <c r="AX74" s="960"/>
      <c r="AY74" s="960"/>
      <c r="AZ74" s="961"/>
      <c r="BA74" s="961"/>
      <c r="BB74" s="961"/>
      <c r="BC74" s="961"/>
      <c r="BD74" s="962"/>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2"/>
      <c r="DW74" s="933"/>
      <c r="DX74" s="933"/>
      <c r="DY74" s="933"/>
      <c r="DZ74" s="934"/>
      <c r="EA74" s="212"/>
    </row>
    <row r="75" spans="1:131" ht="26.25" customHeight="1" x14ac:dyDescent="0.15">
      <c r="A75" s="221">
        <v>8</v>
      </c>
      <c r="B75" s="963"/>
      <c r="C75" s="964"/>
      <c r="D75" s="964"/>
      <c r="E75" s="964"/>
      <c r="F75" s="964"/>
      <c r="G75" s="964"/>
      <c r="H75" s="964"/>
      <c r="I75" s="964"/>
      <c r="J75" s="964"/>
      <c r="K75" s="964"/>
      <c r="L75" s="964"/>
      <c r="M75" s="964"/>
      <c r="N75" s="964"/>
      <c r="O75" s="964"/>
      <c r="P75" s="965"/>
      <c r="Q75" s="967"/>
      <c r="R75" s="968"/>
      <c r="S75" s="968"/>
      <c r="T75" s="968"/>
      <c r="U75" s="969"/>
      <c r="V75" s="970"/>
      <c r="W75" s="968"/>
      <c r="X75" s="968"/>
      <c r="Y75" s="968"/>
      <c r="Z75" s="969"/>
      <c r="AA75" s="970"/>
      <c r="AB75" s="968"/>
      <c r="AC75" s="968"/>
      <c r="AD75" s="968"/>
      <c r="AE75" s="969"/>
      <c r="AF75" s="970"/>
      <c r="AG75" s="968"/>
      <c r="AH75" s="968"/>
      <c r="AI75" s="968"/>
      <c r="AJ75" s="969"/>
      <c r="AK75" s="970"/>
      <c r="AL75" s="968"/>
      <c r="AM75" s="968"/>
      <c r="AN75" s="968"/>
      <c r="AO75" s="969"/>
      <c r="AP75" s="970"/>
      <c r="AQ75" s="968"/>
      <c r="AR75" s="968"/>
      <c r="AS75" s="968"/>
      <c r="AT75" s="969"/>
      <c r="AU75" s="970"/>
      <c r="AV75" s="968"/>
      <c r="AW75" s="968"/>
      <c r="AX75" s="968"/>
      <c r="AY75" s="969"/>
      <c r="AZ75" s="961"/>
      <c r="BA75" s="961"/>
      <c r="BB75" s="961"/>
      <c r="BC75" s="961"/>
      <c r="BD75" s="962"/>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2"/>
      <c r="DW75" s="933"/>
      <c r="DX75" s="933"/>
      <c r="DY75" s="933"/>
      <c r="DZ75" s="934"/>
      <c r="EA75" s="212"/>
    </row>
    <row r="76" spans="1:131" ht="26.25" customHeight="1" x14ac:dyDescent="0.15">
      <c r="A76" s="221">
        <v>9</v>
      </c>
      <c r="B76" s="963"/>
      <c r="C76" s="964"/>
      <c r="D76" s="964"/>
      <c r="E76" s="964"/>
      <c r="F76" s="964"/>
      <c r="G76" s="964"/>
      <c r="H76" s="964"/>
      <c r="I76" s="964"/>
      <c r="J76" s="964"/>
      <c r="K76" s="964"/>
      <c r="L76" s="964"/>
      <c r="M76" s="964"/>
      <c r="N76" s="964"/>
      <c r="O76" s="964"/>
      <c r="P76" s="965"/>
      <c r="Q76" s="967"/>
      <c r="R76" s="968"/>
      <c r="S76" s="968"/>
      <c r="T76" s="968"/>
      <c r="U76" s="969"/>
      <c r="V76" s="970"/>
      <c r="W76" s="968"/>
      <c r="X76" s="968"/>
      <c r="Y76" s="968"/>
      <c r="Z76" s="969"/>
      <c r="AA76" s="970"/>
      <c r="AB76" s="968"/>
      <c r="AC76" s="968"/>
      <c r="AD76" s="968"/>
      <c r="AE76" s="969"/>
      <c r="AF76" s="970"/>
      <c r="AG76" s="968"/>
      <c r="AH76" s="968"/>
      <c r="AI76" s="968"/>
      <c r="AJ76" s="969"/>
      <c r="AK76" s="970"/>
      <c r="AL76" s="968"/>
      <c r="AM76" s="968"/>
      <c r="AN76" s="968"/>
      <c r="AO76" s="969"/>
      <c r="AP76" s="970"/>
      <c r="AQ76" s="968"/>
      <c r="AR76" s="968"/>
      <c r="AS76" s="968"/>
      <c r="AT76" s="969"/>
      <c r="AU76" s="970"/>
      <c r="AV76" s="968"/>
      <c r="AW76" s="968"/>
      <c r="AX76" s="968"/>
      <c r="AY76" s="969"/>
      <c r="AZ76" s="961"/>
      <c r="BA76" s="961"/>
      <c r="BB76" s="961"/>
      <c r="BC76" s="961"/>
      <c r="BD76" s="962"/>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2"/>
      <c r="DW76" s="933"/>
      <c r="DX76" s="933"/>
      <c r="DY76" s="933"/>
      <c r="DZ76" s="934"/>
      <c r="EA76" s="212"/>
    </row>
    <row r="77" spans="1:131" ht="26.25" customHeight="1" x14ac:dyDescent="0.15">
      <c r="A77" s="221">
        <v>10</v>
      </c>
      <c r="B77" s="963"/>
      <c r="C77" s="964"/>
      <c r="D77" s="964"/>
      <c r="E77" s="964"/>
      <c r="F77" s="964"/>
      <c r="G77" s="964"/>
      <c r="H77" s="964"/>
      <c r="I77" s="964"/>
      <c r="J77" s="964"/>
      <c r="K77" s="964"/>
      <c r="L77" s="964"/>
      <c r="M77" s="964"/>
      <c r="N77" s="964"/>
      <c r="O77" s="964"/>
      <c r="P77" s="965"/>
      <c r="Q77" s="967"/>
      <c r="R77" s="968"/>
      <c r="S77" s="968"/>
      <c r="T77" s="968"/>
      <c r="U77" s="969"/>
      <c r="V77" s="970"/>
      <c r="W77" s="968"/>
      <c r="X77" s="968"/>
      <c r="Y77" s="968"/>
      <c r="Z77" s="969"/>
      <c r="AA77" s="970"/>
      <c r="AB77" s="968"/>
      <c r="AC77" s="968"/>
      <c r="AD77" s="968"/>
      <c r="AE77" s="969"/>
      <c r="AF77" s="970"/>
      <c r="AG77" s="968"/>
      <c r="AH77" s="968"/>
      <c r="AI77" s="968"/>
      <c r="AJ77" s="969"/>
      <c r="AK77" s="970"/>
      <c r="AL77" s="968"/>
      <c r="AM77" s="968"/>
      <c r="AN77" s="968"/>
      <c r="AO77" s="969"/>
      <c r="AP77" s="970"/>
      <c r="AQ77" s="968"/>
      <c r="AR77" s="968"/>
      <c r="AS77" s="968"/>
      <c r="AT77" s="969"/>
      <c r="AU77" s="970"/>
      <c r="AV77" s="968"/>
      <c r="AW77" s="968"/>
      <c r="AX77" s="968"/>
      <c r="AY77" s="969"/>
      <c r="AZ77" s="961"/>
      <c r="BA77" s="961"/>
      <c r="BB77" s="961"/>
      <c r="BC77" s="961"/>
      <c r="BD77" s="962"/>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2"/>
      <c r="DW77" s="933"/>
      <c r="DX77" s="933"/>
      <c r="DY77" s="933"/>
      <c r="DZ77" s="934"/>
      <c r="EA77" s="212"/>
    </row>
    <row r="78" spans="1:131" ht="26.25" customHeight="1" x14ac:dyDescent="0.15">
      <c r="A78" s="221">
        <v>11</v>
      </c>
      <c r="B78" s="963"/>
      <c r="C78" s="964"/>
      <c r="D78" s="964"/>
      <c r="E78" s="964"/>
      <c r="F78" s="964"/>
      <c r="G78" s="964"/>
      <c r="H78" s="964"/>
      <c r="I78" s="964"/>
      <c r="J78" s="964"/>
      <c r="K78" s="964"/>
      <c r="L78" s="964"/>
      <c r="M78" s="964"/>
      <c r="N78" s="964"/>
      <c r="O78" s="964"/>
      <c r="P78" s="965"/>
      <c r="Q78" s="966"/>
      <c r="R78" s="960"/>
      <c r="S78" s="960"/>
      <c r="T78" s="960"/>
      <c r="U78" s="960"/>
      <c r="V78" s="960"/>
      <c r="W78" s="960"/>
      <c r="X78" s="960"/>
      <c r="Y78" s="960"/>
      <c r="Z78" s="960"/>
      <c r="AA78" s="960"/>
      <c r="AB78" s="960"/>
      <c r="AC78" s="960"/>
      <c r="AD78" s="960"/>
      <c r="AE78" s="960"/>
      <c r="AF78" s="960"/>
      <c r="AG78" s="960"/>
      <c r="AH78" s="960"/>
      <c r="AI78" s="960"/>
      <c r="AJ78" s="960"/>
      <c r="AK78" s="960"/>
      <c r="AL78" s="960"/>
      <c r="AM78" s="960"/>
      <c r="AN78" s="960"/>
      <c r="AO78" s="960"/>
      <c r="AP78" s="960"/>
      <c r="AQ78" s="960"/>
      <c r="AR78" s="960"/>
      <c r="AS78" s="960"/>
      <c r="AT78" s="960"/>
      <c r="AU78" s="960"/>
      <c r="AV78" s="960"/>
      <c r="AW78" s="960"/>
      <c r="AX78" s="960"/>
      <c r="AY78" s="960"/>
      <c r="AZ78" s="961"/>
      <c r="BA78" s="961"/>
      <c r="BB78" s="961"/>
      <c r="BC78" s="961"/>
      <c r="BD78" s="962"/>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2"/>
      <c r="DW78" s="933"/>
      <c r="DX78" s="933"/>
      <c r="DY78" s="933"/>
      <c r="DZ78" s="934"/>
      <c r="EA78" s="212"/>
    </row>
    <row r="79" spans="1:131" ht="26.25" customHeight="1" x14ac:dyDescent="0.15">
      <c r="A79" s="221">
        <v>12</v>
      </c>
      <c r="B79" s="963"/>
      <c r="C79" s="964"/>
      <c r="D79" s="964"/>
      <c r="E79" s="964"/>
      <c r="F79" s="964"/>
      <c r="G79" s="964"/>
      <c r="H79" s="964"/>
      <c r="I79" s="964"/>
      <c r="J79" s="964"/>
      <c r="K79" s="964"/>
      <c r="L79" s="964"/>
      <c r="M79" s="964"/>
      <c r="N79" s="964"/>
      <c r="O79" s="964"/>
      <c r="P79" s="965"/>
      <c r="Q79" s="966"/>
      <c r="R79" s="960"/>
      <c r="S79" s="960"/>
      <c r="T79" s="960"/>
      <c r="U79" s="960"/>
      <c r="V79" s="960"/>
      <c r="W79" s="960"/>
      <c r="X79" s="960"/>
      <c r="Y79" s="960"/>
      <c r="Z79" s="960"/>
      <c r="AA79" s="960"/>
      <c r="AB79" s="960"/>
      <c r="AC79" s="960"/>
      <c r="AD79" s="960"/>
      <c r="AE79" s="960"/>
      <c r="AF79" s="960"/>
      <c r="AG79" s="960"/>
      <c r="AH79" s="960"/>
      <c r="AI79" s="960"/>
      <c r="AJ79" s="960"/>
      <c r="AK79" s="960"/>
      <c r="AL79" s="960"/>
      <c r="AM79" s="960"/>
      <c r="AN79" s="960"/>
      <c r="AO79" s="960"/>
      <c r="AP79" s="960"/>
      <c r="AQ79" s="960"/>
      <c r="AR79" s="960"/>
      <c r="AS79" s="960"/>
      <c r="AT79" s="960"/>
      <c r="AU79" s="960"/>
      <c r="AV79" s="960"/>
      <c r="AW79" s="960"/>
      <c r="AX79" s="960"/>
      <c r="AY79" s="960"/>
      <c r="AZ79" s="961"/>
      <c r="BA79" s="961"/>
      <c r="BB79" s="961"/>
      <c r="BC79" s="961"/>
      <c r="BD79" s="962"/>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2"/>
      <c r="DW79" s="933"/>
      <c r="DX79" s="933"/>
      <c r="DY79" s="933"/>
      <c r="DZ79" s="934"/>
      <c r="EA79" s="212"/>
    </row>
    <row r="80" spans="1:131" ht="26.25" customHeight="1" x14ac:dyDescent="0.15">
      <c r="A80" s="221">
        <v>13</v>
      </c>
      <c r="B80" s="963"/>
      <c r="C80" s="964"/>
      <c r="D80" s="964"/>
      <c r="E80" s="964"/>
      <c r="F80" s="964"/>
      <c r="G80" s="964"/>
      <c r="H80" s="964"/>
      <c r="I80" s="964"/>
      <c r="J80" s="964"/>
      <c r="K80" s="964"/>
      <c r="L80" s="964"/>
      <c r="M80" s="964"/>
      <c r="N80" s="964"/>
      <c r="O80" s="964"/>
      <c r="P80" s="965"/>
      <c r="Q80" s="966"/>
      <c r="R80" s="960"/>
      <c r="S80" s="960"/>
      <c r="T80" s="960"/>
      <c r="U80" s="960"/>
      <c r="V80" s="960"/>
      <c r="W80" s="960"/>
      <c r="X80" s="960"/>
      <c r="Y80" s="960"/>
      <c r="Z80" s="960"/>
      <c r="AA80" s="960"/>
      <c r="AB80" s="960"/>
      <c r="AC80" s="960"/>
      <c r="AD80" s="960"/>
      <c r="AE80" s="960"/>
      <c r="AF80" s="960"/>
      <c r="AG80" s="960"/>
      <c r="AH80" s="960"/>
      <c r="AI80" s="960"/>
      <c r="AJ80" s="960"/>
      <c r="AK80" s="960"/>
      <c r="AL80" s="960"/>
      <c r="AM80" s="960"/>
      <c r="AN80" s="960"/>
      <c r="AO80" s="960"/>
      <c r="AP80" s="960"/>
      <c r="AQ80" s="960"/>
      <c r="AR80" s="960"/>
      <c r="AS80" s="960"/>
      <c r="AT80" s="960"/>
      <c r="AU80" s="960"/>
      <c r="AV80" s="960"/>
      <c r="AW80" s="960"/>
      <c r="AX80" s="960"/>
      <c r="AY80" s="960"/>
      <c r="AZ80" s="961"/>
      <c r="BA80" s="961"/>
      <c r="BB80" s="961"/>
      <c r="BC80" s="961"/>
      <c r="BD80" s="962"/>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2"/>
      <c r="DW80" s="933"/>
      <c r="DX80" s="933"/>
      <c r="DY80" s="933"/>
      <c r="DZ80" s="934"/>
      <c r="EA80" s="212"/>
    </row>
    <row r="81" spans="1:131" ht="26.25" customHeight="1" x14ac:dyDescent="0.15">
      <c r="A81" s="221">
        <v>14</v>
      </c>
      <c r="B81" s="963"/>
      <c r="C81" s="964"/>
      <c r="D81" s="964"/>
      <c r="E81" s="964"/>
      <c r="F81" s="964"/>
      <c r="G81" s="964"/>
      <c r="H81" s="964"/>
      <c r="I81" s="964"/>
      <c r="J81" s="964"/>
      <c r="K81" s="964"/>
      <c r="L81" s="964"/>
      <c r="M81" s="964"/>
      <c r="N81" s="964"/>
      <c r="O81" s="964"/>
      <c r="P81" s="965"/>
      <c r="Q81" s="966"/>
      <c r="R81" s="960"/>
      <c r="S81" s="960"/>
      <c r="T81" s="960"/>
      <c r="U81" s="960"/>
      <c r="V81" s="960"/>
      <c r="W81" s="960"/>
      <c r="X81" s="960"/>
      <c r="Y81" s="960"/>
      <c r="Z81" s="960"/>
      <c r="AA81" s="960"/>
      <c r="AB81" s="960"/>
      <c r="AC81" s="960"/>
      <c r="AD81" s="960"/>
      <c r="AE81" s="960"/>
      <c r="AF81" s="960"/>
      <c r="AG81" s="960"/>
      <c r="AH81" s="960"/>
      <c r="AI81" s="960"/>
      <c r="AJ81" s="960"/>
      <c r="AK81" s="960"/>
      <c r="AL81" s="960"/>
      <c r="AM81" s="960"/>
      <c r="AN81" s="960"/>
      <c r="AO81" s="960"/>
      <c r="AP81" s="960"/>
      <c r="AQ81" s="960"/>
      <c r="AR81" s="960"/>
      <c r="AS81" s="960"/>
      <c r="AT81" s="960"/>
      <c r="AU81" s="960"/>
      <c r="AV81" s="960"/>
      <c r="AW81" s="960"/>
      <c r="AX81" s="960"/>
      <c r="AY81" s="960"/>
      <c r="AZ81" s="961"/>
      <c r="BA81" s="961"/>
      <c r="BB81" s="961"/>
      <c r="BC81" s="961"/>
      <c r="BD81" s="962"/>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2"/>
      <c r="DW81" s="933"/>
      <c r="DX81" s="933"/>
      <c r="DY81" s="933"/>
      <c r="DZ81" s="934"/>
      <c r="EA81" s="212"/>
    </row>
    <row r="82" spans="1:131" ht="26.25" customHeight="1" x14ac:dyDescent="0.15">
      <c r="A82" s="221">
        <v>15</v>
      </c>
      <c r="B82" s="963"/>
      <c r="C82" s="964"/>
      <c r="D82" s="964"/>
      <c r="E82" s="964"/>
      <c r="F82" s="964"/>
      <c r="G82" s="964"/>
      <c r="H82" s="964"/>
      <c r="I82" s="964"/>
      <c r="J82" s="964"/>
      <c r="K82" s="964"/>
      <c r="L82" s="964"/>
      <c r="M82" s="964"/>
      <c r="N82" s="964"/>
      <c r="O82" s="964"/>
      <c r="P82" s="965"/>
      <c r="Q82" s="966"/>
      <c r="R82" s="960"/>
      <c r="S82" s="960"/>
      <c r="T82" s="960"/>
      <c r="U82" s="960"/>
      <c r="V82" s="960"/>
      <c r="W82" s="960"/>
      <c r="X82" s="960"/>
      <c r="Y82" s="960"/>
      <c r="Z82" s="960"/>
      <c r="AA82" s="960"/>
      <c r="AB82" s="960"/>
      <c r="AC82" s="960"/>
      <c r="AD82" s="960"/>
      <c r="AE82" s="960"/>
      <c r="AF82" s="960"/>
      <c r="AG82" s="960"/>
      <c r="AH82" s="960"/>
      <c r="AI82" s="960"/>
      <c r="AJ82" s="960"/>
      <c r="AK82" s="960"/>
      <c r="AL82" s="960"/>
      <c r="AM82" s="960"/>
      <c r="AN82" s="960"/>
      <c r="AO82" s="960"/>
      <c r="AP82" s="960"/>
      <c r="AQ82" s="960"/>
      <c r="AR82" s="960"/>
      <c r="AS82" s="960"/>
      <c r="AT82" s="960"/>
      <c r="AU82" s="960"/>
      <c r="AV82" s="960"/>
      <c r="AW82" s="960"/>
      <c r="AX82" s="960"/>
      <c r="AY82" s="960"/>
      <c r="AZ82" s="961"/>
      <c r="BA82" s="961"/>
      <c r="BB82" s="961"/>
      <c r="BC82" s="961"/>
      <c r="BD82" s="962"/>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2"/>
      <c r="DW82" s="933"/>
      <c r="DX82" s="933"/>
      <c r="DY82" s="933"/>
      <c r="DZ82" s="934"/>
      <c r="EA82" s="212"/>
    </row>
    <row r="83" spans="1:131" ht="26.25" customHeight="1" x14ac:dyDescent="0.15">
      <c r="A83" s="221">
        <v>16</v>
      </c>
      <c r="B83" s="963"/>
      <c r="C83" s="964"/>
      <c r="D83" s="964"/>
      <c r="E83" s="964"/>
      <c r="F83" s="964"/>
      <c r="G83" s="964"/>
      <c r="H83" s="964"/>
      <c r="I83" s="964"/>
      <c r="J83" s="964"/>
      <c r="K83" s="964"/>
      <c r="L83" s="964"/>
      <c r="M83" s="964"/>
      <c r="N83" s="964"/>
      <c r="O83" s="964"/>
      <c r="P83" s="965"/>
      <c r="Q83" s="966"/>
      <c r="R83" s="960"/>
      <c r="S83" s="960"/>
      <c r="T83" s="960"/>
      <c r="U83" s="960"/>
      <c r="V83" s="960"/>
      <c r="W83" s="960"/>
      <c r="X83" s="960"/>
      <c r="Y83" s="960"/>
      <c r="Z83" s="960"/>
      <c r="AA83" s="960"/>
      <c r="AB83" s="960"/>
      <c r="AC83" s="960"/>
      <c r="AD83" s="960"/>
      <c r="AE83" s="960"/>
      <c r="AF83" s="960"/>
      <c r="AG83" s="960"/>
      <c r="AH83" s="960"/>
      <c r="AI83" s="960"/>
      <c r="AJ83" s="960"/>
      <c r="AK83" s="960"/>
      <c r="AL83" s="960"/>
      <c r="AM83" s="960"/>
      <c r="AN83" s="960"/>
      <c r="AO83" s="960"/>
      <c r="AP83" s="960"/>
      <c r="AQ83" s="960"/>
      <c r="AR83" s="960"/>
      <c r="AS83" s="960"/>
      <c r="AT83" s="960"/>
      <c r="AU83" s="960"/>
      <c r="AV83" s="960"/>
      <c r="AW83" s="960"/>
      <c r="AX83" s="960"/>
      <c r="AY83" s="960"/>
      <c r="AZ83" s="961"/>
      <c r="BA83" s="961"/>
      <c r="BB83" s="961"/>
      <c r="BC83" s="961"/>
      <c r="BD83" s="962"/>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2"/>
      <c r="DW83" s="933"/>
      <c r="DX83" s="933"/>
      <c r="DY83" s="933"/>
      <c r="DZ83" s="934"/>
      <c r="EA83" s="212"/>
    </row>
    <row r="84" spans="1:131" ht="26.25" customHeight="1" x14ac:dyDescent="0.15">
      <c r="A84" s="221">
        <v>17</v>
      </c>
      <c r="B84" s="963"/>
      <c r="C84" s="964"/>
      <c r="D84" s="964"/>
      <c r="E84" s="964"/>
      <c r="F84" s="964"/>
      <c r="G84" s="964"/>
      <c r="H84" s="964"/>
      <c r="I84" s="964"/>
      <c r="J84" s="964"/>
      <c r="K84" s="964"/>
      <c r="L84" s="964"/>
      <c r="M84" s="964"/>
      <c r="N84" s="964"/>
      <c r="O84" s="964"/>
      <c r="P84" s="965"/>
      <c r="Q84" s="966"/>
      <c r="R84" s="960"/>
      <c r="S84" s="960"/>
      <c r="T84" s="960"/>
      <c r="U84" s="960"/>
      <c r="V84" s="960"/>
      <c r="W84" s="960"/>
      <c r="X84" s="960"/>
      <c r="Y84" s="960"/>
      <c r="Z84" s="960"/>
      <c r="AA84" s="960"/>
      <c r="AB84" s="960"/>
      <c r="AC84" s="960"/>
      <c r="AD84" s="960"/>
      <c r="AE84" s="960"/>
      <c r="AF84" s="960"/>
      <c r="AG84" s="960"/>
      <c r="AH84" s="960"/>
      <c r="AI84" s="960"/>
      <c r="AJ84" s="960"/>
      <c r="AK84" s="960"/>
      <c r="AL84" s="960"/>
      <c r="AM84" s="960"/>
      <c r="AN84" s="960"/>
      <c r="AO84" s="960"/>
      <c r="AP84" s="960"/>
      <c r="AQ84" s="960"/>
      <c r="AR84" s="960"/>
      <c r="AS84" s="960"/>
      <c r="AT84" s="960"/>
      <c r="AU84" s="960"/>
      <c r="AV84" s="960"/>
      <c r="AW84" s="960"/>
      <c r="AX84" s="960"/>
      <c r="AY84" s="960"/>
      <c r="AZ84" s="961"/>
      <c r="BA84" s="961"/>
      <c r="BB84" s="961"/>
      <c r="BC84" s="961"/>
      <c r="BD84" s="962"/>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2"/>
      <c r="DW84" s="933"/>
      <c r="DX84" s="933"/>
      <c r="DY84" s="933"/>
      <c r="DZ84" s="934"/>
      <c r="EA84" s="212"/>
    </row>
    <row r="85" spans="1:131" ht="26.25" customHeight="1" x14ac:dyDescent="0.15">
      <c r="A85" s="221">
        <v>18</v>
      </c>
      <c r="B85" s="963"/>
      <c r="C85" s="964"/>
      <c r="D85" s="964"/>
      <c r="E85" s="964"/>
      <c r="F85" s="964"/>
      <c r="G85" s="964"/>
      <c r="H85" s="964"/>
      <c r="I85" s="964"/>
      <c r="J85" s="964"/>
      <c r="K85" s="964"/>
      <c r="L85" s="964"/>
      <c r="M85" s="964"/>
      <c r="N85" s="964"/>
      <c r="O85" s="964"/>
      <c r="P85" s="965"/>
      <c r="Q85" s="966"/>
      <c r="R85" s="960"/>
      <c r="S85" s="960"/>
      <c r="T85" s="960"/>
      <c r="U85" s="960"/>
      <c r="V85" s="960"/>
      <c r="W85" s="960"/>
      <c r="X85" s="960"/>
      <c r="Y85" s="960"/>
      <c r="Z85" s="960"/>
      <c r="AA85" s="960"/>
      <c r="AB85" s="960"/>
      <c r="AC85" s="960"/>
      <c r="AD85" s="960"/>
      <c r="AE85" s="960"/>
      <c r="AF85" s="960"/>
      <c r="AG85" s="960"/>
      <c r="AH85" s="960"/>
      <c r="AI85" s="960"/>
      <c r="AJ85" s="960"/>
      <c r="AK85" s="960"/>
      <c r="AL85" s="960"/>
      <c r="AM85" s="960"/>
      <c r="AN85" s="960"/>
      <c r="AO85" s="960"/>
      <c r="AP85" s="960"/>
      <c r="AQ85" s="960"/>
      <c r="AR85" s="960"/>
      <c r="AS85" s="960"/>
      <c r="AT85" s="960"/>
      <c r="AU85" s="960"/>
      <c r="AV85" s="960"/>
      <c r="AW85" s="960"/>
      <c r="AX85" s="960"/>
      <c r="AY85" s="960"/>
      <c r="AZ85" s="961"/>
      <c r="BA85" s="961"/>
      <c r="BB85" s="961"/>
      <c r="BC85" s="961"/>
      <c r="BD85" s="962"/>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2"/>
      <c r="DW85" s="933"/>
      <c r="DX85" s="933"/>
      <c r="DY85" s="933"/>
      <c r="DZ85" s="934"/>
      <c r="EA85" s="212"/>
    </row>
    <row r="86" spans="1:131" ht="26.25" customHeight="1" x14ac:dyDescent="0.15">
      <c r="A86" s="221">
        <v>19</v>
      </c>
      <c r="B86" s="963"/>
      <c r="C86" s="964"/>
      <c r="D86" s="964"/>
      <c r="E86" s="964"/>
      <c r="F86" s="964"/>
      <c r="G86" s="964"/>
      <c r="H86" s="964"/>
      <c r="I86" s="964"/>
      <c r="J86" s="964"/>
      <c r="K86" s="964"/>
      <c r="L86" s="964"/>
      <c r="M86" s="964"/>
      <c r="N86" s="964"/>
      <c r="O86" s="964"/>
      <c r="P86" s="965"/>
      <c r="Q86" s="966"/>
      <c r="R86" s="960"/>
      <c r="S86" s="960"/>
      <c r="T86" s="960"/>
      <c r="U86" s="960"/>
      <c r="V86" s="960"/>
      <c r="W86" s="960"/>
      <c r="X86" s="960"/>
      <c r="Y86" s="960"/>
      <c r="Z86" s="960"/>
      <c r="AA86" s="960"/>
      <c r="AB86" s="960"/>
      <c r="AC86" s="960"/>
      <c r="AD86" s="960"/>
      <c r="AE86" s="960"/>
      <c r="AF86" s="960"/>
      <c r="AG86" s="960"/>
      <c r="AH86" s="960"/>
      <c r="AI86" s="960"/>
      <c r="AJ86" s="960"/>
      <c r="AK86" s="960"/>
      <c r="AL86" s="960"/>
      <c r="AM86" s="960"/>
      <c r="AN86" s="960"/>
      <c r="AO86" s="960"/>
      <c r="AP86" s="960"/>
      <c r="AQ86" s="960"/>
      <c r="AR86" s="960"/>
      <c r="AS86" s="960"/>
      <c r="AT86" s="960"/>
      <c r="AU86" s="960"/>
      <c r="AV86" s="960"/>
      <c r="AW86" s="960"/>
      <c r="AX86" s="960"/>
      <c r="AY86" s="960"/>
      <c r="AZ86" s="961"/>
      <c r="BA86" s="961"/>
      <c r="BB86" s="961"/>
      <c r="BC86" s="961"/>
      <c r="BD86" s="962"/>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2"/>
      <c r="DW86" s="933"/>
      <c r="DX86" s="933"/>
      <c r="DY86" s="933"/>
      <c r="DZ86" s="934"/>
      <c r="EA86" s="212"/>
    </row>
    <row r="87" spans="1:131" ht="26.25" customHeight="1" x14ac:dyDescent="0.15">
      <c r="A87" s="227">
        <v>20</v>
      </c>
      <c r="B87" s="953"/>
      <c r="C87" s="954"/>
      <c r="D87" s="954"/>
      <c r="E87" s="954"/>
      <c r="F87" s="954"/>
      <c r="G87" s="954"/>
      <c r="H87" s="954"/>
      <c r="I87" s="954"/>
      <c r="J87" s="954"/>
      <c r="K87" s="954"/>
      <c r="L87" s="954"/>
      <c r="M87" s="954"/>
      <c r="N87" s="954"/>
      <c r="O87" s="954"/>
      <c r="P87" s="955"/>
      <c r="Q87" s="956"/>
      <c r="R87" s="957"/>
      <c r="S87" s="957"/>
      <c r="T87" s="957"/>
      <c r="U87" s="957"/>
      <c r="V87" s="957"/>
      <c r="W87" s="957"/>
      <c r="X87" s="957"/>
      <c r="Y87" s="957"/>
      <c r="Z87" s="957"/>
      <c r="AA87" s="957"/>
      <c r="AB87" s="957"/>
      <c r="AC87" s="957"/>
      <c r="AD87" s="957"/>
      <c r="AE87" s="957"/>
      <c r="AF87" s="957"/>
      <c r="AG87" s="957"/>
      <c r="AH87" s="957"/>
      <c r="AI87" s="957"/>
      <c r="AJ87" s="957"/>
      <c r="AK87" s="957"/>
      <c r="AL87" s="957"/>
      <c r="AM87" s="957"/>
      <c r="AN87" s="957"/>
      <c r="AO87" s="957"/>
      <c r="AP87" s="957"/>
      <c r="AQ87" s="957"/>
      <c r="AR87" s="957"/>
      <c r="AS87" s="957"/>
      <c r="AT87" s="957"/>
      <c r="AU87" s="957"/>
      <c r="AV87" s="957"/>
      <c r="AW87" s="957"/>
      <c r="AX87" s="957"/>
      <c r="AY87" s="957"/>
      <c r="AZ87" s="958"/>
      <c r="BA87" s="958"/>
      <c r="BB87" s="958"/>
      <c r="BC87" s="958"/>
      <c r="BD87" s="959"/>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2"/>
      <c r="DW87" s="933"/>
      <c r="DX87" s="933"/>
      <c r="DY87" s="933"/>
      <c r="DZ87" s="934"/>
      <c r="EA87" s="212"/>
    </row>
    <row r="88" spans="1:131" ht="26.25" customHeight="1" thickBot="1" x14ac:dyDescent="0.2">
      <c r="A88" s="223" t="s">
        <v>376</v>
      </c>
      <c r="B88" s="935" t="s">
        <v>400</v>
      </c>
      <c r="C88" s="925"/>
      <c r="D88" s="925"/>
      <c r="E88" s="925"/>
      <c r="F88" s="925"/>
      <c r="G88" s="925"/>
      <c r="H88" s="925"/>
      <c r="I88" s="925"/>
      <c r="J88" s="925"/>
      <c r="K88" s="925"/>
      <c r="L88" s="925"/>
      <c r="M88" s="925"/>
      <c r="N88" s="925"/>
      <c r="O88" s="925"/>
      <c r="P88" s="936"/>
      <c r="Q88" s="951"/>
      <c r="R88" s="952"/>
      <c r="S88" s="952"/>
      <c r="T88" s="952"/>
      <c r="U88" s="952"/>
      <c r="V88" s="952"/>
      <c r="W88" s="952"/>
      <c r="X88" s="952"/>
      <c r="Y88" s="952"/>
      <c r="Z88" s="952"/>
      <c r="AA88" s="952"/>
      <c r="AB88" s="952"/>
      <c r="AC88" s="952"/>
      <c r="AD88" s="952"/>
      <c r="AE88" s="952"/>
      <c r="AF88" s="947">
        <f t="shared" ref="AF88:AU88" si="5">SUM(AF68:AJ73)</f>
        <v>6625</v>
      </c>
      <c r="AG88" s="947"/>
      <c r="AH88" s="947"/>
      <c r="AI88" s="947"/>
      <c r="AJ88" s="947"/>
      <c r="AK88" s="952"/>
      <c r="AL88" s="952"/>
      <c r="AM88" s="952"/>
      <c r="AN88" s="952"/>
      <c r="AO88" s="952"/>
      <c r="AP88" s="947">
        <f t="shared" si="5"/>
        <v>2104</v>
      </c>
      <c r="AQ88" s="947"/>
      <c r="AR88" s="947"/>
      <c r="AS88" s="947"/>
      <c r="AT88" s="947"/>
      <c r="AU88" s="947">
        <f t="shared" si="5"/>
        <v>0</v>
      </c>
      <c r="AV88" s="947"/>
      <c r="AW88" s="947"/>
      <c r="AX88" s="947"/>
      <c r="AY88" s="947"/>
      <c r="AZ88" s="948"/>
      <c r="BA88" s="949"/>
      <c r="BB88" s="949"/>
      <c r="BC88" s="949"/>
      <c r="BD88" s="950"/>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35" t="s">
        <v>401</v>
      </c>
      <c r="BS102" s="925"/>
      <c r="BT102" s="925"/>
      <c r="BU102" s="925"/>
      <c r="BV102" s="925"/>
      <c r="BW102" s="925"/>
      <c r="BX102" s="925"/>
      <c r="BY102" s="925"/>
      <c r="BZ102" s="925"/>
      <c r="CA102" s="925"/>
      <c r="CB102" s="925"/>
      <c r="CC102" s="925"/>
      <c r="CD102" s="925"/>
      <c r="CE102" s="925"/>
      <c r="CF102" s="925"/>
      <c r="CG102" s="936"/>
      <c r="CH102" s="937"/>
      <c r="CI102" s="938"/>
      <c r="CJ102" s="938"/>
      <c r="CK102" s="938"/>
      <c r="CL102" s="939"/>
      <c r="CM102" s="937"/>
      <c r="CN102" s="938"/>
      <c r="CO102" s="938"/>
      <c r="CP102" s="938"/>
      <c r="CQ102" s="939"/>
      <c r="CR102" s="940">
        <f t="shared" ref="CR102:DQ102" si="6">SUM(CR7:CV10)</f>
        <v>93</v>
      </c>
      <c r="CS102" s="941"/>
      <c r="CT102" s="941"/>
      <c r="CU102" s="941"/>
      <c r="CV102" s="942"/>
      <c r="CW102" s="940">
        <f t="shared" si="6"/>
        <v>0</v>
      </c>
      <c r="CX102" s="941"/>
      <c r="CY102" s="941"/>
      <c r="CZ102" s="941"/>
      <c r="DA102" s="942"/>
      <c r="DB102" s="940">
        <f t="shared" si="6"/>
        <v>0</v>
      </c>
      <c r="DC102" s="941"/>
      <c r="DD102" s="941"/>
      <c r="DE102" s="941"/>
      <c r="DF102" s="942"/>
      <c r="DG102" s="940">
        <f t="shared" si="6"/>
        <v>0</v>
      </c>
      <c r="DH102" s="941"/>
      <c r="DI102" s="941"/>
      <c r="DJ102" s="941"/>
      <c r="DK102" s="942"/>
      <c r="DL102" s="940">
        <f t="shared" si="6"/>
        <v>0</v>
      </c>
      <c r="DM102" s="941"/>
      <c r="DN102" s="941"/>
      <c r="DO102" s="941"/>
      <c r="DP102" s="942"/>
      <c r="DQ102" s="940">
        <f t="shared" si="6"/>
        <v>0</v>
      </c>
      <c r="DR102" s="941"/>
      <c r="DS102" s="941"/>
      <c r="DT102" s="941"/>
      <c r="DU102" s="942"/>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2016603</v>
      </c>
      <c r="AB110" s="876"/>
      <c r="AC110" s="876"/>
      <c r="AD110" s="876"/>
      <c r="AE110" s="877"/>
      <c r="AF110" s="878">
        <v>2064855</v>
      </c>
      <c r="AG110" s="876"/>
      <c r="AH110" s="876"/>
      <c r="AI110" s="876"/>
      <c r="AJ110" s="877"/>
      <c r="AK110" s="878">
        <v>2048498</v>
      </c>
      <c r="AL110" s="876"/>
      <c r="AM110" s="876"/>
      <c r="AN110" s="876"/>
      <c r="AO110" s="877"/>
      <c r="AP110" s="879">
        <v>24</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20968790</v>
      </c>
      <c r="BR110" s="829"/>
      <c r="BS110" s="829"/>
      <c r="BT110" s="829"/>
      <c r="BU110" s="829"/>
      <c r="BV110" s="829">
        <v>20034385</v>
      </c>
      <c r="BW110" s="829"/>
      <c r="BX110" s="829"/>
      <c r="BY110" s="829"/>
      <c r="BZ110" s="829"/>
      <c r="CA110" s="829">
        <v>19224479</v>
      </c>
      <c r="CB110" s="829"/>
      <c r="CC110" s="829"/>
      <c r="CD110" s="829"/>
      <c r="CE110" s="829"/>
      <c r="CF110" s="853">
        <v>224.8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4345554</v>
      </c>
      <c r="BR112" s="804"/>
      <c r="BS112" s="804"/>
      <c r="BT112" s="804"/>
      <c r="BU112" s="804"/>
      <c r="BV112" s="804">
        <v>4227425</v>
      </c>
      <c r="BW112" s="804"/>
      <c r="BX112" s="804"/>
      <c r="BY112" s="804"/>
      <c r="BZ112" s="804"/>
      <c r="CA112" s="804">
        <v>4008410</v>
      </c>
      <c r="CB112" s="804"/>
      <c r="CC112" s="804"/>
      <c r="CD112" s="804"/>
      <c r="CE112" s="804"/>
      <c r="CF112" s="862">
        <v>46.9</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364832</v>
      </c>
      <c r="AB113" s="906"/>
      <c r="AC113" s="906"/>
      <c r="AD113" s="906"/>
      <c r="AE113" s="907"/>
      <c r="AF113" s="908">
        <v>349779</v>
      </c>
      <c r="AG113" s="906"/>
      <c r="AH113" s="906"/>
      <c r="AI113" s="906"/>
      <c r="AJ113" s="907"/>
      <c r="AK113" s="908">
        <v>322152</v>
      </c>
      <c r="AL113" s="906"/>
      <c r="AM113" s="906"/>
      <c r="AN113" s="906"/>
      <c r="AO113" s="907"/>
      <c r="AP113" s="909">
        <v>3.8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1335949</v>
      </c>
      <c r="BR113" s="804"/>
      <c r="BS113" s="804"/>
      <c r="BT113" s="804"/>
      <c r="BU113" s="804"/>
      <c r="BV113" s="804">
        <v>1289082</v>
      </c>
      <c r="BW113" s="804"/>
      <c r="BX113" s="804"/>
      <c r="BY113" s="804"/>
      <c r="BZ113" s="804"/>
      <c r="CA113" s="804">
        <v>1108817</v>
      </c>
      <c r="CB113" s="804"/>
      <c r="CC113" s="804"/>
      <c r="CD113" s="804"/>
      <c r="CE113" s="804"/>
      <c r="CF113" s="862">
        <v>13</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139157</v>
      </c>
      <c r="AB114" s="767"/>
      <c r="AC114" s="767"/>
      <c r="AD114" s="767"/>
      <c r="AE114" s="768"/>
      <c r="AF114" s="769">
        <v>135826</v>
      </c>
      <c r="AG114" s="767"/>
      <c r="AH114" s="767"/>
      <c r="AI114" s="767"/>
      <c r="AJ114" s="768"/>
      <c r="AK114" s="769">
        <v>165304</v>
      </c>
      <c r="AL114" s="767"/>
      <c r="AM114" s="767"/>
      <c r="AN114" s="767"/>
      <c r="AO114" s="768"/>
      <c r="AP114" s="811">
        <v>1.9</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1870894</v>
      </c>
      <c r="BR114" s="804"/>
      <c r="BS114" s="804"/>
      <c r="BT114" s="804"/>
      <c r="BU114" s="804"/>
      <c r="BV114" s="804">
        <v>2319158</v>
      </c>
      <c r="BW114" s="804"/>
      <c r="BX114" s="804"/>
      <c r="BY114" s="804"/>
      <c r="BZ114" s="804"/>
      <c r="CA114" s="804">
        <v>1847070</v>
      </c>
      <c r="CB114" s="804"/>
      <c r="CC114" s="804"/>
      <c r="CD114" s="804"/>
      <c r="CE114" s="804"/>
      <c r="CF114" s="862">
        <v>21.6</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23412</v>
      </c>
      <c r="AB115" s="906"/>
      <c r="AC115" s="906"/>
      <c r="AD115" s="906"/>
      <c r="AE115" s="907"/>
      <c r="AF115" s="908">
        <v>27286</v>
      </c>
      <c r="AG115" s="906"/>
      <c r="AH115" s="906"/>
      <c r="AI115" s="906"/>
      <c r="AJ115" s="907"/>
      <c r="AK115" s="908">
        <v>583</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85407</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2544004</v>
      </c>
      <c r="AB117" s="890"/>
      <c r="AC117" s="890"/>
      <c r="AD117" s="890"/>
      <c r="AE117" s="891"/>
      <c r="AF117" s="892">
        <v>2577746</v>
      </c>
      <c r="AG117" s="890"/>
      <c r="AH117" s="890"/>
      <c r="AI117" s="890"/>
      <c r="AJ117" s="891"/>
      <c r="AK117" s="892">
        <v>2536537</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28606594</v>
      </c>
      <c r="BR119" s="832"/>
      <c r="BS119" s="832"/>
      <c r="BT119" s="832"/>
      <c r="BU119" s="832"/>
      <c r="BV119" s="832">
        <v>27870050</v>
      </c>
      <c r="BW119" s="832"/>
      <c r="BX119" s="832"/>
      <c r="BY119" s="832"/>
      <c r="BZ119" s="832"/>
      <c r="CA119" s="832">
        <v>26188776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4300266</v>
      </c>
      <c r="BR120" s="829"/>
      <c r="BS120" s="829"/>
      <c r="BT120" s="829"/>
      <c r="BU120" s="829"/>
      <c r="BV120" s="829">
        <v>4811830</v>
      </c>
      <c r="BW120" s="829"/>
      <c r="BX120" s="829"/>
      <c r="BY120" s="829"/>
      <c r="BZ120" s="829"/>
      <c r="CA120" s="829">
        <v>4945277</v>
      </c>
      <c r="CB120" s="829"/>
      <c r="CC120" s="829"/>
      <c r="CD120" s="829"/>
      <c r="CE120" s="829"/>
      <c r="CF120" s="853">
        <v>57.8</v>
      </c>
      <c r="CG120" s="854"/>
      <c r="CH120" s="854"/>
      <c r="CI120" s="854"/>
      <c r="CJ120" s="854"/>
      <c r="CK120" s="855" t="s">
        <v>445</v>
      </c>
      <c r="CL120" s="839"/>
      <c r="CM120" s="839"/>
      <c r="CN120" s="839"/>
      <c r="CO120" s="840"/>
      <c r="CP120" s="859" t="s">
        <v>446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2011907</v>
      </c>
      <c r="DR120" s="829"/>
      <c r="DS120" s="829"/>
      <c r="DT120" s="829"/>
      <c r="DU120" s="829"/>
      <c r="DV120" s="830">
        <v>23.5</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1701759</v>
      </c>
      <c r="BR121" s="804"/>
      <c r="BS121" s="804"/>
      <c r="BT121" s="804"/>
      <c r="BU121" s="804"/>
      <c r="BV121" s="804">
        <v>1328754</v>
      </c>
      <c r="BW121" s="804"/>
      <c r="BX121" s="804"/>
      <c r="BY121" s="804"/>
      <c r="BZ121" s="804"/>
      <c r="CA121" s="804">
        <v>1019176</v>
      </c>
      <c r="CB121" s="804"/>
      <c r="CC121" s="804"/>
      <c r="CD121" s="804"/>
      <c r="CE121" s="804"/>
      <c r="CF121" s="862">
        <v>11.9</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1742352</v>
      </c>
      <c r="DH121" s="804"/>
      <c r="DI121" s="804"/>
      <c r="DJ121" s="804"/>
      <c r="DK121" s="804"/>
      <c r="DL121" s="804">
        <v>1689288</v>
      </c>
      <c r="DM121" s="804"/>
      <c r="DN121" s="804"/>
      <c r="DO121" s="804"/>
      <c r="DP121" s="804"/>
      <c r="DQ121" s="804">
        <v>1573270</v>
      </c>
      <c r="DR121" s="804"/>
      <c r="DS121" s="804"/>
      <c r="DT121" s="804"/>
      <c r="DU121" s="804"/>
      <c r="DV121" s="781">
        <v>18.399999999999999</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18199140</v>
      </c>
      <c r="BR122" s="832"/>
      <c r="BS122" s="832"/>
      <c r="BT122" s="832"/>
      <c r="BU122" s="832"/>
      <c r="BV122" s="832">
        <v>17159676</v>
      </c>
      <c r="BW122" s="832"/>
      <c r="BX122" s="832"/>
      <c r="BY122" s="832"/>
      <c r="BZ122" s="832"/>
      <c r="CA122" s="832">
        <v>16320779</v>
      </c>
      <c r="CB122" s="832"/>
      <c r="CC122" s="832"/>
      <c r="CD122" s="832"/>
      <c r="CE122" s="832"/>
      <c r="CF122" s="833">
        <v>190.9</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439088</v>
      </c>
      <c r="DH122" s="804"/>
      <c r="DI122" s="804"/>
      <c r="DJ122" s="804"/>
      <c r="DK122" s="804"/>
      <c r="DL122" s="804">
        <v>443259</v>
      </c>
      <c r="DM122" s="804"/>
      <c r="DN122" s="804"/>
      <c r="DO122" s="804"/>
      <c r="DP122" s="804"/>
      <c r="DQ122" s="804">
        <v>423233</v>
      </c>
      <c r="DR122" s="804"/>
      <c r="DS122" s="804"/>
      <c r="DT122" s="804"/>
      <c r="DU122" s="804"/>
      <c r="DV122" s="781">
        <v>4.9000000000000004</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24201165</v>
      </c>
      <c r="BR123" s="820"/>
      <c r="BS123" s="820"/>
      <c r="BT123" s="820"/>
      <c r="BU123" s="820"/>
      <c r="BV123" s="820">
        <v>23300260</v>
      </c>
      <c r="BW123" s="820"/>
      <c r="BX123" s="820"/>
      <c r="BY123" s="820"/>
      <c r="BZ123" s="820"/>
      <c r="CA123" s="820">
        <v>22285232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23280</v>
      </c>
      <c r="AB124" s="767"/>
      <c r="AC124" s="767"/>
      <c r="AD124" s="767"/>
      <c r="AE124" s="768"/>
      <c r="AF124" s="769">
        <v>27140</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52.9</v>
      </c>
      <c r="BR124" s="818"/>
      <c r="BS124" s="818"/>
      <c r="BT124" s="818"/>
      <c r="BU124" s="818"/>
      <c r="BV124" s="818">
        <v>54.2</v>
      </c>
      <c r="BW124" s="818"/>
      <c r="BX124" s="818"/>
      <c r="BY124" s="818"/>
      <c r="BZ124" s="818"/>
      <c r="CA124" s="818">
        <v>45.6</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2164114</v>
      </c>
      <c r="DH124" s="751"/>
      <c r="DI124" s="751"/>
      <c r="DJ124" s="751"/>
      <c r="DK124" s="752"/>
      <c r="DL124" s="753">
        <v>2094878</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132</v>
      </c>
      <c r="AB127" s="767"/>
      <c r="AC127" s="767"/>
      <c r="AD127" s="767"/>
      <c r="AE127" s="768"/>
      <c r="AF127" s="769">
        <v>146</v>
      </c>
      <c r="AG127" s="767"/>
      <c r="AH127" s="767"/>
      <c r="AI127" s="767"/>
      <c r="AJ127" s="768"/>
      <c r="AK127" s="769">
        <v>583</v>
      </c>
      <c r="AL127" s="767"/>
      <c r="AM127" s="767"/>
      <c r="AN127" s="767"/>
      <c r="AO127" s="768"/>
      <c r="AP127" s="811">
        <v>0</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66568</v>
      </c>
      <c r="AB128" s="788"/>
      <c r="AC128" s="788"/>
      <c r="AD128" s="788"/>
      <c r="AE128" s="789"/>
      <c r="AF128" s="790">
        <v>71245</v>
      </c>
      <c r="AG128" s="788"/>
      <c r="AH128" s="788"/>
      <c r="AI128" s="788"/>
      <c r="AJ128" s="789"/>
      <c r="AK128" s="790">
        <v>102330</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13.29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85407</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10039220</v>
      </c>
      <c r="AB129" s="767"/>
      <c r="AC129" s="767"/>
      <c r="AD129" s="767"/>
      <c r="AE129" s="768"/>
      <c r="AF129" s="769">
        <v>10142532</v>
      </c>
      <c r="AG129" s="767"/>
      <c r="AH129" s="767"/>
      <c r="AI129" s="767"/>
      <c r="AJ129" s="768"/>
      <c r="AK129" s="769">
        <v>10276481</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18.29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1721559</v>
      </c>
      <c r="AB130" s="767"/>
      <c r="AC130" s="767"/>
      <c r="AD130" s="767"/>
      <c r="AE130" s="768"/>
      <c r="AF130" s="769">
        <v>1711539</v>
      </c>
      <c r="AG130" s="767"/>
      <c r="AH130" s="767"/>
      <c r="AI130" s="767"/>
      <c r="AJ130" s="768"/>
      <c r="AK130" s="769">
        <v>1724865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8317661</v>
      </c>
      <c r="AB131" s="751"/>
      <c r="AC131" s="751"/>
      <c r="AD131" s="751"/>
      <c r="AE131" s="752"/>
      <c r="AF131" s="753">
        <v>8430993</v>
      </c>
      <c r="AG131" s="751"/>
      <c r="AH131" s="751"/>
      <c r="AI131" s="751"/>
      <c r="AJ131" s="752"/>
      <c r="AK131" s="753">
        <v>8551616</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45.6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9.0876148959999998</v>
      </c>
      <c r="AB132" s="732"/>
      <c r="AC132" s="732"/>
      <c r="AD132" s="732"/>
      <c r="AE132" s="733"/>
      <c r="AF132" s="734">
        <v>9.4290435299999995</v>
      </c>
      <c r="AG132" s="732"/>
      <c r="AH132" s="732"/>
      <c r="AI132" s="732"/>
      <c r="AJ132" s="733"/>
      <c r="AK132" s="734">
        <v>8.2948298890000007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8.5</v>
      </c>
      <c r="AB133" s="711"/>
      <c r="AC133" s="711"/>
      <c r="AD133" s="711"/>
      <c r="AE133" s="712"/>
      <c r="AF133" s="710">
        <v>8.9</v>
      </c>
      <c r="AG133" s="711"/>
      <c r="AH133" s="711"/>
      <c r="AI133" s="711"/>
      <c r="AJ133" s="712"/>
      <c r="AK133" s="710">
        <v>8.9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rCjVhzS1hIJ/IuORTL3z0K44xjeRbRmRf5XwilUjbRyz5Z8RHPBktQZECcnXFg9Q1wSzF48UT+zGXlquRqtxw==" saltValue="1I4JUIm/agfGuh0RPD5V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WL16CYyME5QK71HLRK1CInAGpwGNXjQ7dfyNd6xm+UnMGLC1fN8dFFUNkZU6f9wNwYA/rT+o1QXVK5KIDT4Dw==" saltValue="2x2+cvyogOj2G1ev4EBd6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lujFQ3Jr/FSuc3WnjdBgGsG4uDK7nbRxGDda1R6mWxS/DuovOOJY3/8pc41qp855xxawNidTJq6+JqqEK2Aag==" saltValue="KwxNe4d9853XQBPYfbnuLA=="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7" t="s">
        <v>479</v>
      </c>
      <c r="AP7" s="253"/>
      <c r="AQ7" s="254" t="s">
        <v>480</v>
      </c>
      <c r="AR7" s="255"/>
    </row>
    <row r="8" spans="1:46" x14ac:dyDescent="0.15">
      <c r="A8" s="247"/>
      <c r="AK8" s="256"/>
      <c r="AL8" s="257"/>
      <c r="AM8" s="257"/>
      <c r="AN8" s="258"/>
      <c r="AO8" s="1108"/>
      <c r="AP8" s="259" t="s">
        <v>481</v>
      </c>
      <c r="AQ8" s="260" t="s">
        <v>482</v>
      </c>
      <c r="AR8" s="261" t="s">
        <v>483</v>
      </c>
    </row>
    <row r="9" spans="1:46" x14ac:dyDescent="0.15">
      <c r="A9" s="247"/>
      <c r="AK9" s="1119" t="s">
        <v>484</v>
      </c>
      <c r="AL9" s="1120"/>
      <c r="AM9" s="1120"/>
      <c r="AN9" s="1121"/>
      <c r="AO9" s="262">
        <v>2570604</v>
      </c>
      <c r="AP9" s="262">
        <v>106355</v>
      </c>
      <c r="AQ9" s="263">
        <v>117270</v>
      </c>
      <c r="AR9" s="264">
        <v>-9.3000000000000007</v>
      </c>
    </row>
    <row r="10" spans="1:46" ht="13.5" customHeight="1" x14ac:dyDescent="0.15">
      <c r="A10" s="247"/>
      <c r="AK10" s="1119" t="s">
        <v>485</v>
      </c>
      <c r="AL10" s="1120"/>
      <c r="AM10" s="1120"/>
      <c r="AN10" s="1121"/>
      <c r="AO10" s="265">
        <v>401587</v>
      </c>
      <c r="AP10" s="265">
        <v>16615</v>
      </c>
      <c r="AQ10" s="266">
        <v>10490</v>
      </c>
      <c r="AR10" s="267">
        <v>58.4</v>
      </c>
    </row>
    <row r="11" spans="1:46" ht="13.5" customHeight="1" x14ac:dyDescent="0.15">
      <c r="A11" s="247"/>
      <c r="AK11" s="1119" t="s">
        <v>486</v>
      </c>
      <c r="AL11" s="1120"/>
      <c r="AM11" s="1120"/>
      <c r="AN11" s="1121"/>
      <c r="AO11" s="265">
        <v>60910</v>
      </c>
      <c r="AP11" s="265">
        <v>2520</v>
      </c>
      <c r="AQ11" s="266">
        <v>1802</v>
      </c>
      <c r="AR11" s="267">
        <v>39.799999999999997</v>
      </c>
    </row>
    <row r="12" spans="1:46" ht="13.5" customHeight="1" x14ac:dyDescent="0.15">
      <c r="A12" s="247"/>
      <c r="AK12" s="1119" t="s">
        <v>487</v>
      </c>
      <c r="AL12" s="1120"/>
      <c r="AM12" s="1120"/>
      <c r="AN12" s="1121"/>
      <c r="AO12" s="265" t="s">
        <v>488</v>
      </c>
      <c r="AP12" s="265" t="s">
        <v>488</v>
      </c>
      <c r="AQ12" s="266">
        <v>3</v>
      </c>
      <c r="AR12" s="267" t="s">
        <v>488</v>
      </c>
    </row>
    <row r="13" spans="1:46" ht="13.5" customHeight="1" x14ac:dyDescent="0.15">
      <c r="A13" s="247"/>
      <c r="AK13" s="1119" t="s">
        <v>489</v>
      </c>
      <c r="AL13" s="1120"/>
      <c r="AM13" s="1120"/>
      <c r="AN13" s="1121"/>
      <c r="AO13" s="265">
        <v>155887</v>
      </c>
      <c r="AP13" s="265">
        <v>6450</v>
      </c>
      <c r="AQ13" s="266">
        <v>4482</v>
      </c>
      <c r="AR13" s="267">
        <v>43.9</v>
      </c>
    </row>
    <row r="14" spans="1:46" ht="13.5" customHeight="1" x14ac:dyDescent="0.15">
      <c r="A14" s="247"/>
      <c r="AK14" s="1119" t="s">
        <v>490</v>
      </c>
      <c r="AL14" s="1120"/>
      <c r="AM14" s="1120"/>
      <c r="AN14" s="1121"/>
      <c r="AO14" s="265">
        <v>20482</v>
      </c>
      <c r="AP14" s="265">
        <v>847</v>
      </c>
      <c r="AQ14" s="266">
        <v>2749</v>
      </c>
      <c r="AR14" s="267">
        <v>-69.2</v>
      </c>
    </row>
    <row r="15" spans="1:46" ht="13.5" customHeight="1" x14ac:dyDescent="0.15">
      <c r="A15" s="247"/>
      <c r="AK15" s="1122" t="s">
        <v>491</v>
      </c>
      <c r="AL15" s="1123"/>
      <c r="AM15" s="1123"/>
      <c r="AN15" s="1124"/>
      <c r="AO15" s="265">
        <v>-175475</v>
      </c>
      <c r="AP15" s="265">
        <v>-7260</v>
      </c>
      <c r="AQ15" s="266">
        <v>-7399</v>
      </c>
      <c r="AR15" s="267">
        <v>-1.9</v>
      </c>
    </row>
    <row r="16" spans="1:46" x14ac:dyDescent="0.15">
      <c r="A16" s="247"/>
      <c r="AK16" s="1122" t="s">
        <v>177</v>
      </c>
      <c r="AL16" s="1123"/>
      <c r="AM16" s="1123"/>
      <c r="AN16" s="1124"/>
      <c r="AO16" s="265">
        <v>3033995</v>
      </c>
      <c r="AP16" s="265">
        <v>125527</v>
      </c>
      <c r="AQ16" s="266">
        <v>129397</v>
      </c>
      <c r="AR16" s="267">
        <v>-3</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5" t="s">
        <v>496</v>
      </c>
      <c r="AL21" s="1126"/>
      <c r="AM21" s="1126"/>
      <c r="AN21" s="1127"/>
      <c r="AO21" s="277">
        <v>10.96</v>
      </c>
      <c r="AP21" s="278">
        <v>11.07</v>
      </c>
      <c r="AQ21" s="279">
        <v>-0.11</v>
      </c>
      <c r="AS21" s="280"/>
      <c r="AT21" s="276"/>
    </row>
    <row r="22" spans="1:46" s="248" customFormat="1" x14ac:dyDescent="0.15">
      <c r="A22" s="276"/>
      <c r="AK22" s="1125" t="s">
        <v>497</v>
      </c>
      <c r="AL22" s="1126"/>
      <c r="AM22" s="1126"/>
      <c r="AN22" s="1127"/>
      <c r="AO22" s="281">
        <v>95.9</v>
      </c>
      <c r="AP22" s="282">
        <v>97.2</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8" t="s">
        <v>498</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7" t="s">
        <v>479</v>
      </c>
      <c r="AP30" s="253"/>
      <c r="AQ30" s="254" t="s">
        <v>480</v>
      </c>
      <c r="AR30" s="255"/>
    </row>
    <row r="31" spans="1:46" x14ac:dyDescent="0.15">
      <c r="A31" s="247"/>
      <c r="AK31" s="256"/>
      <c r="AL31" s="257"/>
      <c r="AM31" s="257"/>
      <c r="AN31" s="258"/>
      <c r="AO31" s="1108"/>
      <c r="AP31" s="259" t="s">
        <v>481</v>
      </c>
      <c r="AQ31" s="260" t="s">
        <v>482</v>
      </c>
      <c r="AR31" s="261" t="s">
        <v>483</v>
      </c>
    </row>
    <row r="32" spans="1:46" ht="27" customHeight="1" x14ac:dyDescent="0.15">
      <c r="A32" s="247"/>
      <c r="AK32" s="1109" t="s">
        <v>501</v>
      </c>
      <c r="AL32" s="1110"/>
      <c r="AM32" s="1110"/>
      <c r="AN32" s="1111"/>
      <c r="AO32" s="291">
        <v>2048498</v>
      </c>
      <c r="AP32" s="291">
        <v>84754</v>
      </c>
      <c r="AQ32" s="292">
        <v>74841</v>
      </c>
      <c r="AR32" s="293">
        <v>13.2</v>
      </c>
    </row>
    <row r="33" spans="1:46" ht="13.5" customHeight="1" x14ac:dyDescent="0.15">
      <c r="A33" s="247"/>
      <c r="AK33" s="1109" t="s">
        <v>502</v>
      </c>
      <c r="AL33" s="1110"/>
      <c r="AM33" s="1110"/>
      <c r="AN33" s="1111"/>
      <c r="AO33" s="291" t="s">
        <v>488</v>
      </c>
      <c r="AP33" s="291" t="s">
        <v>488</v>
      </c>
      <c r="AQ33" s="292" t="s">
        <v>488</v>
      </c>
      <c r="AR33" s="293" t="s">
        <v>488</v>
      </c>
    </row>
    <row r="34" spans="1:46" ht="27" customHeight="1" x14ac:dyDescent="0.15">
      <c r="A34" s="247"/>
      <c r="AK34" s="1109" t="s">
        <v>503</v>
      </c>
      <c r="AL34" s="1110"/>
      <c r="AM34" s="1110"/>
      <c r="AN34" s="1111"/>
      <c r="AO34" s="291" t="s">
        <v>488</v>
      </c>
      <c r="AP34" s="291" t="s">
        <v>488</v>
      </c>
      <c r="AQ34" s="292">
        <v>1</v>
      </c>
      <c r="AR34" s="293" t="s">
        <v>488</v>
      </c>
    </row>
    <row r="35" spans="1:46" ht="27" customHeight="1" x14ac:dyDescent="0.15">
      <c r="A35" s="247"/>
      <c r="AK35" s="1109" t="s">
        <v>504</v>
      </c>
      <c r="AL35" s="1110"/>
      <c r="AM35" s="1110"/>
      <c r="AN35" s="1111"/>
      <c r="AO35" s="291">
        <v>322152</v>
      </c>
      <c r="AP35" s="291">
        <v>13329</v>
      </c>
      <c r="AQ35" s="292">
        <v>16683</v>
      </c>
      <c r="AR35" s="293">
        <v>-20.100000000000001</v>
      </c>
    </row>
    <row r="36" spans="1:46" ht="27" customHeight="1" x14ac:dyDescent="0.15">
      <c r="A36" s="247"/>
      <c r="AK36" s="1109" t="s">
        <v>505</v>
      </c>
      <c r="AL36" s="1110"/>
      <c r="AM36" s="1110"/>
      <c r="AN36" s="1111"/>
      <c r="AO36" s="291">
        <v>165304</v>
      </c>
      <c r="AP36" s="291">
        <v>6839</v>
      </c>
      <c r="AQ36" s="292">
        <v>2411</v>
      </c>
      <c r="AR36" s="293">
        <v>183.7</v>
      </c>
    </row>
    <row r="37" spans="1:46" ht="13.5" customHeight="1" x14ac:dyDescent="0.15">
      <c r="A37" s="247"/>
      <c r="AK37" s="1109" t="s">
        <v>506</v>
      </c>
      <c r="AL37" s="1110"/>
      <c r="AM37" s="1110"/>
      <c r="AN37" s="1111"/>
      <c r="AO37" s="291">
        <v>583</v>
      </c>
      <c r="AP37" s="291">
        <v>24</v>
      </c>
      <c r="AQ37" s="292">
        <v>548</v>
      </c>
      <c r="AR37" s="293">
        <v>-95.6</v>
      </c>
    </row>
    <row r="38" spans="1:46" ht="27" customHeight="1" x14ac:dyDescent="0.15">
      <c r="A38" s="247"/>
      <c r="AK38" s="1112" t="s">
        <v>507</v>
      </c>
      <c r="AL38" s="1113"/>
      <c r="AM38" s="1113"/>
      <c r="AN38" s="1114"/>
      <c r="AO38" s="294" t="s">
        <v>488</v>
      </c>
      <c r="AP38" s="294" t="s">
        <v>488</v>
      </c>
      <c r="AQ38" s="295">
        <v>7</v>
      </c>
      <c r="AR38" s="283" t="s">
        <v>488</v>
      </c>
      <c r="AS38" s="290"/>
    </row>
    <row r="39" spans="1:46" x14ac:dyDescent="0.15">
      <c r="A39" s="247"/>
      <c r="AK39" s="1112" t="s">
        <v>508</v>
      </c>
      <c r="AL39" s="1113"/>
      <c r="AM39" s="1113"/>
      <c r="AN39" s="1114"/>
      <c r="AO39" s="291">
        <v>-102330</v>
      </c>
      <c r="AP39" s="291">
        <v>-4234</v>
      </c>
      <c r="AQ39" s="292">
        <v>-3756</v>
      </c>
      <c r="AR39" s="293">
        <v>12.7</v>
      </c>
      <c r="AS39" s="290"/>
    </row>
    <row r="40" spans="1:46" ht="27" customHeight="1" x14ac:dyDescent="0.15">
      <c r="A40" s="247"/>
      <c r="AK40" s="1109" t="s">
        <v>509</v>
      </c>
      <c r="AL40" s="1110"/>
      <c r="AM40" s="1110"/>
      <c r="AN40" s="1111"/>
      <c r="AO40" s="291">
        <v>-1724865</v>
      </c>
      <c r="AP40" s="291">
        <v>-71364</v>
      </c>
      <c r="AQ40" s="292">
        <v>-63247</v>
      </c>
      <c r="AR40" s="293">
        <v>12.8</v>
      </c>
      <c r="AS40" s="290"/>
    </row>
    <row r="41" spans="1:46" x14ac:dyDescent="0.15">
      <c r="A41" s="247"/>
      <c r="AK41" s="1115" t="s">
        <v>287</v>
      </c>
      <c r="AL41" s="1116"/>
      <c r="AM41" s="1116"/>
      <c r="AN41" s="1117"/>
      <c r="AO41" s="291">
        <v>709342</v>
      </c>
      <c r="AP41" s="291">
        <v>29348</v>
      </c>
      <c r="AQ41" s="292">
        <v>27488</v>
      </c>
      <c r="AR41" s="293">
        <v>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2" t="s">
        <v>479</v>
      </c>
      <c r="AN49" s="1104" t="s">
        <v>512</v>
      </c>
      <c r="AO49" s="1105"/>
      <c r="AP49" s="1105"/>
      <c r="AQ49" s="1105"/>
      <c r="AR49" s="1106"/>
    </row>
    <row r="50" spans="1:44" x14ac:dyDescent="0.15">
      <c r="A50" s="247"/>
      <c r="AK50" s="305"/>
      <c r="AL50" s="306"/>
      <c r="AM50" s="1103"/>
      <c r="AN50" s="307" t="s">
        <v>513</v>
      </c>
      <c r="AO50" s="308" t="s">
        <v>514</v>
      </c>
      <c r="AP50" s="309" t="s">
        <v>515</v>
      </c>
      <c r="AQ50" s="310" t="s">
        <v>516</v>
      </c>
      <c r="AR50" s="311" t="s">
        <v>517</v>
      </c>
    </row>
    <row r="51" spans="1:44" x14ac:dyDescent="0.15">
      <c r="A51" s="247"/>
      <c r="AK51" s="303" t="s">
        <v>518</v>
      </c>
      <c r="AL51" s="304"/>
      <c r="AM51" s="312">
        <v>3173935</v>
      </c>
      <c r="AN51" s="313">
        <v>124546</v>
      </c>
      <c r="AO51" s="314">
        <v>-25.1</v>
      </c>
      <c r="AP51" s="315">
        <v>92632</v>
      </c>
      <c r="AQ51" s="316">
        <v>-1.5</v>
      </c>
      <c r="AR51" s="317">
        <v>-23.6</v>
      </c>
    </row>
    <row r="52" spans="1:44" x14ac:dyDescent="0.15">
      <c r="A52" s="247"/>
      <c r="AK52" s="318"/>
      <c r="AL52" s="319" t="s">
        <v>519</v>
      </c>
      <c r="AM52" s="320">
        <v>1469854</v>
      </c>
      <c r="AN52" s="321">
        <v>57678</v>
      </c>
      <c r="AO52" s="322">
        <v>2.8</v>
      </c>
      <c r="AP52" s="323">
        <v>47978</v>
      </c>
      <c r="AQ52" s="324">
        <v>-2</v>
      </c>
      <c r="AR52" s="325">
        <v>4.8</v>
      </c>
    </row>
    <row r="53" spans="1:44" x14ac:dyDescent="0.15">
      <c r="A53" s="247"/>
      <c r="AK53" s="303" t="s">
        <v>520</v>
      </c>
      <c r="AL53" s="304"/>
      <c r="AM53" s="312">
        <v>1989564</v>
      </c>
      <c r="AN53" s="313">
        <v>78910</v>
      </c>
      <c r="AO53" s="314">
        <v>-36.6</v>
      </c>
      <c r="AP53" s="315">
        <v>96469</v>
      </c>
      <c r="AQ53" s="316">
        <v>4.0999999999999996</v>
      </c>
      <c r="AR53" s="317">
        <v>-40.700000000000003</v>
      </c>
    </row>
    <row r="54" spans="1:44" x14ac:dyDescent="0.15">
      <c r="A54" s="247"/>
      <c r="AK54" s="318"/>
      <c r="AL54" s="319" t="s">
        <v>519</v>
      </c>
      <c r="AM54" s="320">
        <v>800822</v>
      </c>
      <c r="AN54" s="321">
        <v>31762</v>
      </c>
      <c r="AO54" s="322">
        <v>-44.9</v>
      </c>
      <c r="AP54" s="323">
        <v>49775</v>
      </c>
      <c r="AQ54" s="324">
        <v>3.7</v>
      </c>
      <c r="AR54" s="325">
        <v>-48.6</v>
      </c>
    </row>
    <row r="55" spans="1:44" x14ac:dyDescent="0.15">
      <c r="A55" s="247"/>
      <c r="AK55" s="303" t="s">
        <v>521</v>
      </c>
      <c r="AL55" s="304"/>
      <c r="AM55" s="312">
        <v>2440345</v>
      </c>
      <c r="AN55" s="313">
        <v>98596</v>
      </c>
      <c r="AO55" s="314">
        <v>24.9</v>
      </c>
      <c r="AP55" s="315">
        <v>85743</v>
      </c>
      <c r="AQ55" s="316">
        <v>-11.1</v>
      </c>
      <c r="AR55" s="317">
        <v>36</v>
      </c>
    </row>
    <row r="56" spans="1:44" x14ac:dyDescent="0.15">
      <c r="A56" s="247"/>
      <c r="AK56" s="318"/>
      <c r="AL56" s="319" t="s">
        <v>519</v>
      </c>
      <c r="AM56" s="320">
        <v>1618828</v>
      </c>
      <c r="AN56" s="321">
        <v>65405</v>
      </c>
      <c r="AO56" s="322">
        <v>105.9</v>
      </c>
      <c r="AP56" s="323">
        <v>45231</v>
      </c>
      <c r="AQ56" s="324">
        <v>-9.1</v>
      </c>
      <c r="AR56" s="325">
        <v>115</v>
      </c>
    </row>
    <row r="57" spans="1:44" x14ac:dyDescent="0.15">
      <c r="A57" s="247"/>
      <c r="AK57" s="303" t="s">
        <v>522</v>
      </c>
      <c r="AL57" s="304"/>
      <c r="AM57" s="312">
        <v>2019266</v>
      </c>
      <c r="AN57" s="313">
        <v>82332</v>
      </c>
      <c r="AO57" s="314">
        <v>-16.5</v>
      </c>
      <c r="AP57" s="315">
        <v>92509</v>
      </c>
      <c r="AQ57" s="316">
        <v>7.9</v>
      </c>
      <c r="AR57" s="317">
        <v>-24.4</v>
      </c>
    </row>
    <row r="58" spans="1:44" x14ac:dyDescent="0.15">
      <c r="A58" s="247"/>
      <c r="AK58" s="318"/>
      <c r="AL58" s="319" t="s">
        <v>519</v>
      </c>
      <c r="AM58" s="320">
        <v>958850</v>
      </c>
      <c r="AN58" s="321">
        <v>39095</v>
      </c>
      <c r="AO58" s="322">
        <v>-40.200000000000003</v>
      </c>
      <c r="AP58" s="323">
        <v>52274</v>
      </c>
      <c r="AQ58" s="324">
        <v>15.6</v>
      </c>
      <c r="AR58" s="325">
        <v>-55.8</v>
      </c>
    </row>
    <row r="59" spans="1:44" x14ac:dyDescent="0.15">
      <c r="A59" s="247"/>
      <c r="AK59" s="303" t="s">
        <v>523</v>
      </c>
      <c r="AL59" s="304"/>
      <c r="AM59" s="312">
        <v>3257625</v>
      </c>
      <c r="AN59" s="313">
        <v>134780</v>
      </c>
      <c r="AO59" s="314">
        <v>63.7</v>
      </c>
      <c r="AP59" s="315">
        <v>98544</v>
      </c>
      <c r="AQ59" s="316">
        <v>6.5</v>
      </c>
      <c r="AR59" s="317">
        <v>57.2</v>
      </c>
    </row>
    <row r="60" spans="1:44" x14ac:dyDescent="0.15">
      <c r="A60" s="247"/>
      <c r="AK60" s="318"/>
      <c r="AL60" s="319" t="s">
        <v>519</v>
      </c>
      <c r="AM60" s="320">
        <v>1119502</v>
      </c>
      <c r="AN60" s="321">
        <v>46318</v>
      </c>
      <c r="AO60" s="322">
        <v>18.5</v>
      </c>
      <c r="AP60" s="323">
        <v>55816</v>
      </c>
      <c r="AQ60" s="324">
        <v>6.8</v>
      </c>
      <c r="AR60" s="325">
        <v>11.7</v>
      </c>
    </row>
    <row r="61" spans="1:44" x14ac:dyDescent="0.15">
      <c r="A61" s="247"/>
      <c r="AK61" s="303" t="s">
        <v>524</v>
      </c>
      <c r="AL61" s="326"/>
      <c r="AM61" s="312">
        <v>2576147</v>
      </c>
      <c r="AN61" s="313">
        <v>103833</v>
      </c>
      <c r="AO61" s="314">
        <v>2.1</v>
      </c>
      <c r="AP61" s="315">
        <v>93179</v>
      </c>
      <c r="AQ61" s="327">
        <v>1.2</v>
      </c>
      <c r="AR61" s="317">
        <v>0.9</v>
      </c>
    </row>
    <row r="62" spans="1:44" x14ac:dyDescent="0.15">
      <c r="A62" s="247"/>
      <c r="AK62" s="318"/>
      <c r="AL62" s="319" t="s">
        <v>519</v>
      </c>
      <c r="AM62" s="320">
        <v>1193571</v>
      </c>
      <c r="AN62" s="321">
        <v>48052</v>
      </c>
      <c r="AO62" s="322">
        <v>8.4</v>
      </c>
      <c r="AP62" s="323">
        <v>50215</v>
      </c>
      <c r="AQ62" s="324">
        <v>3</v>
      </c>
      <c r="AR62" s="325">
        <v>5.4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f9RzfF0BJmXOCaxs9rt9qoqfIjkXqJ/ICgHbgQeznRR7uU1VxTTQsjYULjlxdNuFBYzii4Vd741dG8gzaIXsA==" saltValue="GV58mXMAehZStl6A1AN7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qrF5aDzNHvsP36m1KwFCAecGTWmJRnse1RmLSSbakTJxbSjJjIt3+Df/d12DgR9VgCK8PU5U9sTrZ2TFAH8/xA==" saltValue="qfb0Oon8xxNk0BlX/ULlA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f/e9kY/2j+gHyiHUZpzOQhf0PLAWAHeURheQLFGi7/axEfvn6/q0SMcS4OTozcaPjNuswSlsL37+L3zQVJe4Qw==" saltValue="LKeDcuh61VOnk412T1WhQ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8" t="s">
        <v>3</v>
      </c>
      <c r="D47" s="1128"/>
      <c r="E47" s="1129"/>
      <c r="F47" s="11">
        <v>15.91</v>
      </c>
      <c r="G47" s="12">
        <v>17.059999999999999</v>
      </c>
      <c r="H47" s="12">
        <v>19.399999999999999</v>
      </c>
      <c r="I47" s="12">
        <v>20.69</v>
      </c>
      <c r="J47" s="13">
        <v>21.88</v>
      </c>
    </row>
    <row r="48" spans="2:10" ht="57.75" customHeight="1" x14ac:dyDescent="0.15">
      <c r="B48" s="14"/>
      <c r="C48" s="1130" t="s">
        <v>4</v>
      </c>
      <c r="D48" s="1130"/>
      <c r="E48" s="1131"/>
      <c r="F48" s="15">
        <v>11.25</v>
      </c>
      <c r="G48" s="16">
        <v>13.02</v>
      </c>
      <c r="H48" s="16">
        <v>14.17</v>
      </c>
      <c r="I48" s="16">
        <v>10.84</v>
      </c>
      <c r="J48" s="17">
        <v>10.14</v>
      </c>
    </row>
    <row r="49" spans="2:10" ht="57.75" customHeight="1" thickBot="1" x14ac:dyDescent="0.2">
      <c r="B49" s="18"/>
      <c r="C49" s="1132" t="s">
        <v>5</v>
      </c>
      <c r="D49" s="1132"/>
      <c r="E49" s="1133"/>
      <c r="F49" s="19">
        <v>2.96</v>
      </c>
      <c r="G49" s="20">
        <v>4.3</v>
      </c>
      <c r="H49" s="20">
        <v>2.88</v>
      </c>
      <c r="I49" s="20" t="s">
        <v>531</v>
      </c>
      <c r="J49" s="21">
        <v>0.9</v>
      </c>
    </row>
    <row r="50" spans="2:10" x14ac:dyDescent="0.15"/>
  </sheetData>
  <sheetProtection algorithmName="SHA-512" hashValue="Lur5XaFn+xH/xZANNkFh/KXbFLyjLHkdG3eNsoDXL6Wznz6Zf0doR4XZ71blKkBZFYPnBpMdtKSNENJNarzrtw==" saltValue="iPsMk+Zy7j84v7O7tVpzA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宮下 将一</cp:lastModifiedBy>
  <cp:lastPrinted>2026-03-11T23:30:13Z</cp:lastPrinted>
  <dcterms:created xsi:type="dcterms:W3CDTF">2026-02-23T09:31:30Z</dcterms:created>
  <dcterms:modified xsi:type="dcterms:W3CDTF">2026-03-12T05:23:40Z</dcterms:modified>
  <cp:category/>
</cp:coreProperties>
</file>