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data\data\企画財政部 財政課 財政係\101　財政共通\203　財政事情\020 財政状況資料集\R6決算の基づく財政状況資料集\04 県疑義\"/>
    </mc:Choice>
  </mc:AlternateContent>
  <xr:revisionPtr revIDLastSave="0" documentId="13_ncr:1_{469F9CEE-27FF-4985-A340-D924F224DA4B}" xr6:coauthVersionLast="47" xr6:coauthVersionMax="47" xr10:uidLastSave="{00000000-0000-0000-0000-000000000000}"/>
  <bookViews>
    <workbookView xWindow="20370" yWindow="-3960" windowWidth="19440" windowHeight="15000" tabRatio="777" firstSheet="1"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E34" i="10"/>
  <c r="U34" i="10"/>
  <c r="U35" i="10" s="1"/>
  <c r="U36" i="10" s="1"/>
  <c r="C34" i="10"/>
  <c r="AM34" i="10" s="1"/>
  <c r="AM35"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<sst xmlns="http://schemas.openxmlformats.org/spreadsheetml/2006/main" count="1089" uniqueCount="557">
  <si>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</si>
  <si>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</si>
  <si>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</si>
  <si>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</si>
  <si>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</si>
  <si>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</si>
  <si>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</si>
  <si>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</si>
  <si>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</si>
  <si>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</si>
  <si>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</si>
  <si>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</si>
  <si>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</si>
  <si>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</si>
  <si>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</si>
  <si>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</si>
  <si>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</si>
  <si>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</si>
  <si>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</si>
  <si>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</si>
  <si>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</si>
  <si>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</si>
  <si>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</si>
  <si>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</si>
  <si>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</si>
  <si>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</si>
  <si>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</si>
  <si>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</si>
  <si>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</si>
  <si>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</si>
  <si>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</si>
  <si>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</si>
  <si>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</si>
  <si>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</si>
  <si>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</si>
  <si>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</si>
  <si>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</si>
  <si>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</si>
  <si>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</si>
  <si>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</si>
  <si>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</si>
  <si>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</si>
  <si>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</si>
  <si>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</si>
  <si>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</si>
  <si>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</si>
  <si>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</si>
  <si>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</si>
  <si>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</si>
  <si>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</si>
  <si>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</si>
  <si>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</si>
  <si>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</si>
  <si>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</si>
  <si>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</si>
  <si>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</si>
  <si>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</si>
  <si>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</si>
  <si>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</si>
  <si>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</si>
  <si>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</si>
  <si>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</si>
  <si>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</si>
  <si>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</si>
  <si>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</si>
  <si>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</si>
  <si>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</si>
  <si>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</si>
  <si>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</si>
  <si>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</si>
  <si>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</si>
  <si>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</si>
  <si>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</si>
  <si>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</si>
  <si>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</si>
  <si>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</si>
  <si>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</si>
  <si>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</si>
  <si>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</si>
  <si>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</si>
  <si>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</si>
  <si>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</si>
  <si>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</si>
  <si>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</si>
  <si>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</si>
  <si>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</si>
  <si>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</si>
  <si>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</si>
  <si>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</si>
  <si>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</si>
  <si>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</si>
  <si>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</si>
  <si>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</si>
  <si>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</si>
  <si>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宇土市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</si>
  <si>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</si>
  <si>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</si>
  <si>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</si>
  <si>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</si>
  <si>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</si>
  <si>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</si>
  <si>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</si>
  <si>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</si>
  <si>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</si>
  <si>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</si>
  <si>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</si>
  <si>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</si>
  <si>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</si>
  <si>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</si>
  <si>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</si>
  <si>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</si>
  <si>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</si>
  <si>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</si>
  <si>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</si>
  <si>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</si>
  <si>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</si>
  <si>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</si>
  <si>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</si>
  <si>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</si>
  <si>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</si>
  <si>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</si>
  <si>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</si>
  <si>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</si>
  <si>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</si>
  <si>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</si>
  <si>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</si>
  <si>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</si>
  <si>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</si>
  <si>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</si>
  <si>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</si>
  <si>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</si>
  <si>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</si>
  <si>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</si>
  <si>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</si>
  <si>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</si>
  <si>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</si>
  <si>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</si>
  <si>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</si>
  <si>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</si>
  <si>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</si>
  <si>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</si>
  <si>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</si>
  <si>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</si>
  <si>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</si>
  <si>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</si>
  <si>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</si>
  <si>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</si>
  <si>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</si>
  <si>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</si>
  <si>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</si>
  <si>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</si>
  <si>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</si>
  <si>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</si>
  <si>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</si>
  <si>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</si>
  <si>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</si>
  <si>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</si>
  <si>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</si>
  <si>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</si>
  <si>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</si>
  <si>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</si>
  <si>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</si>
  <si>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</si>
  <si>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</si>
  <si>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</si>
  <si>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</si>
  <si>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</si>
  <si>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</si>
  <si>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</si>
  <si>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</si>
  <si>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</si>
  <si>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</si>
  <si>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</si>
  <si>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</si>
  <si>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</si>
  <si>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</si>
  <si>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</si>
  <si>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</si>
  <si>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</si>
  <si>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</si>
  <si>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</si>
  <si>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</si>
  <si>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</si>
  <si>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</si>
  <si>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</si>
  <si>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</si>
  <si>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</si>
  <si>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</si>
  <si>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</si>
  <si>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</si>
  <si>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</si>
  <si>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</si>
  <si>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</si>
  <si>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</si>
  <si>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</si>
  <si>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</si>
  <si>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</si>
  <si>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</si>
  <si>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</si>
  <si>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</si>
  <si>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</si>
  <si>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</si>
  <si>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熊本県宇土市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</si>
  <si>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</si>
  <si>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</si>
  <si>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</si>
  <si>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</si>
  <si>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</si>
  <si>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</si>
  <si>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</si>
  <si>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</si>
  <si>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</si>
  <si>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</si>
  <si>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</si>
  <si>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</si>
  <si>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</si>
  <si>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</si>
  <si>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</si>
  <si>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</si>
  <si>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</si>
  <si>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</si>
  <si>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</si>
  <si>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</si>
  <si>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</si>
  <si>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</si>
  <si>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</si>
  <si>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</si>
  <si>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</si>
  <si>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</si>
  <si>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</si>
  <si>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</si>
  <si>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</si>
  <si>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</si>
  <si>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</si>
  <si>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</si>
  <si>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</si>
  <si>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</si>
  <si>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</si>
  <si>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</si>
  <si>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</si>
  <si>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</si>
  <si>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</si>
  <si>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</si>
  <si>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</si>
  <si>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</si>
  <si>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</si>
  <si>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</si>
  <si>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</si>
  <si>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</si>
  <si>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</si>
  <si>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</si>
  <si>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</si>
  <si>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</si>
  <si>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</si>
  <si>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</si>
  <si>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</si>
  <si>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</si>
  <si>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</si>
  <si>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</si>
  <si>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</si>
  <si>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</si>
  <si>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</si>
  <si>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</si>
  <si>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</si>
  <si>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</si>
  <si>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</si>
  <si>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</si>
  <si>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</si>
  <si>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</si>
  <si>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</si>
  <si>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</si>
  <si>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</si>
  <si>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</si>
  <si>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</si>
  <si>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</si>
  <si>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</si>
  <si>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</si>
  <si>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</si>
  <si>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</si>
  <si>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</si>
  <si>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</si>
  <si>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</si>
  <si>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</si>
  <si>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</si>
  <si>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</si>
  <si>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</si>
  <si>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</si>
  <si>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</si>
  <si>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</si>
  <si>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</si>
  <si>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</si>
  <si>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</si>
  <si>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</si>
  <si>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</si>
  <si>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</si>
  <si>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</si>
  <si>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</si>
  <si>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</si>
  <si>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</si>
  <si>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</si>
  <si>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</si>
  <si>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</si>
  <si>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</si>
  <si>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</si>
  <si>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</si>
  <si>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</si>
  <si>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</si>
  <si>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</si>
  <si>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</si>
  <si>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</si>
  <si>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</si>
  <si>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</si>
  <si>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</si>
  <si>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</si>
  <si>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</si>
  <si>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</si>
  <si>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</si>
  <si>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</si>
  <si>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</si>
  <si>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</si>
  <si>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</si>
  <si>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</si>
  <si>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</si>
  <si>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</si>
  <si>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</si>
  <si>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</si>
  <si>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</si>
  <si>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</si>
  <si>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</si>
  <si>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</si>
  <si>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</si>
  <si>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</si>
  <si>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</si>
  <si>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</si>
  <si>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</si>
  <si>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</si>
  <si>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</si>
  <si>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</si>
  <si>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</si>
  <si>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</si>
  <si>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</si>
  <si>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</si>
  <si>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</si>
  <si>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</si>
  <si>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</si>
  <si>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</si>
  <si>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</si>
  <si>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</si>
  <si>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</si>
  <si>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</si>
  <si>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</si>
  <si>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</si>
  <si>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</si>
  <si>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熊本県宇土市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</si>
  <si>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</si>
  <si>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</si>
  <si>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</si>
  <si>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</si>
  <si>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</si>
  <si>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</si>
  <si>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</si>
  <si>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</si>
  <si>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</si>
  <si>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</si>
  <si>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</si>
  <si>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</si>
  <si>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</si>
  <si>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</si>
  <si>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</si>
  <si>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</si>
  <si>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</si>
  <si>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</si>
  <si>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</si>
  <si>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</si>
  <si>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</si>
  <si>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</si>
  <si>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</si>
  <si>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</si>
  <si>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</si>
  <si>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</si>
  <si>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</si>
  <si>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</si>
  <si>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</si>
  <si>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</si>
  <si>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</si>
  <si>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</si>
  <si>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</si>
  <si>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宇土市国民健康保険特別会計</t>
    <phoneticPr fontId="5"/>
  </si>
  <si>
    <t>宇土市介護保険特別会計</t>
    <phoneticPr fontId="5"/>
  </si>
  <si>
    <t>宇土市後期高齢者医療特別会計</t>
    <phoneticPr fontId="5"/>
  </si>
  <si>
    <t>宇土市水道事業会計</t>
    <phoneticPr fontId="5"/>
  </si>
  <si>
    <t>法適用企業</t>
    <phoneticPr fontId="5"/>
  </si>
  <si>
    <t>宇土市下水道事業会計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</si>
  <si>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</si>
  <si>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</si>
  <si>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</si>
  <si>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</si>
  <si>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</si>
  <si>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</si>
  <si>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</si>
  <si>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</si>
  <si>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</si>
  <si>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</si>
  <si>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</si>
  <si>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</si>
  <si>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</si>
  <si>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</si>
  <si>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</si>
  <si>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</si>
  <si>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</si>
  <si>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</si>
  <si>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</si>
  <si>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</si>
  <si>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</si>
  <si>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</si>
  <si>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</si>
  <si>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</si>
  <si>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</si>
  <si>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</si>
  <si>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</si>
  <si>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</si>
  <si>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</si>
  <si>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</si>
  <si>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</si>
  <si>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</si>
  <si>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</si>
  <si>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</si>
  <si>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</si>
  <si>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</si>
  <si>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</si>
  <si>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</si>
  <si>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</si>
  <si>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</si>
  <si>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</si>
  <si>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</si>
  <si>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</si>
  <si>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</si>
  <si>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</si>
  <si>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</si>
  <si>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</si>
  <si>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</si>
  <si>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</si>
  <si>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</si>
  <si>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</si>
  <si>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</si>
  <si>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</si>
  <si>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</si>
  <si>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</si>
  <si>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</si>
  <si>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</si>
  <si>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</si>
  <si>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</si>
  <si>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</si>
  <si>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</si>
  <si>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</si>
  <si>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</si>
  <si>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</si>
  <si>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</si>
  <si>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</si>
  <si>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</si>
  <si>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</si>
  <si>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</si>
  <si>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</si>
  <si>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</si>
  <si>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</si>
  <si>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</si>
  <si>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</si>
  <si>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</si>
  <si>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</si>
  <si>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</si>
  <si>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</si>
  <si>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</si>
  <si>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</si>
  <si>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</si>
  <si>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</si>
  <si>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</si>
  <si>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</si>
  <si>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</si>
  <si>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</si>
  <si>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</si>
  <si>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</si>
  <si>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</si>
  <si>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</si>
  <si>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</si>
  <si>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</si>
  <si>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</si>
  <si>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</si>
  <si>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</si>
  <si>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</si>
  <si>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</si>
  <si>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</si>
  <si>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</si>
  <si>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</si>
  <si>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</si>
  <si>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</si>
  <si>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</si>
  <si>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</si>
  <si>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</si>
  <si>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</si>
  <si>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</si>
  <si>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</si>
  <si>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</si>
  <si>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</si>
  <si>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</si>
  <si>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</si>
  <si>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</si>
  <si>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</si>
  <si>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</si>
  <si>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</si>
  <si>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</si>
  <si>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</si>
  <si>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</si>
  <si>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</si>
  <si>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</si>
  <si>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</si>
  <si>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</si>
  <si>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</si>
  <si>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</si>
  <si>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</si>
  <si>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</si>
  <si>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</si>
  <si>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</si>
  <si>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</si>
  <si>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</si>
  <si>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</si>
  <si>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</si>
  <si>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</si>
  <si>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</si>
  <si>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23.72</t>
  </si>
  <si>
    <t>▲ 6.59</t>
  </si>
  <si>
    <t>宇土市下水道事業会計</t>
  </si>
  <si>
    <t>宇土市水道事業会計</t>
  </si>
  <si>
    <t>宇土市介護保険特別会計</t>
  </si>
  <si>
    <t>一般会計</t>
  </si>
  <si>
    <t>宇土市後期高齢者医療特別会計</t>
  </si>
  <si>
    <t>宇土市国民健康保険特別会計</t>
  </si>
  <si>
    <t>その他会計（赤字）</t>
  </si>
  <si>
    <t>その他会計（黒字）</t>
  </si>
  <si>
    <t>R02</t>
    <phoneticPr fontId="5"/>
  </si>
  <si>
    <t>R03</t>
    <phoneticPr fontId="5"/>
  </si>
  <si>
    <t>R04</t>
    <phoneticPr fontId="5"/>
  </si>
  <si>
    <t>R05</t>
    <phoneticPr fontId="5"/>
  </si>
  <si>
    <t>R06</t>
    <phoneticPr fontId="5"/>
  </si>
  <si>
    <t>庁舎建設等基金</t>
    <rPh sb="0" eb="2">
      <t>チョウシャ</t>
    </rPh>
    <rPh sb="2" eb="4">
      <t>ケンセツ</t>
    </rPh>
    <rPh sb="4" eb="5">
      <t>ナド</t>
    </rPh>
    <rPh sb="5" eb="7">
      <t>キキン</t>
    </rPh>
    <phoneticPr fontId="38"/>
  </si>
  <si>
    <t>ふるさと宇土応援基金</t>
    <rPh sb="4" eb="6">
      <t>ウト</t>
    </rPh>
    <rPh sb="6" eb="8">
      <t>オウエン</t>
    </rPh>
    <rPh sb="8" eb="10">
      <t>キキン</t>
    </rPh>
    <phoneticPr fontId="5"/>
  </si>
  <si>
    <t>平成28年熊本地震復興基金</t>
    <rPh sb="0" eb="2">
      <t>ヘイセイ</t>
    </rPh>
    <rPh sb="4" eb="5">
      <t>ネン</t>
    </rPh>
    <rPh sb="5" eb="7">
      <t>クマモト</t>
    </rPh>
    <rPh sb="7" eb="9">
      <t>ジシン</t>
    </rPh>
    <rPh sb="9" eb="11">
      <t>フッコウ</t>
    </rPh>
    <rPh sb="11" eb="13">
      <t>キキン</t>
    </rPh>
    <phoneticPr fontId="38"/>
  </si>
  <si>
    <t>市有施設整備基金</t>
    <rPh sb="0" eb="2">
      <t>シユウ</t>
    </rPh>
    <rPh sb="2" eb="4">
      <t>シセツ</t>
    </rPh>
    <rPh sb="4" eb="6">
      <t>セイビ</t>
    </rPh>
    <rPh sb="6" eb="8">
      <t>キキン</t>
    </rPh>
    <phoneticPr fontId="5"/>
  </si>
  <si>
    <t>まちづくり基金</t>
    <phoneticPr fontId="5"/>
  </si>
  <si>
    <t>-</t>
    <phoneticPr fontId="2"/>
  </si>
  <si>
    <t>宇城広域連合（一般会計）</t>
    <phoneticPr fontId="38"/>
  </si>
  <si>
    <t>宇城広域連合（ふるさと市町村圏基金特別会計）</t>
    <phoneticPr fontId="38"/>
  </si>
  <si>
    <t>熊本県市町村総合事務組合</t>
    <phoneticPr fontId="38"/>
  </si>
  <si>
    <t>熊本県後期高齢者医療広域連合（一般会計）</t>
    <phoneticPr fontId="38"/>
  </si>
  <si>
    <t>熊本県後期高齢者医療広域連合（後期高齢者医療特別会計）</t>
    <phoneticPr fontId="38"/>
  </si>
  <si>
    <t>上天草・宇城水道企業団</t>
    <phoneticPr fontId="38"/>
  </si>
  <si>
    <t>特別会計（交通災害共済事業）分を含む</t>
    <phoneticPr fontId="38"/>
  </si>
  <si>
    <t>宇土市土地開発公社</t>
    <rPh sb="0" eb="3">
      <t>ウ</t>
    </rPh>
    <rPh sb="3" eb="5">
      <t>トチ</t>
    </rPh>
    <rPh sb="5" eb="7">
      <t>カイハツ</t>
    </rPh>
    <rPh sb="7" eb="9">
      <t>コウシャ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</si>
</sst>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96469</c:v>
                </c:pt>
                <c:pt idx="2">
                  <c:v>85743</c:v>
                </c:pt>
                <c:pt idx="3">
                  <c:v>92509</c:v>
                </c:pt>
                <c:pt idx="4">
                  <c:v>98544</c:v>
                </c:pt>
              </c:numCache>
            </c:numRef>
          </c:val>
          <c:smooth val="0"/>
          <c:extLst>
            <c:ext xmlns:c16="http://schemas.microsoft.com/office/drawing/2014/chart" uri="{C3380CC4-5D6E-409C-BE32-E72D297353CC}">
              <c16:uniqueId val="{00000000-4A82-4F11-854B-6E27844739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60803</c:v>
                </c:pt>
                <c:pt idx="1">
                  <c:v>52201</c:v>
                </c:pt>
                <c:pt idx="2">
                  <c:v>48278</c:v>
                </c:pt>
                <c:pt idx="3">
                  <c:v>81427</c:v>
                </c:pt>
                <c:pt idx="4">
                  <c:v>93970</c:v>
                </c:pt>
              </c:numCache>
            </c:numRef>
          </c:val>
          <c:smooth val="0"/>
          <c:extLst>
            <c:ext xmlns:c16="http://schemas.microsoft.com/office/drawing/2014/chart" uri="{C3380CC4-5D6E-409C-BE32-E72D297353CC}">
              <c16:uniqueId val="{00000001-4A82-4F11-854B-6E27844739C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6.97</c:v>
                </c:pt>
                <c:pt idx="1">
                  <c:v>12.02</c:v>
                </c:pt>
                <c:pt idx="2">
                  <c:v>13.72</c:v>
                </c:pt>
                <c:pt idx="3">
                  <c:v>6.22</c:v>
                </c:pt>
                <c:pt idx="4">
                  <c:v>0.25</c:v>
                </c:pt>
              </c:numCache>
            </c:numRef>
          </c:val>
          <c:extLst>
            <c:ext xmlns:c16="http://schemas.microsoft.com/office/drawing/2014/chart" uri="{C3380CC4-5D6E-409C-BE32-E72D297353CC}">
              <c16:uniqueId val="{00000000-073A-4643-8F13-91F84F4221C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38.75</c:v>
                </c:pt>
                <c:pt idx="1">
                  <c:v>39.97</c:v>
                </c:pt>
                <c:pt idx="2">
                  <c:v>46.21</c:v>
                </c:pt>
                <c:pt idx="3">
                  <c:v>34.369999999999997</c:v>
                </c:pt>
                <c:pt idx="4">
                  <c:v>34.96</c:v>
                </c:pt>
              </c:numCache>
            </c:numRef>
          </c:val>
          <c:extLst>
            <c:ext xmlns:c16="http://schemas.microsoft.com/office/drawing/2014/chart" uri="{C3380CC4-5D6E-409C-BE32-E72D297353CC}">
              <c16:uniqueId val="{00000001-073A-4643-8F13-91F84F4221C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3.02</c:v>
                </c:pt>
                <c:pt idx="1">
                  <c:v>5.48</c:v>
                </c:pt>
                <c:pt idx="2">
                  <c:v>1.89</c:v>
                </c:pt>
                <c:pt idx="3">
                  <c:v>-23.72</c:v>
                </c:pt>
                <c:pt idx="4">
                  <c:v>-6.59</c:v>
                </c:pt>
              </c:numCache>
            </c:numRef>
          </c:val>
          <c:smooth val="0"/>
          <c:extLst>
            <c:ext xmlns:c16="http://schemas.microsoft.com/office/drawing/2014/chart" uri="{C3380CC4-5D6E-409C-BE32-E72D297353CC}">
              <c16:uniqueId val="{00000002-073A-4643-8F13-91F84F4221C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11.31</c:v>
                </c:pt>
                <c:pt idx="2">
                  <c:v>#N/A</c:v>
                </c:pt>
                <c:pt idx="3">
                  <c:v>11.73</c:v>
                </c:pt>
                <c:pt idx="4">
                  <c:v>#N/A</c:v>
                </c:pt>
                <c:pt idx="5">
                  <c:v>12.61</c:v>
                </c:pt>
                <c:pt idx="6">
                  <c:v>#N/A</c:v>
                </c:pt>
                <c:pt idx="7">
                  <c:v>12.9</c:v>
                </c:pt>
                <c:pt idx="8">
                  <c:v>0</c:v>
                </c:pt>
                <c:pt idx="9">
                  <c:v>0</c:v>
                </c:pt>
              </c:numCache>
            </c:numRef>
          </c:val>
          <c:extLst>
            <c:ext xmlns:c16="http://schemas.microsoft.com/office/drawing/2014/chart" uri="{C3380CC4-5D6E-409C-BE32-E72D297353CC}">
              <c16:uniqueId val="{00000000-BE89-4B12-9173-15BB355EB6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E89-4B12-9173-15BB355EB60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E89-4B12-9173-15BB355EB60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E89-4B12-9173-15BB355EB603}"/>
            </c:ext>
          </c:extLst>
        </c:ser>
        <c:ser>
          <c:idx val="4"/>
          <c:order val="4"/>
          <c:tx>
            <c:strRef>
              <c:f>データシート!$A$31</c:f>
              <c:strCache>
                <c:ptCount val="1"/>
                <c:pt idx="0">
                  <c:v>宇土市国民健康保険特別会計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c:v>
                </c:pt>
                <c:pt idx="2">
                  <c:v>#N/A</c:v>
                </c:pt>
                <c:pt idx="3">
                  <c:v>0.22</c:v>
                </c:pt>
                <c:pt idx="4">
                  <c:v>#N/A</c:v>
                </c:pt>
                <c:pt idx="5">
                  <c:v>0.61</c:v>
                </c:pt>
                <c:pt idx="6">
                  <c:v>#N/A</c:v>
                </c:pt>
                <c:pt idx="7">
                  <c:v>0.01</c:v>
                </c:pt>
                <c:pt idx="8">
                  <c:v>#N/A</c:v>
                </c:pt>
                <c:pt idx="9">
                  <c:v>0</c:v>
                </c:pt>
              </c:numCache>
            </c:numRef>
          </c:val>
          <c:extLst>
            <c:ext xmlns:c16="http://schemas.microsoft.com/office/drawing/2014/chart" uri="{C3380CC4-5D6E-409C-BE32-E72D297353CC}">
              <c16:uniqueId val="{00000004-BE89-4B12-9173-15BB355EB603}"/>
            </c:ext>
          </c:extLst>
        </c:ser>
        <c:ser>
          <c:idx val="5"/>
          <c:order val="5"/>
          <c:tx>
            <c:strRef>
              <c:f>データシート!$A$32</c:f>
              <c:strCache>
                <c:ptCount val="1"/>
                <c:pt idx="0">
                  <c:v>宇土市後期高齢者医療特別会計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c:v>
                </c:pt>
                <c:pt idx="2">
                  <c:v>#N/A</c:v>
                </c:pt>
                <c:pt idx="3">
                  <c:v>0.1</c:v>
                </c:pt>
                <c:pt idx="4">
                  <c:v>#N/A</c:v>
                </c:pt>
                <c:pt idx="5">
                  <c:v>0.11</c:v>
                </c:pt>
                <c:pt idx="6">
                  <c:v>#N/A</c:v>
                </c:pt>
                <c:pt idx="7">
                  <c:v>0.12</c:v>
                </c:pt>
                <c:pt idx="8">
                  <c:v>#N/A</c:v>
                </c:pt>
                <c:pt idx="9">
                  <c:v>0.13</c:v>
                </c:pt>
              </c:numCache>
            </c:numRef>
          </c:val>
          <c:extLst>
            <c:ext xmlns:c16="http://schemas.microsoft.com/office/drawing/2014/chart" uri="{C3380CC4-5D6E-409C-BE32-E72D297353CC}">
              <c16:uniqueId val="{00000005-BE89-4B12-9173-15BB355EB603}"/>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6.96</c:v>
                </c:pt>
                <c:pt idx="2">
                  <c:v>#N/A</c:v>
                </c:pt>
                <c:pt idx="3">
                  <c:v>12.02</c:v>
                </c:pt>
                <c:pt idx="4">
                  <c:v>#N/A</c:v>
                </c:pt>
                <c:pt idx="5">
                  <c:v>13.72</c:v>
                </c:pt>
                <c:pt idx="6">
                  <c:v>#N/A</c:v>
                </c:pt>
                <c:pt idx="7">
                  <c:v>6.21</c:v>
                </c:pt>
                <c:pt idx="8">
                  <c:v>#N/A</c:v>
                </c:pt>
                <c:pt idx="9">
                  <c:v>0.24</c:v>
                </c:pt>
              </c:numCache>
            </c:numRef>
          </c:val>
          <c:extLst>
            <c:ext xmlns:c16="http://schemas.microsoft.com/office/drawing/2014/chart" uri="{C3380CC4-5D6E-409C-BE32-E72D297353CC}">
              <c16:uniqueId val="{00000006-BE89-4B12-9173-15BB355EB603}"/>
            </c:ext>
          </c:extLst>
        </c:ser>
        <c:ser>
          <c:idx val="7"/>
          <c:order val="7"/>
          <c:tx>
            <c:strRef>
              <c:f>データシート!$A$34</c:f>
              <c:strCache>
                <c:ptCount val="1"/>
                <c:pt idx="0">
                  <c:v>宇土市介護保険特別会計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2.23</c:v>
                </c:pt>
                <c:pt idx="2">
                  <c:v>#N/A</c:v>
                </c:pt>
                <c:pt idx="3">
                  <c:v>2.3199999999999998</c:v>
                </c:pt>
                <c:pt idx="4">
                  <c:v>#N/A</c:v>
                </c:pt>
                <c:pt idx="5">
                  <c:v>2.1</c:v>
                </c:pt>
                <c:pt idx="6">
                  <c:v>#N/A</c:v>
                </c:pt>
                <c:pt idx="7">
                  <c:v>1.74</c:v>
                </c:pt>
                <c:pt idx="8">
                  <c:v>#N/A</c:v>
                </c:pt>
                <c:pt idx="9">
                  <c:v>1.08</c:v>
                </c:pt>
              </c:numCache>
            </c:numRef>
          </c:val>
          <c:extLst>
            <c:ext xmlns:c16="http://schemas.microsoft.com/office/drawing/2014/chart" uri="{C3380CC4-5D6E-409C-BE32-E72D297353CC}">
              <c16:uniqueId val="{00000007-BE89-4B12-9173-15BB355EB603}"/>
            </c:ext>
          </c:extLst>
        </c:ser>
        <c:ser>
          <c:idx val="8"/>
          <c:order val="8"/>
          <c:tx>
            <c:strRef>
              <c:f>データシート!$A$35</c:f>
              <c:strCache>
                <c:ptCount val="1"/>
                <c:pt idx="0">
                  <c:v>宇土市水道事業会計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8.7899999999999991</c:v>
                </c:pt>
                <c:pt idx="2">
                  <c:v>#N/A</c:v>
                </c:pt>
                <c:pt idx="3">
                  <c:v>8.33</c:v>
                </c:pt>
                <c:pt idx="4">
                  <c:v>#N/A</c:v>
                </c:pt>
                <c:pt idx="5">
                  <c:v>8.58</c:v>
                </c:pt>
                <c:pt idx="6">
                  <c:v>#N/A</c:v>
                </c:pt>
                <c:pt idx="7">
                  <c:v>7.97</c:v>
                </c:pt>
                <c:pt idx="8">
                  <c:v>#N/A</c:v>
                </c:pt>
                <c:pt idx="9">
                  <c:v>7.46</c:v>
                </c:pt>
              </c:numCache>
            </c:numRef>
          </c:val>
          <c:extLst>
            <c:ext xmlns:c16="http://schemas.microsoft.com/office/drawing/2014/chart" uri="{C3380CC4-5D6E-409C-BE32-E72D297353CC}">
              <c16:uniqueId val="{00000008-BE89-4B12-9173-15BB355EB603}"/>
            </c:ext>
          </c:extLst>
        </c:ser>
        <c:ser>
          <c:idx val="9"/>
          <c:order val="9"/>
          <c:tx>
            <c:strRef>
              <c:f>データシート!$A$36</c:f>
              <c:strCache>
                <c:ptCount val="1"/>
                <c:pt idx="0">
                  <c:v>宇土市下水道事業会計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12.94</c:v>
                </c:pt>
              </c:numCache>
            </c:numRef>
          </c:val>
          <c:extLst>
            <c:ext xmlns:c16="http://schemas.microsoft.com/office/drawing/2014/chart" uri="{C3380CC4-5D6E-409C-BE32-E72D297353CC}">
              <c16:uniqueId val="{00000009-BE89-4B12-9173-15BB355EB60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1215</c:v>
                </c:pt>
                <c:pt idx="5">
                  <c:v>1339</c:v>
                </c:pt>
                <c:pt idx="8">
                  <c:v>1548</c:v>
                </c:pt>
                <c:pt idx="11">
                  <c:v>1808</c:v>
                </c:pt>
                <c:pt idx="14">
                  <c:v>1921</c:v>
                </c:pt>
              </c:numCache>
            </c:numRef>
          </c:val>
          <c:extLst>
            <c:ext xmlns:c16="http://schemas.microsoft.com/office/drawing/2014/chart" uri="{C3380CC4-5D6E-409C-BE32-E72D297353CC}">
              <c16:uniqueId val="{00000000-8366-4873-A8D1-1197D2FBFD7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366-4873-A8D1-1197D2FBFD7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366-4873-A8D1-1197D2FBFD7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112</c:v>
                </c:pt>
                <c:pt idx="3">
                  <c:v>138</c:v>
                </c:pt>
                <c:pt idx="6">
                  <c:v>174</c:v>
                </c:pt>
                <c:pt idx="9">
                  <c:v>213</c:v>
                </c:pt>
                <c:pt idx="12">
                  <c:v>259</c:v>
                </c:pt>
              </c:numCache>
            </c:numRef>
          </c:val>
          <c:extLst>
            <c:ext xmlns:c16="http://schemas.microsoft.com/office/drawing/2014/chart" uri="{C3380CC4-5D6E-409C-BE32-E72D297353CC}">
              <c16:uniqueId val="{00000003-8366-4873-A8D1-1197D2FBFD7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227</c:v>
                </c:pt>
                <c:pt idx="3">
                  <c:v>214</c:v>
                </c:pt>
                <c:pt idx="6">
                  <c:v>211</c:v>
                </c:pt>
                <c:pt idx="9">
                  <c:v>223</c:v>
                </c:pt>
                <c:pt idx="12">
                  <c:v>239</c:v>
                </c:pt>
              </c:numCache>
            </c:numRef>
          </c:val>
          <c:extLst>
            <c:ext xmlns:c16="http://schemas.microsoft.com/office/drawing/2014/chart" uri="{C3380CC4-5D6E-409C-BE32-E72D297353CC}">
              <c16:uniqueId val="{00000004-8366-4873-A8D1-1197D2FBFD7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66-4873-A8D1-1197D2FBFD7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366-4873-A8D1-1197D2FBFD7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1707</c:v>
                </c:pt>
                <c:pt idx="3">
                  <c:v>1838</c:v>
                </c:pt>
                <c:pt idx="6">
                  <c:v>2120</c:v>
                </c:pt>
                <c:pt idx="9">
                  <c:v>2371</c:v>
                </c:pt>
                <c:pt idx="12">
                  <c:v>2409</c:v>
                </c:pt>
              </c:numCache>
            </c:numRef>
          </c:val>
          <c:extLst>
            <c:ext xmlns:c16="http://schemas.microsoft.com/office/drawing/2014/chart" uri="{C3380CC4-5D6E-409C-BE32-E72D297353CC}">
              <c16:uniqueId val="{00000007-8366-4873-A8D1-1197D2FBFD7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831</c:v>
                </c:pt>
                <c:pt idx="2">
                  <c:v>#N/A</c:v>
                </c:pt>
                <c:pt idx="3">
                  <c:v>#N/A</c:v>
                </c:pt>
                <c:pt idx="4">
                  <c:v>851</c:v>
                </c:pt>
                <c:pt idx="5">
                  <c:v>#N/A</c:v>
                </c:pt>
                <c:pt idx="6">
                  <c:v>#N/A</c:v>
                </c:pt>
                <c:pt idx="7">
                  <c:v>957</c:v>
                </c:pt>
                <c:pt idx="8">
                  <c:v>#N/A</c:v>
                </c:pt>
                <c:pt idx="9">
                  <c:v>#N/A</c:v>
                </c:pt>
                <c:pt idx="10">
                  <c:v>999</c:v>
                </c:pt>
                <c:pt idx="11">
                  <c:v>#N/A</c:v>
                </c:pt>
                <c:pt idx="12">
                  <c:v>#N/A</c:v>
                </c:pt>
                <c:pt idx="13">
                  <c:v>986</c:v>
                </c:pt>
                <c:pt idx="14">
                  <c:v>#N/A</c:v>
                </c:pt>
              </c:numCache>
            </c:numRef>
          </c:val>
          <c:smooth val="0"/>
          <c:extLst>
            <c:ext xmlns:c16="http://schemas.microsoft.com/office/drawing/2014/chart" uri="{C3380CC4-5D6E-409C-BE32-E72D297353CC}">
              <c16:uniqueId val="{00000008-8366-4873-A8D1-1197D2FBFD7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19032</c:v>
                </c:pt>
                <c:pt idx="5">
                  <c:v>20523</c:v>
                </c:pt>
                <c:pt idx="8">
                  <c:v>22307</c:v>
                </c:pt>
                <c:pt idx="11">
                  <c:v>21520</c:v>
                </c:pt>
                <c:pt idx="14">
                  <c:v>21101</c:v>
                </c:pt>
              </c:numCache>
            </c:numRef>
          </c:val>
          <c:extLst>
            <c:ext xmlns:c16="http://schemas.microsoft.com/office/drawing/2014/chart" uri="{C3380CC4-5D6E-409C-BE32-E72D297353CC}">
              <c16:uniqueId val="{00000000-C46E-44F9-A612-80C100DE342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510</c:v>
                </c:pt>
                <c:pt idx="5">
                  <c:v>401</c:v>
                </c:pt>
                <c:pt idx="8">
                  <c:v>286</c:v>
                </c:pt>
                <c:pt idx="11">
                  <c:v>164</c:v>
                </c:pt>
                <c:pt idx="14">
                  <c:v>59</c:v>
                </c:pt>
              </c:numCache>
            </c:numRef>
          </c:val>
          <c:extLst>
            <c:ext xmlns:c16="http://schemas.microsoft.com/office/drawing/2014/chart" uri="{C3380CC4-5D6E-409C-BE32-E72D297353CC}">
              <c16:uniqueId val="{00000001-C46E-44F9-A612-80C100DE342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6533</c:v>
                </c:pt>
                <c:pt idx="5">
                  <c:v>7548</c:v>
                </c:pt>
                <c:pt idx="8">
                  <c:v>8016</c:v>
                </c:pt>
                <c:pt idx="11">
                  <c:v>8232</c:v>
                </c:pt>
                <c:pt idx="14">
                  <c:v>7954</c:v>
                </c:pt>
              </c:numCache>
            </c:numRef>
          </c:val>
          <c:extLst>
            <c:ext xmlns:c16="http://schemas.microsoft.com/office/drawing/2014/chart" uri="{C3380CC4-5D6E-409C-BE32-E72D297353CC}">
              <c16:uniqueId val="{00000002-C46E-44F9-A612-80C100DE342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46E-44F9-A612-80C100DE342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46E-44F9-A612-80C100DE342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6E-44F9-A612-80C100DE342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1628</c:v>
                </c:pt>
                <c:pt idx="3">
                  <c:v>1707</c:v>
                </c:pt>
                <c:pt idx="6">
                  <c:v>1722</c:v>
                </c:pt>
                <c:pt idx="9">
                  <c:v>1831</c:v>
                </c:pt>
                <c:pt idx="12">
                  <c:v>1880</c:v>
                </c:pt>
              </c:numCache>
            </c:numRef>
          </c:val>
          <c:extLst>
            <c:ext xmlns:c16="http://schemas.microsoft.com/office/drawing/2014/chart" uri="{C3380CC4-5D6E-409C-BE32-E72D297353CC}">
              <c16:uniqueId val="{00000006-C46E-44F9-A612-80C100DE342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3500</c:v>
                </c:pt>
                <c:pt idx="3">
                  <c:v>3280</c:v>
                </c:pt>
                <c:pt idx="6">
                  <c:v>3792</c:v>
                </c:pt>
                <c:pt idx="9">
                  <c:v>4362</c:v>
                </c:pt>
                <c:pt idx="12">
                  <c:v>4023</c:v>
                </c:pt>
              </c:numCache>
            </c:numRef>
          </c:val>
          <c:extLst>
            <c:ext xmlns:c16="http://schemas.microsoft.com/office/drawing/2014/chart" uri="{C3380CC4-5D6E-409C-BE32-E72D297353CC}">
              <c16:uniqueId val="{00000007-C46E-44F9-A612-80C100DE342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2430</c:v>
                </c:pt>
                <c:pt idx="3">
                  <c:v>2125</c:v>
                </c:pt>
                <c:pt idx="6">
                  <c:v>2072</c:v>
                </c:pt>
                <c:pt idx="9">
                  <c:v>1974</c:v>
                </c:pt>
                <c:pt idx="12">
                  <c:v>1880</c:v>
                </c:pt>
              </c:numCache>
            </c:numRef>
          </c:val>
          <c:extLst>
            <c:ext xmlns:c16="http://schemas.microsoft.com/office/drawing/2014/chart" uri="{C3380CC4-5D6E-409C-BE32-E72D297353CC}">
              <c16:uniqueId val="{00000008-C46E-44F9-A612-80C100DE342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46E-44F9-A612-80C100DE342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20076</c:v>
                </c:pt>
                <c:pt idx="3">
                  <c:v>20940</c:v>
                </c:pt>
                <c:pt idx="6">
                  <c:v>22463</c:v>
                </c:pt>
                <c:pt idx="9">
                  <c:v>21690</c:v>
                </c:pt>
                <c:pt idx="12">
                  <c:v>21334</c:v>
                </c:pt>
              </c:numCache>
            </c:numRef>
          </c:val>
          <c:extLst>
            <c:ext xmlns:c16="http://schemas.microsoft.com/office/drawing/2014/chart" uri="{C3380CC4-5D6E-409C-BE32-E72D297353CC}">
              <c16:uniqueId val="{0000000A-C46E-44F9-A612-80C100DE342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1557</c:v>
                </c:pt>
                <c:pt idx="2">
                  <c:v>#N/A</c:v>
                </c:pt>
                <c:pt idx="3">
                  <c:v>#N/A</c:v>
                </c:pt>
                <c:pt idx="4">
                  <c:v>0</c:v>
                </c:pt>
                <c:pt idx="5">
                  <c:v>#N/A</c:v>
                </c:pt>
                <c:pt idx="6">
                  <c:v>#N/A</c:v>
                </c:pt>
                <c:pt idx="7">
                  <c:v>0</c:v>
                </c:pt>
                <c:pt idx="8">
                  <c:v>#N/A</c:v>
                </c:pt>
                <c:pt idx="9">
                  <c:v>#N/A</c:v>
                </c:pt>
                <c:pt idx="10">
                  <c:v>0</c:v>
                </c:pt>
                <c:pt idx="11">
                  <c:v>#N/A</c:v>
                </c:pt>
                <c:pt idx="12">
                  <c:v>#N/A</c:v>
                </c:pt>
                <c:pt idx="13">
                  <c:v>3</c:v>
                </c:pt>
                <c:pt idx="14">
                  <c:v>#N/A</c:v>
                </c:pt>
              </c:numCache>
            </c:numRef>
          </c:val>
          <c:smooth val="0"/>
          <c:extLst>
            <c:ext xmlns:c16="http://schemas.microsoft.com/office/drawing/2014/chart" uri="{C3380CC4-5D6E-409C-BE32-E72D297353CC}">
              <c16:uniqueId val="{0000000B-C46E-44F9-A612-80C100DE342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4319</c:v>
                </c:pt>
                <c:pt idx="1">
                  <c:v>3341</c:v>
                </c:pt>
                <c:pt idx="2">
                  <c:v>3559</c:v>
                </c:pt>
              </c:numCache>
            </c:numRef>
          </c:val>
          <c:extLst>
            <c:ext xmlns:c16="http://schemas.microsoft.com/office/drawing/2014/chart" uri="{C3380CC4-5D6E-409C-BE32-E72D297353CC}">
              <c16:uniqueId val="{00000000-A37B-43A0-9DAF-959B5A02E3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868</c:v>
                </c:pt>
                <c:pt idx="1">
                  <c:v>868</c:v>
                </c:pt>
                <c:pt idx="2">
                  <c:v>652</c:v>
                </c:pt>
              </c:numCache>
            </c:numRef>
          </c:val>
          <c:extLst>
            <c:ext xmlns:c16="http://schemas.microsoft.com/office/drawing/2014/chart" uri="{C3380CC4-5D6E-409C-BE32-E72D297353CC}">
              <c16:uniqueId val="{00000001-A37B-43A0-9DAF-959B5A02E3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2069</c:v>
                </c:pt>
                <c:pt idx="1">
                  <c:v>3178</c:v>
                </c:pt>
                <c:pt idx="2">
                  <c:v>2907</c:v>
                </c:pt>
              </c:numCache>
            </c:numRef>
          </c:val>
          <c:extLst>
            <c:ext xmlns:c16="http://schemas.microsoft.com/office/drawing/2014/chart" uri="{C3380CC4-5D6E-409C-BE32-E72D297353CC}">
              <c16:uniqueId val="{00000002-A37B-43A0-9DAF-959B5A02E3A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熊本地震からの復旧事業に係る災害対策債や公共施設等の復旧に係る災害復旧事業債の償還の開始されたことに伴い増加傾向にある。元金償還が始まっているため、引き続き実質公債費比率が高い状況が継続することが見込まれる。</a:t>
          </a:r>
        </a:p>
        <a:p>
          <a:r>
            <a:rPr kumimoji="1" lang="ja-JP" altLang="en-US" sz="1400">
              <a:latin typeface="ＭＳ ゴシック" pitchFamily="49" charset="-128"/>
              <a:ea typeface="ＭＳ ゴシック" pitchFamily="49" charset="-128"/>
            </a:rPr>
            <a:t>　算入公債費等については、災害復旧費等に係る基準財政需要額が増加したことで、前年度から</a:t>
          </a:r>
          <a:r>
            <a:rPr kumimoji="1" lang="en-US" altLang="ja-JP" sz="1400">
              <a:latin typeface="ＭＳ ゴシック" pitchFamily="49" charset="-128"/>
              <a:ea typeface="ＭＳ ゴシック" pitchFamily="49" charset="-128"/>
            </a:rPr>
            <a:t>113</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今後も、起債事業の見直しや有利な地方債の活用をより一層推し進め、実質公債費比率を悪化させないよう努める。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現在本市では満期一括償還に係る地方債の発行は行っておらず、満期一括償還に係る減債基金への積立は行っていない。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将来負担額のうち、地方債現在高は、庁舎建設事業等の熊本地震関連の災害復旧事業債において、新庁舎の本体工事完了により</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年度に借入額のピークを迎え、</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年度以降減少している。また、組合等負担見込額は</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年度から大幅に増加している。</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年度は、宇城広域連合の消防本部・北消防署建設事業に係る地方債借入の影響によるものである。</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年度以降については、宇城広域連合の宇城クリーンセンター（廃棄物処理施設）建設事業に係る影響である。</a:t>
          </a:r>
        </a:p>
        <a:p>
          <a:r>
            <a:rPr kumimoji="1" lang="ja-JP" altLang="en-US" sz="1400">
              <a:latin typeface="ＭＳ ゴシック" pitchFamily="49" charset="-128"/>
              <a:ea typeface="ＭＳ ゴシック" pitchFamily="49" charset="-128"/>
            </a:rPr>
            <a:t>　充当可能財源のうち、基金については、網田コミュニティセンター建設事業等により庁舎建設等基金を取り崩したため減額した。また、基準財政需要額算入見込額については、地方債現在高が減少したことで、地方債残高に対する地方交付税も減額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熊本県宇土市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百万円減少した。主な要因として、庁舎建設基金や減債基金、平成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年熊本地震復興基金から、事業や市債の償還に活用するために取り崩しを行ったことが挙げられる。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公共施設等総合管理計画等を踏まえて、市有施設基金等の取崩しを行う方針である。また、熊本地震の復旧事業として発行した起債の償還や物件費、扶助費、補助費等の伸びが見込まれ、財政調整基金や減債基金の取崩しが進み、基金全体としては今後減少していくことが想定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・庁舎建設等基金：庁舎建設又は改修に要する調査費、設計費及び工事費等の財源に充てるための基金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・ふるさと宇土応援基金：ふるさと納税の活用事業の財源に充てるための基金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年熊本地震による災害からの早期の復興を図るための経費の財源に充てるための基金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・市有施設整備基金：老朽化した市有施設の更新・整備に要する経費の財源に充てるための基金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・まちづくり基金：地域住民による公益的なまちづくり活動の促進及び優秀な人材育成のための財源に充てるための基金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・庁舎建設等基金については、庁舎建設事業及び網田コミュニティセンター建設事業に充てるため取り崩しを行い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・ふるさと宇土応援基金については、後年度に実施する活用事業の財源とするため積立を行い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年熊本地震復興基金については、熊本地震からの復旧・復興に係る市町村創意工夫事業の財源に充てるため取崩しを行い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・市有整備施設整備基金については、財産売払収入の積立を行ったが、市有施設の更新・整備に充てるため取り崩しを行い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・まちづくり基金については、地域のまちづくり活動に対する補助金の財源に充てるため、取り崩しを行い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宇土応援基金は、今後の事業の財源とするため基金への積み増しを行ったことで増加しているが、原資となるふるさと納税額は減少傾向にあり、今後は減少する見込みであるため、計画的に活用する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庁舎建設等基金は、新庁舎及び網田コミュニティセンターの建設といった大型事業が完了したため大幅な取崩しの予定はないが、市役所別館の改修や熊本地震関連の償還金に活用する予定である。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一般会計の財源補てん等のために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年度決算に基づく決算剰余金等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百万円の積立を行ったことから、基金残高が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の復旧事業として発行した起債の償還や、扶助費、補助費の伸びによる財源補てん等で財政調整基金が減少する可能性がある。また、ふるさと納税の納税額が減少しており、財政状況への影響が大きいため注視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百万円積立を行ったが、災害対策債及び臨時財政対策債の償還に活用するため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百万円を取り崩したことで、基金残高が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減債基金は公債費元金の償還に活用する目的で積立を行っている。今後は、必要に応じ熊本地震の復旧事業として発行した起債の償還等に活用するため、減少する見込みである。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36,143
35,708
74.30
22,591,124
21,992,739
24,982
10,180,313
21,333,867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財政力指数については、前年度比で</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類似団体との比較では、類似団体平均値を上回る状態が続いており、熊本県平均値と比較しても高くなっている。</a:t>
          </a:r>
        </a:p>
        <a:p>
          <a:r>
            <a:rPr kumimoji="1" lang="ja-JP" altLang="en-US" sz="1300">
              <a:latin typeface="ＭＳ Ｐゴシック" panose="020B0600070205080204" pitchFamily="50" charset="-128"/>
              <a:ea typeface="ＭＳ Ｐゴシック" panose="020B0600070205080204" pitchFamily="50" charset="-128"/>
            </a:rPr>
            <a:t>　しかし、自主財源全体の割合は、</a:t>
          </a:r>
          <a:r>
            <a:rPr kumimoji="1" lang="en-US" altLang="ja-JP" sz="1300">
              <a:latin typeface="ＭＳ Ｐゴシック" panose="020B0600070205080204" pitchFamily="50" charset="-128"/>
              <a:ea typeface="ＭＳ Ｐゴシック" panose="020B0600070205080204" pitchFamily="50" charset="-128"/>
            </a:rPr>
            <a:t>34.5</a:t>
          </a:r>
          <a:r>
            <a:rPr kumimoji="1" lang="ja-JP" altLang="en-US" sz="1300">
              <a:latin typeface="ＭＳ Ｐゴシック" panose="020B0600070205080204" pitchFamily="50" charset="-128"/>
              <a:ea typeface="ＭＳ Ｐゴシック" panose="020B0600070205080204" pitchFamily="50" charset="-128"/>
            </a:rPr>
            <a:t>％と高くなく、地方交付税等に依存した脆弱な財政基盤といえる。</a:t>
          </a:r>
        </a:p>
        <a:p>
          <a:r>
            <a:rPr kumimoji="1" lang="ja-JP" altLang="en-US" sz="1300">
              <a:latin typeface="ＭＳ Ｐゴシック" panose="020B0600070205080204" pitchFamily="50" charset="-128"/>
              <a:ea typeface="ＭＳ Ｐゴシック" panose="020B0600070205080204" pitchFamily="50" charset="-128"/>
            </a:rPr>
            <a:t>　今後も、引き続き、地方税等の収納率向上に努めるとともに、新たな収入源の確保に努め、財政基盤の強化に努める。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151130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9850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78740</xdr:rowOff>
    </xdr:from>
    <xdr:to>
      <xdr:col>19</xdr:col>
      <xdr:colOff>133350</xdr:colOff>
      <xdr:row>40</xdr:row>
      <xdr:rowOff>127000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9367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54610</xdr:rowOff>
    </xdr:from>
    <xdr:to>
      <xdr:col>15</xdr:col>
      <xdr:colOff>82550</xdr:colOff>
      <xdr:row>40</xdr:row>
      <xdr:rowOff>78740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9126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30480</xdr:rowOff>
    </xdr:from>
    <xdr:to>
      <xdr:col>11</xdr:col>
      <xdr:colOff>31750</xdr:colOff>
      <xdr:row>40</xdr:row>
      <xdr:rowOff>54610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8884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100330</xdr:rowOff>
    </xdr:from>
    <xdr:to>
      <xdr:col>23</xdr:col>
      <xdr:colOff>184150</xdr:colOff>
      <xdr:row>41</xdr:row>
      <xdr:rowOff>30480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116857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27940</xdr:rowOff>
    </xdr:from>
    <xdr:to>
      <xdr:col>15</xdr:col>
      <xdr:colOff>133350</xdr:colOff>
      <xdr:row>40</xdr:row>
      <xdr:rowOff>129540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139717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3810</xdr:rowOff>
    </xdr:from>
    <xdr:to>
      <xdr:col>11</xdr:col>
      <xdr:colOff>82550</xdr:colOff>
      <xdr:row>40</xdr:row>
      <xdr:rowOff>105410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115587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151130</xdr:rowOff>
    </xdr:from>
    <xdr:to>
      <xdr:col>7</xdr:col>
      <xdr:colOff>31750</xdr:colOff>
      <xdr:row>40</xdr:row>
      <xdr:rowOff>81280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91457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経常収支比率については、前年度比で</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ポイント悪化した。分子要因（経常経費充当一般財源等増減要因）としては、主に人件費や扶助費、宇城広域連合負担金（宇城クリーンセンター費）の増加等が挙げられる。</a:t>
          </a:r>
        </a:p>
        <a:p>
          <a:r>
            <a:rPr kumimoji="1" lang="ja-JP" altLang="en-US" sz="1200">
              <a:latin typeface="ＭＳ Ｐゴシック" panose="020B0600070205080204" pitchFamily="50" charset="-128"/>
              <a:ea typeface="ＭＳ Ｐゴシック" panose="020B0600070205080204" pitchFamily="50" charset="-128"/>
            </a:rPr>
            <a:t>　また、分母要因（経常一般財源等総額増減要因）としては、地方特例交付金及び普通交付税の増加によるものだが、分子は増加する見込の一方、分母は一時的な増加であるため、今後も上昇に転じると見込んでいる。</a:t>
          </a:r>
          <a:r>
            <a:rPr kumimoji="1" lang="ja-JP" altLang="en-US" sz="1200">
              <a:solidFill>
                <a:srgbClr val="FF0000"/>
              </a:solidFill>
              <a:latin typeface="ＭＳ Ｐゴシック" panose="020B0600070205080204" pitchFamily="50" charset="-128"/>
              <a:ea typeface="ＭＳ Ｐゴシック" panose="020B0600070205080204" pitchFamily="50" charset="-128"/>
            </a:rPr>
            <a:t>今後は、事業の優先度を評価し、必要不可欠な事業に厳選して実施する等見直しを行うと共に、ふるさと納税等の寄附金獲得の強化等、積極的な歳入の確保に努める。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159838</xdr:rowOff>
    </xdr:from>
    <xdr:to>
      <xdr:col>23</xdr:col>
      <xdr:colOff>133350</xdr:colOff>
      <xdr:row>61</xdr:row>
      <xdr:rowOff>19413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46838"/>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121920</xdr:rowOff>
    </xdr:from>
    <xdr:to>
      <xdr:col>19</xdr:col>
      <xdr:colOff>133350</xdr:colOff>
      <xdr:row>60</xdr:row>
      <xdr:rowOff>159838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08920"/>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79647</xdr:rowOff>
    </xdr:from>
    <xdr:to>
      <xdr:col>15</xdr:col>
      <xdr:colOff>82550</xdr:colOff>
      <xdr:row>60</xdr:row>
      <xdr:rowOff>121920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95197"/>
          <a:ext cx="889000" cy="2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79647</xdr:rowOff>
    </xdr:from>
    <xdr:to>
      <xdr:col>11</xdr:col>
      <xdr:colOff>31750</xdr:colOff>
      <xdr:row>60</xdr:row>
      <xdr:rowOff>156391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95197"/>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53884</xdr:rowOff>
    </xdr:from>
    <xdr:to>
      <xdr:col>7</xdr:col>
      <xdr:colOff>31750</xdr:colOff>
      <xdr:row>60</xdr:row>
      <xdr:rowOff>155484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165661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0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140063</xdr:rowOff>
    </xdr:from>
    <xdr:to>
      <xdr:col>23</xdr:col>
      <xdr:colOff>184150</xdr:colOff>
      <xdr:row>61</xdr:row>
      <xdr:rowOff>70213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112140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9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109038</xdr:rowOff>
    </xdr:from>
    <xdr:to>
      <xdr:col>19</xdr:col>
      <xdr:colOff>184150</xdr:colOff>
      <xdr:row>61</xdr:row>
      <xdr:rowOff>39188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23965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82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71120</xdr:rowOff>
    </xdr:from>
    <xdr:to>
      <xdr:col>15</xdr:col>
      <xdr:colOff>133350</xdr:colOff>
      <xdr:row>61</xdr:row>
      <xdr:rowOff>1270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157497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28847</xdr:rowOff>
    </xdr:from>
    <xdr:to>
      <xdr:col>11</xdr:col>
      <xdr:colOff>82550</xdr:colOff>
      <xdr:row>59</xdr:row>
      <xdr:rowOff>130447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140624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1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105591</xdr:rowOff>
    </xdr:from>
    <xdr:to>
      <xdr:col>7</xdr:col>
      <xdr:colOff>31750</xdr:colOff>
      <xdr:row>61</xdr:row>
      <xdr:rowOff>35741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20518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人当たり人件費・物件費等決算額は、前年度比で</a:t>
          </a:r>
          <a:r>
            <a:rPr kumimoji="1" lang="en-US" altLang="ja-JP" sz="1300">
              <a:latin typeface="ＭＳ Ｐゴシック" panose="020B0600070205080204" pitchFamily="50" charset="-128"/>
              <a:ea typeface="ＭＳ Ｐゴシック" panose="020B0600070205080204" pitchFamily="50" charset="-128"/>
            </a:rPr>
            <a:t>7,991</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人件費については、退職者の増加や、会計年度任用職員の勤勉手当の開始、人事院勧告の反映により増加しており、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人あたりの単価が上昇している。</a:t>
          </a:r>
        </a:p>
        <a:p>
          <a:r>
            <a:rPr kumimoji="1" lang="ja-JP" altLang="en-US" sz="1300">
              <a:latin typeface="ＭＳ Ｐゴシック" panose="020B0600070205080204" pitchFamily="50" charset="-128"/>
              <a:ea typeface="ＭＳ Ｐゴシック" panose="020B0600070205080204" pitchFamily="50" charset="-128"/>
            </a:rPr>
            <a:t>　また、物件費については、物価高騰の影響で清掃収集業務経費や経常的な委託料が全体的に増加している。今後は、ガバメントクラウドやシステム標準化に係る使用料の発生により増加が見込まれる。</a:t>
          </a:r>
        </a:p>
        <a:p>
          <a:r>
            <a:rPr kumimoji="1" lang="ja-JP" altLang="en-US" sz="1300">
              <a:latin typeface="ＭＳ Ｐゴシック" panose="020B0600070205080204" pitchFamily="50" charset="-128"/>
              <a:ea typeface="ＭＳ Ｐゴシック" panose="020B0600070205080204" pitchFamily="50" charset="-128"/>
            </a:rPr>
            <a:t>　類似団体との比較では、平成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年度以降類似団体平均値を下回る状態が続いてる。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26690</xdr:rowOff>
    </xdr:from>
    <xdr:to>
      <xdr:col>23</xdr:col>
      <xdr:colOff>133350</xdr:colOff>
      <xdr:row>81</xdr:row>
      <xdr:rowOff>28618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14140"/>
          <a:ext cx="838200" cy="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13396</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00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25932</xdr:rowOff>
    </xdr:from>
    <xdr:to>
      <xdr:col>19</xdr:col>
      <xdr:colOff>133350</xdr:colOff>
      <xdr:row>81</xdr:row>
      <xdr:rowOff>26690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13382"/>
          <a:ext cx="889000" cy="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25932</xdr:rowOff>
    </xdr:from>
    <xdr:to>
      <xdr:col>15</xdr:col>
      <xdr:colOff>82550</xdr:colOff>
      <xdr:row>81</xdr:row>
      <xdr:rowOff>26034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3913382"/>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24166</xdr:rowOff>
    </xdr:from>
    <xdr:to>
      <xdr:col>11</xdr:col>
      <xdr:colOff>31750</xdr:colOff>
      <xdr:row>81</xdr:row>
      <xdr:rowOff>26034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11616"/>
          <a:ext cx="889000" cy="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158200</xdr:rowOff>
    </xdr:from>
    <xdr:to>
      <xdr:col>7</xdr:col>
      <xdr:colOff>31750</xdr:colOff>
      <xdr:row>81</xdr:row>
      <xdr:rowOff>88350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73127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149268</xdr:rowOff>
    </xdr:from>
    <xdr:to>
      <xdr:col>23</xdr:col>
      <xdr:colOff>184150</xdr:colOff>
      <xdr:row>81</xdr:row>
      <xdr:rowOff>79418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6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70545</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8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147340</xdr:rowOff>
    </xdr:from>
    <xdr:to>
      <xdr:col>19</xdr:col>
      <xdr:colOff>184150</xdr:colOff>
      <xdr:row>81</xdr:row>
      <xdr:rowOff>77490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6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87667</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3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146582</xdr:rowOff>
    </xdr:from>
    <xdr:to>
      <xdr:col>15</xdr:col>
      <xdr:colOff>133350</xdr:colOff>
      <xdr:row>81</xdr:row>
      <xdr:rowOff>76732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86909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3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146684</xdr:rowOff>
    </xdr:from>
    <xdr:to>
      <xdr:col>11</xdr:col>
      <xdr:colOff>82550</xdr:colOff>
      <xdr:row>81</xdr:row>
      <xdr:rowOff>76834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6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87011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3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144816</xdr:rowOff>
    </xdr:from>
    <xdr:to>
      <xdr:col>7</xdr:col>
      <xdr:colOff>31750</xdr:colOff>
      <xdr:row>81</xdr:row>
      <xdr:rowOff>74966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6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85143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29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給与水準を示すラスパイレス指数は、全国市平均を下回るものの、前年度比で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ポイント上昇し、類似団体平均とほぼ同水準となった。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ラスパイレス指数の上昇要因としては、職員採用や退職により職員構成が変動したことが考えられる。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85</xdr:row>
      <xdr:rowOff>31750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501586"/>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85</xdr:row>
      <xdr:rowOff>169636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50158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85</xdr:row>
      <xdr:rowOff>169636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7256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15421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7256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これまで計画採用と優秀な人材確保に努めてきた。しかし、定年退職者以外の普通退職者が増加する等、計画している職員数を確保できず、人口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人当たりの職員数は、前年度から微増しているものの、類似団体比較し少ない水準にある。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月に策定した第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定員適正化計画においては、育児休業者や休職者を除く実稼働職員数を指標とし、職員数の増加に取組んでいる。今後についても、引き続き計画的な採用を実施するとともに、最少の経費で最大の効果が出せるよう適切な人員配置を行う。</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163999</xdr:rowOff>
    </xdr:from>
    <xdr:to>
      <xdr:col>81</xdr:col>
      <xdr:colOff>44450</xdr:colOff>
      <xdr:row>59</xdr:row>
      <xdr:rowOff>20701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108099"/>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162391</xdr:rowOff>
    </xdr:from>
    <xdr:to>
      <xdr:col>77</xdr:col>
      <xdr:colOff>44450</xdr:colOff>
      <xdr:row>58</xdr:row>
      <xdr:rowOff>163999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106491"/>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145500</xdr:rowOff>
    </xdr:from>
    <xdr:to>
      <xdr:col>72</xdr:col>
      <xdr:colOff>203200</xdr:colOff>
      <xdr:row>58</xdr:row>
      <xdr:rowOff>162391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089600"/>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141478</xdr:rowOff>
    </xdr:from>
    <xdr:to>
      <xdr:col>68</xdr:col>
      <xdr:colOff>152400</xdr:colOff>
      <xdr:row>58</xdr:row>
      <xdr:rowOff>145500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08557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23664</xdr:rowOff>
    </xdr:from>
    <xdr:to>
      <xdr:col>64</xdr:col>
      <xdr:colOff>152400</xdr:colOff>
      <xdr:row>60</xdr:row>
      <xdr:rowOff>125264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1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110041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141351</xdr:rowOff>
    </xdr:from>
    <xdr:to>
      <xdr:col>81</xdr:col>
      <xdr:colOff>95250</xdr:colOff>
      <xdr:row>59</xdr:row>
      <xdr:rowOff>71501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0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62628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06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113199</xdr:rowOff>
    </xdr:from>
    <xdr:to>
      <xdr:col>77</xdr:col>
      <xdr:colOff>95250</xdr:colOff>
      <xdr:row>59</xdr:row>
      <xdr:rowOff>43349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05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53526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826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111591</xdr:rowOff>
    </xdr:from>
    <xdr:to>
      <xdr:col>73</xdr:col>
      <xdr:colOff>44450</xdr:colOff>
      <xdr:row>59</xdr:row>
      <xdr:rowOff>41741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05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51918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82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94700</xdr:rowOff>
    </xdr:from>
    <xdr:to>
      <xdr:col>68</xdr:col>
      <xdr:colOff>203200</xdr:colOff>
      <xdr:row>59</xdr:row>
      <xdr:rowOff>24850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0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35027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90678</xdr:rowOff>
    </xdr:from>
    <xdr:to>
      <xdr:col>64</xdr:col>
      <xdr:colOff>152400</xdr:colOff>
      <xdr:row>59</xdr:row>
      <xdr:rowOff>20828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03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31005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0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か年平均は、前年度比で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ポイント増加した。これは、熊本地震の復旧事業に係る地方債の償還が影響しており、今後も償還が続いていくため、引き続き実質公債費率が増加することが見込まれる。　</a:t>
          </a:r>
        </a:p>
        <a:p>
          <a:r>
            <a:rPr kumimoji="1" lang="ja-JP" altLang="en-US" sz="1300">
              <a:latin typeface="ＭＳ Ｐゴシック" panose="020B0600070205080204" pitchFamily="50" charset="-128"/>
              <a:ea typeface="ＭＳ Ｐゴシック" panose="020B0600070205080204" pitchFamily="50" charset="-128"/>
            </a:rPr>
            <a:t>　類似団体、全国、熊本県平均値と比較しても高いため、地方債活用事業の実施にあたっては、実施時期の平準化や事業規模の適正化等により、実質公債費比率を悪化させないよう努めている。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70273</xdr:rowOff>
    </xdr:from>
    <xdr:to>
      <xdr:col>81</xdr:col>
      <xdr:colOff>44450</xdr:colOff>
      <xdr:row>37</xdr:row>
      <xdr:rowOff>78317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41392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60219</xdr:rowOff>
    </xdr:from>
    <xdr:to>
      <xdr:col>77</xdr:col>
      <xdr:colOff>44450</xdr:colOff>
      <xdr:row>37</xdr:row>
      <xdr:rowOff>70273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40386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50165</xdr:rowOff>
    </xdr:from>
    <xdr:to>
      <xdr:col>72</xdr:col>
      <xdr:colOff>203200</xdr:colOff>
      <xdr:row>37</xdr:row>
      <xdr:rowOff>60219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9381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44133</xdr:rowOff>
    </xdr:from>
    <xdr:to>
      <xdr:col>68</xdr:col>
      <xdr:colOff>152400</xdr:colOff>
      <xdr:row>37</xdr:row>
      <xdr:rowOff>50165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8778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132609</xdr:rowOff>
    </xdr:from>
    <xdr:to>
      <xdr:col>64</xdr:col>
      <xdr:colOff>152400</xdr:colOff>
      <xdr:row>37</xdr:row>
      <xdr:rowOff>62759</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0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72936</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7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27517</xdr:rowOff>
    </xdr:from>
    <xdr:to>
      <xdr:col>81</xdr:col>
      <xdr:colOff>95250</xdr:colOff>
      <xdr:row>37</xdr:row>
      <xdr:rowOff>129117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171044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43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19473</xdr:rowOff>
    </xdr:from>
    <xdr:to>
      <xdr:col>77</xdr:col>
      <xdr:colOff>95250</xdr:colOff>
      <xdr:row>37</xdr:row>
      <xdr:rowOff>121073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105850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49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9419</xdr:rowOff>
    </xdr:from>
    <xdr:to>
      <xdr:col>73</xdr:col>
      <xdr:colOff>44450</xdr:colOff>
      <xdr:row>37</xdr:row>
      <xdr:rowOff>111019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95796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170815</xdr:rowOff>
    </xdr:from>
    <xdr:to>
      <xdr:col>68</xdr:col>
      <xdr:colOff>203200</xdr:colOff>
      <xdr:row>37</xdr:row>
      <xdr:rowOff>100965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85742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2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164783</xdr:rowOff>
    </xdr:from>
    <xdr:to>
      <xdr:col>64</xdr:col>
      <xdr:colOff>152400</xdr:colOff>
      <xdr:row>37</xdr:row>
      <xdr:rowOff>94933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3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79710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23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将来負担比率については、ここ数年「該当なし」だったが「</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主な要因としては、分子である充当可能財源等の減少が挙げられるが、これは網田コミュニティセンター建設事業等により庁舎建設等基金を取り崩したためである。</a:t>
          </a:r>
        </a:p>
        <a:p>
          <a:r>
            <a:rPr kumimoji="1" lang="ja-JP" altLang="en-US" sz="1300">
              <a:latin typeface="ＭＳ Ｐゴシック" panose="020B0600070205080204" pitchFamily="50" charset="-128"/>
              <a:ea typeface="ＭＳ Ｐゴシック" panose="020B0600070205080204" pitchFamily="50" charset="-128"/>
            </a:rPr>
            <a:t>　後世への負担が大きくなりすぎないように、引き続き健全運営を行っていく。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12347</xdr:rowOff>
    </xdr:from>
    <xdr:to>
      <xdr:col>64</xdr:col>
      <xdr:colOff>152400</xdr:colOff>
      <xdr:row>16</xdr:row>
      <xdr:rowOff>113947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98724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84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31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12294</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24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20250</xdr:rowOff>
    </xdr:from>
    <xdr:to>
      <xdr:col>64</xdr:col>
      <xdr:colOff>152400</xdr:colOff>
      <xdr:row>15</xdr:row>
      <xdr:rowOff>121850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59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132027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36,143
35,708
74.30
22,591,124
21,992,739
24,982
10,180,313
21,333,867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人件費については、前年度比で</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ポイント増加した。</a:t>
          </a:r>
        </a:p>
        <a:p>
          <a:r>
            <a:rPr kumimoji="1" lang="ja-JP" altLang="en-US" sz="1200">
              <a:latin typeface="ＭＳ Ｐゴシック" panose="020B0600070205080204" pitchFamily="50" charset="-128"/>
              <a:ea typeface="ＭＳ Ｐゴシック" panose="020B0600070205080204" pitchFamily="50" charset="-128"/>
            </a:rPr>
            <a:t>　退職者の増加や、会計年度任用職員の勤勉手当の支給開始、人事院勧告の反映により分子が増加している。</a:t>
          </a:r>
        </a:p>
        <a:p>
          <a:r>
            <a:rPr kumimoji="1" lang="ja-JP" altLang="en-US" sz="1200">
              <a:latin typeface="ＭＳ Ｐゴシック" panose="020B0600070205080204" pitchFamily="50" charset="-128"/>
              <a:ea typeface="ＭＳ Ｐゴシック" panose="020B0600070205080204" pitchFamily="50" charset="-128"/>
            </a:rPr>
            <a:t>　類似団体との比較では、平均を下回る状態が続いており、全国、熊本県平均値と比較しても低くなっている。現在の</a:t>
          </a:r>
          <a:r>
            <a:rPr kumimoji="1" lang="ja-JP" altLang="en-US" sz="1200">
              <a:solidFill>
                <a:srgbClr val="FF0000"/>
              </a:solidFill>
              <a:latin typeface="ＭＳ Ｐゴシック" panose="020B0600070205080204" pitchFamily="50" charset="-128"/>
              <a:ea typeface="ＭＳ Ｐゴシック" panose="020B0600070205080204" pitchFamily="50" charset="-128"/>
            </a:rPr>
            <a:t>正規</a:t>
          </a:r>
          <a:r>
            <a:rPr kumimoji="1" lang="ja-JP" altLang="en-US" sz="1200">
              <a:latin typeface="ＭＳ Ｐゴシック" panose="020B0600070205080204" pitchFamily="50" charset="-128"/>
              <a:ea typeface="ＭＳ Ｐゴシック" panose="020B0600070205080204" pitchFamily="50" charset="-128"/>
            </a:rPr>
            <a:t>職員数は定員適正化計画の計画人数を確保できていないことから、計画推進に伴い、</a:t>
          </a:r>
          <a:r>
            <a:rPr kumimoji="1" lang="ja-JP" altLang="en-US" sz="1200">
              <a:solidFill>
                <a:srgbClr val="FF0000"/>
              </a:solidFill>
              <a:latin typeface="ＭＳ Ｐゴシック" panose="020B0600070205080204" pitchFamily="50" charset="-128"/>
              <a:ea typeface="ＭＳ Ｐゴシック" panose="020B0600070205080204" pitchFamily="50" charset="-128"/>
            </a:rPr>
            <a:t>正規</a:t>
          </a:r>
          <a:r>
            <a:rPr kumimoji="1" lang="ja-JP" altLang="en-US" sz="1200">
              <a:latin typeface="ＭＳ Ｐゴシック" panose="020B0600070205080204" pitchFamily="50" charset="-128"/>
              <a:ea typeface="ＭＳ Ｐゴシック" panose="020B0600070205080204" pitchFamily="50" charset="-128"/>
            </a:rPr>
            <a:t>職員数及び人件費の増加が見込まれる</a:t>
          </a:r>
          <a:r>
            <a:rPr kumimoji="1" lang="ja-JP" altLang="en-US" sz="1200">
              <a:solidFill>
                <a:srgbClr val="FF0000"/>
              </a:solidFill>
              <a:latin typeface="ＭＳ Ｐゴシック" panose="020B0600070205080204" pitchFamily="50" charset="-128"/>
              <a:ea typeface="ＭＳ Ｐゴシック" panose="020B0600070205080204" pitchFamily="50" charset="-128"/>
            </a:rPr>
            <a:t>ため、会計年度任用職員の人数調整を行い人件費の抑制を図る。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120142</xdr:rowOff>
    </xdr:from>
    <xdr:to>
      <xdr:col>24</xdr:col>
      <xdr:colOff>25400</xdr:colOff>
      <xdr:row>36</xdr:row>
      <xdr:rowOff>3556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2089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120142</xdr:rowOff>
    </xdr:from>
    <xdr:to>
      <xdr:col>19</xdr:col>
      <xdr:colOff>187325</xdr:colOff>
      <xdr:row>35</xdr:row>
      <xdr:rowOff>138430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208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120142</xdr:rowOff>
    </xdr:from>
    <xdr:to>
      <xdr:col>15</xdr:col>
      <xdr:colOff>98425</xdr:colOff>
      <xdr:row>35</xdr:row>
      <xdr:rowOff>138430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208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120142</xdr:rowOff>
    </xdr:from>
    <xdr:to>
      <xdr:col>11</xdr:col>
      <xdr:colOff>9525</xdr:colOff>
      <xdr:row>36</xdr:row>
      <xdr:rowOff>58420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208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140733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69342</xdr:rowOff>
    </xdr:from>
    <xdr:to>
      <xdr:col>20</xdr:col>
      <xdr:colOff>38100</xdr:colOff>
      <xdr:row>35</xdr:row>
      <xdr:rowOff>170942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9669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69342</xdr:rowOff>
    </xdr:from>
    <xdr:to>
      <xdr:col>11</xdr:col>
      <xdr:colOff>60325</xdr:colOff>
      <xdr:row>35</xdr:row>
      <xdr:rowOff>170942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9669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物件費ついては、前年度比で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分子において、物価高騰の影響で委託料等が全体的に増加している。類似団体との比較では、平均を下回る状態が続いており、全国平均値、熊本県平均値と比較しても低くなっている。</a:t>
          </a:r>
        </a:p>
        <a:p>
          <a:r>
            <a:rPr kumimoji="1" lang="ja-JP" altLang="en-US" sz="1300">
              <a:latin typeface="ＭＳ Ｐゴシック" panose="020B0600070205080204" pitchFamily="50" charset="-128"/>
              <a:ea typeface="ＭＳ Ｐゴシック" panose="020B0600070205080204" pitchFamily="50" charset="-128"/>
            </a:rPr>
            <a:t>　今後は、ガバメントクラウドやシステム標準化に係る使用料の発生により増加が見込まれるため、その他事務経費の抑制に努める。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15</xdr:row>
      <xdr:rowOff>153670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17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15</xdr:row>
      <xdr:rowOff>153670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17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85090</xdr:rowOff>
    </xdr:from>
    <xdr:to>
      <xdr:col>73</xdr:col>
      <xdr:colOff>180975</xdr:colOff>
      <xdr:row>15</xdr:row>
      <xdr:rowOff>146050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56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85090</xdr:rowOff>
    </xdr:from>
    <xdr:to>
      <xdr:col>69</xdr:col>
      <xdr:colOff>92075</xdr:colOff>
      <xdr:row>15</xdr:row>
      <xdr:rowOff>92710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56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78757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111777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102870</xdr:rowOff>
    </xdr:from>
    <xdr:to>
      <xdr:col>78</xdr:col>
      <xdr:colOff>120650</xdr:colOff>
      <xdr:row>16</xdr:row>
      <xdr:rowOff>33020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43197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34290</xdr:rowOff>
    </xdr:from>
    <xdr:to>
      <xdr:col>69</xdr:col>
      <xdr:colOff>142875</xdr:colOff>
      <xdr:row>15</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146067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153687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扶助費については、前年度比で</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ポイント増加した。</a:t>
          </a:r>
        </a:p>
        <a:p>
          <a:r>
            <a:rPr kumimoji="1" lang="ja-JP" altLang="en-US" sz="1200">
              <a:latin typeface="ＭＳ Ｐゴシック" panose="020B0600070205080204" pitchFamily="50" charset="-128"/>
              <a:ea typeface="ＭＳ Ｐゴシック" panose="020B0600070205080204" pitchFamily="50" charset="-128"/>
            </a:rPr>
            <a:t>　分子において、子どものための教育・保育給付費に関して、人事院勧告による保育士の報酬増加により公定価格が増加したことが影響している。</a:t>
          </a:r>
        </a:p>
        <a:p>
          <a:r>
            <a:rPr kumimoji="1" lang="ja-JP" altLang="en-US" sz="1200">
              <a:latin typeface="ＭＳ Ｐゴシック" panose="020B0600070205080204" pitchFamily="50" charset="-128"/>
              <a:ea typeface="ＭＳ Ｐゴシック" panose="020B0600070205080204" pitchFamily="50" charset="-128"/>
            </a:rPr>
            <a:t>　類似団体との比較では、平均を大きく上回る状態が続いており、全国平均値、熊本平均値よりも上回っている。今後も、福祉サービス関連の利用者増に伴い扶助費</a:t>
          </a:r>
          <a:r>
            <a:rPr kumimoji="1" lang="ja-JP" altLang="en-US" sz="1200">
              <a:solidFill>
                <a:srgbClr val="FF0000"/>
              </a:solidFill>
              <a:latin typeface="ＭＳ Ｐゴシック" panose="020B0600070205080204" pitchFamily="50" charset="-128"/>
              <a:ea typeface="ＭＳ Ｐゴシック" panose="020B0600070205080204" pitchFamily="50" charset="-128"/>
            </a:rPr>
            <a:t>の増加が見込まれるため、各種予防対策の充実等により将来的な歳出の抑制につなげる。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78015</xdr:rowOff>
    </xdr:from>
    <xdr:to>
      <xdr:col>24</xdr:col>
      <xdr:colOff>25400</xdr:colOff>
      <xdr:row>60</xdr:row>
      <xdr:rowOff>143328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3650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23585</xdr:rowOff>
    </xdr:from>
    <xdr:to>
      <xdr:col>19</xdr:col>
      <xdr:colOff>187325</xdr:colOff>
      <xdr:row>60</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3105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140607</xdr:rowOff>
    </xdr:from>
    <xdr:to>
      <xdr:col>15</xdr:col>
      <xdr:colOff>98425</xdr:colOff>
      <xdr:row>60</xdr:row>
      <xdr:rowOff>23585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2561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140607</xdr:rowOff>
    </xdr:from>
    <xdr:to>
      <xdr:col>11</xdr:col>
      <xdr:colOff>9525</xdr:colOff>
      <xdr:row>60</xdr:row>
      <xdr:rowOff>143328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256157"/>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92528</xdr:rowOff>
    </xdr:from>
    <xdr:to>
      <xdr:col>24</xdr:col>
      <xdr:colOff>76200</xdr:colOff>
      <xdr:row>61</xdr:row>
      <xdr:rowOff>22678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1105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8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27215</xdr:rowOff>
    </xdr:from>
    <xdr:to>
      <xdr:col>20</xdr:col>
      <xdr:colOff>38100</xdr:colOff>
      <xdr:row>60</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113592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40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144235</xdr:rowOff>
    </xdr:from>
    <xdr:to>
      <xdr:col>15</xdr:col>
      <xdr:colOff>149225</xdr:colOff>
      <xdr:row>60</xdr:row>
      <xdr:rowOff>74385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59162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34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89807</xdr:rowOff>
    </xdr:from>
    <xdr:to>
      <xdr:col>11</xdr:col>
      <xdr:colOff>60325</xdr:colOff>
      <xdr:row>60</xdr:row>
      <xdr:rowOff>19957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4734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92528</xdr:rowOff>
    </xdr:from>
    <xdr:to>
      <xdr:col>6</xdr:col>
      <xdr:colOff>171450</xdr:colOff>
      <xdr:row>61</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7455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その他ついては、前年度比で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　維持補修費については、物価高騰や老朽化により前年度比で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ポイント増加したため、公共施設等総合管理計画に基づき、施設の適正管理及び費用の平準化に努める。</a:t>
          </a:r>
        </a:p>
        <a:p>
          <a:r>
            <a:rPr kumimoji="1" lang="ja-JP" altLang="en-US" sz="1300">
              <a:latin typeface="ＭＳ Ｐゴシック" panose="020B0600070205080204" pitchFamily="50" charset="-128"/>
              <a:ea typeface="ＭＳ Ｐゴシック" panose="020B0600070205080204" pitchFamily="50" charset="-128"/>
            </a:rPr>
            <a:t>　繰出金については、前年度比で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ポイント減少した。後期高齢者医療広域連合負担金において、医療給付費分である療養給付費負担金が減額したことが影響している。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101600</xdr:rowOff>
    </xdr:from>
    <xdr:to>
      <xdr:col>82</xdr:col>
      <xdr:colOff>107950</xdr:colOff>
      <xdr:row>59</xdr:row>
      <xdr:rowOff>6350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45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25400</xdr:rowOff>
    </xdr:from>
    <xdr:to>
      <xdr:col>78</xdr:col>
      <xdr:colOff>69850</xdr:colOff>
      <xdr:row>59</xdr:row>
      <xdr:rowOff>6350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69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25400</xdr:rowOff>
    </xdr:from>
    <xdr:to>
      <xdr:col>73</xdr:col>
      <xdr:colOff>180975</xdr:colOff>
      <xdr:row>58</xdr:row>
      <xdr:rowOff>25400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25400</xdr:rowOff>
    </xdr:from>
    <xdr:to>
      <xdr:col>69</xdr:col>
      <xdr:colOff>92075</xdr:colOff>
      <xdr:row>59</xdr:row>
      <xdr:rowOff>19050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695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50800</xdr:rowOff>
    </xdr:from>
    <xdr:to>
      <xdr:col>82</xdr:col>
      <xdr:colOff>158750</xdr:colOff>
      <xdr:row>58</xdr:row>
      <xdr:rowOff>152400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22877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127000</xdr:rowOff>
    </xdr:from>
    <xdr:to>
      <xdr:col>78</xdr:col>
      <xdr:colOff>120650</xdr:colOff>
      <xdr:row>59</xdr:row>
      <xdr:rowOff>57150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41927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5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146050</xdr:rowOff>
    </xdr:from>
    <xdr:to>
      <xdr:col>74</xdr:col>
      <xdr:colOff>31750</xdr:colOff>
      <xdr:row>58</xdr:row>
      <xdr:rowOff>76200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86377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146050</xdr:rowOff>
    </xdr:from>
    <xdr:to>
      <xdr:col>69</xdr:col>
      <xdr:colOff>142875</xdr:colOff>
      <xdr:row>58</xdr:row>
      <xdr:rowOff>76200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60977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139700</xdr:rowOff>
    </xdr:from>
    <xdr:to>
      <xdr:col>65</xdr:col>
      <xdr:colOff>53975</xdr:colOff>
      <xdr:row>59</xdr:row>
      <xdr:rowOff>69850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補助費等ついては、前年度比で</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ポイント増加した。</a:t>
          </a:r>
        </a:p>
        <a:p>
          <a:r>
            <a:rPr kumimoji="1" lang="ja-JP" altLang="en-US" sz="1200">
              <a:latin typeface="ＭＳ Ｐゴシック" panose="020B0600070205080204" pitchFamily="50" charset="-128"/>
              <a:ea typeface="ＭＳ Ｐゴシック" panose="020B0600070205080204" pitchFamily="50" charset="-128"/>
            </a:rPr>
            <a:t>　分子において、宇城クリーンセンター（廃棄物処理施設）の施設運営業務委託開始に伴い、宇城広域連合負担金が増加したことが影響している。類似団体との比較では平均を上回り、全国平均値、熊本県平均値と比較しても高くなっている。</a:t>
          </a:r>
        </a:p>
        <a:p>
          <a:r>
            <a:rPr kumimoji="1" lang="ja-JP" altLang="en-US" sz="1200">
              <a:latin typeface="ＭＳ Ｐゴシック" panose="020B0600070205080204" pitchFamily="50" charset="-128"/>
              <a:ea typeface="ＭＳ Ｐゴシック" panose="020B0600070205080204" pitchFamily="50" charset="-128"/>
            </a:rPr>
            <a:t>　今後は、宇城クリーンセンターの改修や北消防署建設の起債の償還で負担金が増加</a:t>
          </a:r>
          <a:r>
            <a:rPr kumimoji="1" lang="ja-JP" altLang="en-US" sz="1200">
              <a:solidFill>
                <a:srgbClr val="FF0000"/>
              </a:solidFill>
              <a:latin typeface="ＭＳ Ｐゴシック" panose="020B0600070205080204" pitchFamily="50" charset="-128"/>
              <a:ea typeface="ＭＳ Ｐゴシック" panose="020B0600070205080204" pitchFamily="50" charset="-128"/>
            </a:rPr>
            <a:t>が見込まれるため、その他の事業において優先度を評価し、必要不可欠な事業に厳選して実施する等見直しを行う。</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37</xdr:row>
      <xdr:rowOff>1270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31291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37</xdr:row>
      <xdr:rowOff>42418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3129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42418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220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56134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2206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93997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163068</xdr:rowOff>
    </xdr:from>
    <xdr:to>
      <xdr:col>74</xdr:col>
      <xdr:colOff>31750</xdr:colOff>
      <xdr:row>37</xdr:row>
      <xdr:rowOff>93218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91711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公債費については、前年度比で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類似団体との比較では、平均値を上回り、全国平均値、熊本県平均値と比較しても高くなっている。熊本地震からの復旧事業に係る災害復旧事業債等の償還の影響によるもので、今後も同程度の償還金が発生する見込みのため、公債費の比率は大きく減少しないことが見込まれ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60325</xdr:rowOff>
    </xdr:from>
    <xdr:to>
      <xdr:col>24</xdr:col>
      <xdr:colOff>25400</xdr:colOff>
      <xdr:row>75</xdr:row>
      <xdr:rowOff>77470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1907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52705</xdr:rowOff>
    </xdr:from>
    <xdr:to>
      <xdr:col>19</xdr:col>
      <xdr:colOff>187325</xdr:colOff>
      <xdr:row>75</xdr:row>
      <xdr:rowOff>77470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114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165100</xdr:rowOff>
    </xdr:from>
    <xdr:to>
      <xdr:col>15</xdr:col>
      <xdr:colOff>98425</xdr:colOff>
      <xdr:row>75</xdr:row>
      <xdr:rowOff>52705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5240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165100</xdr:rowOff>
    </xdr:from>
    <xdr:to>
      <xdr:col>11</xdr:col>
      <xdr:colOff>9525</xdr:colOff>
      <xdr:row>74</xdr:row>
      <xdr:rowOff>167005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524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108585</xdr:rowOff>
    </xdr:from>
    <xdr:to>
      <xdr:col>6</xdr:col>
      <xdr:colOff>171450</xdr:colOff>
      <xdr:row>75</xdr:row>
      <xdr:rowOff>38735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79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48912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xdr:rowOff>
    </xdr:from>
    <xdr:to>
      <xdr:col>24</xdr:col>
      <xdr:colOff>76200</xdr:colOff>
      <xdr:row>75</xdr:row>
      <xdr:rowOff>111125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153052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4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26670</xdr:rowOff>
    </xdr:from>
    <xdr:to>
      <xdr:col>20</xdr:col>
      <xdr:colOff>38100</xdr:colOff>
      <xdr:row>75</xdr:row>
      <xdr:rowOff>128270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113047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71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xdr:rowOff>
    </xdr:from>
    <xdr:to>
      <xdr:col>15</xdr:col>
      <xdr:colOff>149225</xdr:colOff>
      <xdr:row>75</xdr:row>
      <xdr:rowOff>103505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88282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47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114300</xdr:rowOff>
    </xdr:from>
    <xdr:to>
      <xdr:col>11</xdr:col>
      <xdr:colOff>60325</xdr:colOff>
      <xdr:row>75</xdr:row>
      <xdr:rowOff>44450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54627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116205</xdr:rowOff>
    </xdr:from>
    <xdr:to>
      <xdr:col>6</xdr:col>
      <xdr:colOff>171450</xdr:colOff>
      <xdr:row>75</xdr:row>
      <xdr:rowOff>46355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31132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8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公債費以外については、前年度比で</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ポイント増加した。主な要因としては、人件費、扶助費、補助費等の各指標の増加が挙げられる。なお、類似団体平均値、全国平均値、熊本県平均値と比較すると下回っている。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今後も、引き続き、人事評価制度の活用等による給与の適正化や、民間委託等による業務の効率化を検討し、行政サービスに対する受益者負担も視野に入れながら、財政健全化を図る。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5720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76</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1572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165863</xdr:rowOff>
    </xdr:from>
    <xdr:to>
      <xdr:col>73</xdr:col>
      <xdr:colOff>180975</xdr:colOff>
      <xdr:row>76</xdr:row>
      <xdr:rowOff>136144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24613"/>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165863</xdr:rowOff>
    </xdr:from>
    <xdr:to>
      <xdr:col>69</xdr:col>
      <xdr:colOff>92075</xdr:colOff>
      <xdr:row>77</xdr:row>
      <xdr:rowOff>147574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24613"/>
          <a:ext cx="889000" cy="3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3573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85344</xdr:rowOff>
    </xdr:from>
    <xdr:to>
      <xdr:col>74</xdr:col>
      <xdr:colOff>31750</xdr:colOff>
      <xdr:row>77</xdr:row>
      <xdr:rowOff>15494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115062</xdr:rowOff>
    </xdr:from>
    <xdr:to>
      <xdr:col>69</xdr:col>
      <xdr:colOff>142875</xdr:colOff>
      <xdr:row>76</xdr:row>
      <xdr:rowOff>45213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55389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11701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85804</xdr:rowOff>
    </xdr:from>
    <xdr:to>
      <xdr:col>29</xdr:col>
      <xdr:colOff>127000</xdr:colOff>
      <xdr:row>20</xdr:row>
      <xdr:rowOff>1327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390979"/>
          <a:ext cx="647700" cy="86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1327</xdr:rowOff>
    </xdr:from>
    <xdr:to>
      <xdr:col>26</xdr:col>
      <xdr:colOff>50800</xdr:colOff>
      <xdr:row>20</xdr:row>
      <xdr:rowOff>17577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477952"/>
          <a:ext cx="698500" cy="16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17577</xdr:rowOff>
    </xdr:from>
    <xdr:to>
      <xdr:col>22</xdr:col>
      <xdr:colOff>114300</xdr:colOff>
      <xdr:row>20</xdr:row>
      <xdr:rowOff>46247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494202"/>
          <a:ext cx="698500" cy="28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37989</xdr:rowOff>
    </xdr:from>
    <xdr:to>
      <xdr:col>18</xdr:col>
      <xdr:colOff>177800</xdr:colOff>
      <xdr:row>20</xdr:row>
      <xdr:rowOff>46247</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514614"/>
          <a:ext cx="698500" cy="8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36928</xdr:rowOff>
    </xdr:from>
    <xdr:to>
      <xdr:col>15</xdr:col>
      <xdr:colOff>101600</xdr:colOff>
      <xdr:row>18</xdr:row>
      <xdr:rowOff>138528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70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148705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9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35004</xdr:rowOff>
    </xdr:from>
    <xdr:to>
      <xdr:col>29</xdr:col>
      <xdr:colOff>177800</xdr:colOff>
      <xdr:row>19</xdr:row>
      <xdr:rowOff>136604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340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7081</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31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121977</xdr:rowOff>
    </xdr:from>
    <xdr:to>
      <xdr:col>26</xdr:col>
      <xdr:colOff>101600</xdr:colOff>
      <xdr:row>20</xdr:row>
      <xdr:rowOff>52127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427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36904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513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138227</xdr:rowOff>
    </xdr:from>
    <xdr:to>
      <xdr:col>22</xdr:col>
      <xdr:colOff>165100</xdr:colOff>
      <xdr:row>20</xdr:row>
      <xdr:rowOff>68377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443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53154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52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166897</xdr:rowOff>
    </xdr:from>
    <xdr:to>
      <xdr:col>19</xdr:col>
      <xdr:colOff>38100</xdr:colOff>
      <xdr:row>20</xdr:row>
      <xdr:rowOff>97047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472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81824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5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158639</xdr:rowOff>
    </xdr:from>
    <xdr:to>
      <xdr:col>15</xdr:col>
      <xdr:colOff>101600</xdr:colOff>
      <xdr:row>20</xdr:row>
      <xdr:rowOff>88789</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463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73566</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55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53649</xdr:rowOff>
    </xdr:from>
    <xdr:to>
      <xdr:col>29</xdr:col>
      <xdr:colOff>127000</xdr:colOff>
      <xdr:row>38</xdr:row>
      <xdr:rowOff>54370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21249"/>
          <a:ext cx="647700" cy="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53649</xdr:rowOff>
    </xdr:from>
    <xdr:to>
      <xdr:col>26</xdr:col>
      <xdr:colOff>50800</xdr:colOff>
      <xdr:row>38</xdr:row>
      <xdr:rowOff>57770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21249"/>
          <a:ext cx="698500" cy="4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57770</xdr:rowOff>
    </xdr:from>
    <xdr:to>
      <xdr:col>22</xdr:col>
      <xdr:colOff>114300</xdr:colOff>
      <xdr:row>38</xdr:row>
      <xdr:rowOff>67459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25370"/>
          <a:ext cx="698500" cy="9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67459</xdr:rowOff>
    </xdr:from>
    <xdr:to>
      <xdr:col>18</xdr:col>
      <xdr:colOff>177800</xdr:colOff>
      <xdr:row>38</xdr:row>
      <xdr:rowOff>69866</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35059"/>
          <a:ext cx="698500" cy="2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20098</xdr:rowOff>
    </xdr:from>
    <xdr:to>
      <xdr:col>15</xdr:col>
      <xdr:colOff>101600</xdr:colOff>
      <xdr:row>38</xdr:row>
      <xdr:rowOff>121698</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8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106475</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7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3570</xdr:rowOff>
    </xdr:from>
    <xdr:to>
      <xdr:col>29</xdr:col>
      <xdr:colOff>177800</xdr:colOff>
      <xdr:row>38</xdr:row>
      <xdr:rowOff>105170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71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318547</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2849</xdr:rowOff>
    </xdr:from>
    <xdr:to>
      <xdr:col>26</xdr:col>
      <xdr:colOff>101600</xdr:colOff>
      <xdr:row>38</xdr:row>
      <xdr:rowOff>104449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70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89226</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56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6970</xdr:rowOff>
    </xdr:from>
    <xdr:to>
      <xdr:col>22</xdr:col>
      <xdr:colOff>165100</xdr:colOff>
      <xdr:row>38</xdr:row>
      <xdr:rowOff>108570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74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93347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6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16659</xdr:rowOff>
    </xdr:from>
    <xdr:to>
      <xdr:col>19</xdr:col>
      <xdr:colOff>38100</xdr:colOff>
      <xdr:row>38</xdr:row>
      <xdr:rowOff>118259</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84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103036</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7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19066</xdr:rowOff>
    </xdr:from>
    <xdr:to>
      <xdr:col>15</xdr:col>
      <xdr:colOff>101600</xdr:colOff>
      <xdr:row>38</xdr:row>
      <xdr:rowOff>120666</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86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130843</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5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36,143
35,708
74.30
22,591,124
21,992,739
24,982
10,180,313
21,333,867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152774</xdr:rowOff>
    </xdr:from>
    <xdr:to>
      <xdr:col>24</xdr:col>
      <xdr:colOff>63500</xdr:colOff>
      <xdr:row>39</xdr:row>
      <xdr:rowOff>84227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67874"/>
          <a:ext cx="838200" cy="10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84041</xdr:rowOff>
    </xdr:from>
    <xdr:to>
      <xdr:col>19</xdr:col>
      <xdr:colOff>177800</xdr:colOff>
      <xdr:row>39</xdr:row>
      <xdr:rowOff>84227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770591"/>
          <a:ext cx="889000" cy="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84041</xdr:rowOff>
    </xdr:from>
    <xdr:to>
      <xdr:col>15</xdr:col>
      <xdr:colOff>50800</xdr:colOff>
      <xdr:row>39</xdr:row>
      <xdr:rowOff>107141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770591"/>
          <a:ext cx="889000" cy="2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107141</xdr:rowOff>
    </xdr:from>
    <xdr:to>
      <xdr:col>10</xdr:col>
      <xdr:colOff>114300</xdr:colOff>
      <xdr:row>39</xdr:row>
      <xdr:rowOff>117276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793691"/>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26830</xdr:rowOff>
    </xdr:from>
    <xdr:to>
      <xdr:col>6</xdr:col>
      <xdr:colOff>38100</xdr:colOff>
      <xdr:row>37</xdr:row>
      <xdr:rowOff>128430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144957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4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101974</xdr:rowOff>
    </xdr:from>
    <xdr:to>
      <xdr:col>24</xdr:col>
      <xdr:colOff>114300</xdr:colOff>
      <xdr:row>39</xdr:row>
      <xdr:rowOff>32124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61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16901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53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33427</xdr:rowOff>
    </xdr:from>
    <xdr:to>
      <xdr:col>20</xdr:col>
      <xdr:colOff>38100</xdr:colOff>
      <xdr:row>39</xdr:row>
      <xdr:rowOff>135027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7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126154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81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33241</xdr:rowOff>
    </xdr:from>
    <xdr:to>
      <xdr:col>15</xdr:col>
      <xdr:colOff>101600</xdr:colOff>
      <xdr:row>39</xdr:row>
      <xdr:rowOff>134841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71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125968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81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56341</xdr:rowOff>
    </xdr:from>
    <xdr:to>
      <xdr:col>10</xdr:col>
      <xdr:colOff>165100</xdr:colOff>
      <xdr:row>39</xdr:row>
      <xdr:rowOff>157941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74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149068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8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66476</xdr:rowOff>
    </xdr:from>
    <xdr:to>
      <xdr:col>6</xdr:col>
      <xdr:colOff>38100</xdr:colOff>
      <xdr:row>39</xdr:row>
      <xdr:rowOff>168076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5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159203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4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124364</xdr:rowOff>
    </xdr:from>
    <xdr:to>
      <xdr:col>24</xdr:col>
      <xdr:colOff>63500</xdr:colOff>
      <xdr:row>58</xdr:row>
      <xdr:rowOff>125285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68464"/>
          <a:ext cx="838200" cy="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124128</xdr:rowOff>
    </xdr:from>
    <xdr:to>
      <xdr:col>19</xdr:col>
      <xdr:colOff>177800</xdr:colOff>
      <xdr:row>58</xdr:row>
      <xdr:rowOff>124364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8228"/>
          <a:ext cx="8890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123506</xdr:rowOff>
    </xdr:from>
    <xdr:to>
      <xdr:col>15</xdr:col>
      <xdr:colOff>50800</xdr:colOff>
      <xdr:row>58</xdr:row>
      <xdr:rowOff>124128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67606"/>
          <a:ext cx="889000" cy="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123506</xdr:rowOff>
    </xdr:from>
    <xdr:to>
      <xdr:col>10</xdr:col>
      <xdr:colOff>114300</xdr:colOff>
      <xdr:row>58</xdr:row>
      <xdr:rowOff>125090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7606"/>
          <a:ext cx="889000" cy="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69504</xdr:rowOff>
    </xdr:from>
    <xdr:to>
      <xdr:col>6</xdr:col>
      <xdr:colOff>38100</xdr:colOff>
      <xdr:row>58</xdr:row>
      <xdr:rowOff>171104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16181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74485</xdr:rowOff>
    </xdr:from>
    <xdr:to>
      <xdr:col>24</xdr:col>
      <xdr:colOff>114300</xdr:colOff>
      <xdr:row>59</xdr:row>
      <xdr:rowOff>4635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73564</xdr:rowOff>
    </xdr:from>
    <xdr:to>
      <xdr:col>20</xdr:col>
      <xdr:colOff>38100</xdr:colOff>
      <xdr:row>59</xdr:row>
      <xdr:rowOff>3714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166291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1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73328</xdr:rowOff>
    </xdr:from>
    <xdr:to>
      <xdr:col>15</xdr:col>
      <xdr:colOff>101600</xdr:colOff>
      <xdr:row>59</xdr:row>
      <xdr:rowOff>3478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166055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1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72706</xdr:rowOff>
    </xdr:from>
    <xdr:to>
      <xdr:col>10</xdr:col>
      <xdr:colOff>165100</xdr:colOff>
      <xdr:row>59</xdr:row>
      <xdr:rowOff>2856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165433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74290</xdr:rowOff>
    </xdr:from>
    <xdr:to>
      <xdr:col>6</xdr:col>
      <xdr:colOff>38100</xdr:colOff>
      <xdr:row>59</xdr:row>
      <xdr:rowOff>4440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167017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85013</xdr:rowOff>
    </xdr:from>
    <xdr:to>
      <xdr:col>24</xdr:col>
      <xdr:colOff>63500</xdr:colOff>
      <xdr:row>78</xdr:row>
      <xdr:rowOff>137592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58113"/>
          <a:ext cx="8382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137592</xdr:rowOff>
    </xdr:from>
    <xdr:to>
      <xdr:col>19</xdr:col>
      <xdr:colOff>177800</xdr:colOff>
      <xdr:row>78</xdr:row>
      <xdr:rowOff>148298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10692"/>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148298</xdr:rowOff>
    </xdr:from>
    <xdr:to>
      <xdr:col>15</xdr:col>
      <xdr:colOff>50800</xdr:colOff>
      <xdr:row>78</xdr:row>
      <xdr:rowOff>170738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21398"/>
          <a:ext cx="889000" cy="2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170738</xdr:rowOff>
    </xdr:from>
    <xdr:to>
      <xdr:col>10</xdr:col>
      <xdr:colOff>114300</xdr:colOff>
      <xdr:row>79</xdr:row>
      <xdr:rowOff>6641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43838"/>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62218</xdr:rowOff>
    </xdr:from>
    <xdr:to>
      <xdr:col>6</xdr:col>
      <xdr:colOff>38100</xdr:colOff>
      <xdr:row>78</xdr:row>
      <xdr:rowOff>163818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3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8895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1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34213</xdr:rowOff>
    </xdr:from>
    <xdr:to>
      <xdr:col>24</xdr:col>
      <xdr:colOff>114300</xdr:colOff>
      <xdr:row>78</xdr:row>
      <xdr:rowOff>135813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0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153686</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86792</xdr:rowOff>
    </xdr:from>
    <xdr:to>
      <xdr:col>20</xdr:col>
      <xdr:colOff>38100</xdr:colOff>
      <xdr:row>79</xdr:row>
      <xdr:rowOff>16942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5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8069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5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97498</xdr:rowOff>
    </xdr:from>
    <xdr:to>
      <xdr:col>15</xdr:col>
      <xdr:colOff>101600</xdr:colOff>
      <xdr:row>79</xdr:row>
      <xdr:rowOff>27648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7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18775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6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119938</xdr:rowOff>
    </xdr:from>
    <xdr:to>
      <xdr:col>10</xdr:col>
      <xdr:colOff>165100</xdr:colOff>
      <xdr:row>79</xdr:row>
      <xdr:rowOff>50088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41215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8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127291</xdr:rowOff>
    </xdr:from>
    <xdr:to>
      <xdr:col>6</xdr:col>
      <xdr:colOff>38100</xdr:colOff>
      <xdr:row>79</xdr:row>
      <xdr:rowOff>57441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0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48568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9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141277</xdr:rowOff>
    </xdr:from>
    <xdr:to>
      <xdr:col>24</xdr:col>
      <xdr:colOff>63500</xdr:colOff>
      <xdr:row>94</xdr:row>
      <xdr:rowOff>86131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086127"/>
          <a:ext cx="838200" cy="11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86131</xdr:rowOff>
    </xdr:from>
    <xdr:to>
      <xdr:col>19</xdr:col>
      <xdr:colOff>177800</xdr:colOff>
      <xdr:row>94</xdr:row>
      <xdr:rowOff>168047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02431"/>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94895</xdr:rowOff>
    </xdr:from>
    <xdr:to>
      <xdr:col>15</xdr:col>
      <xdr:colOff>50800</xdr:colOff>
      <xdr:row>94</xdr:row>
      <xdr:rowOff>168047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211195"/>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94895</xdr:rowOff>
    </xdr:from>
    <xdr:to>
      <xdr:col>10</xdr:col>
      <xdr:colOff>114300</xdr:colOff>
      <xdr:row>95</xdr:row>
      <xdr:rowOff>128301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11195"/>
          <a:ext cx="889000" cy="20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155515</xdr:rowOff>
    </xdr:from>
    <xdr:to>
      <xdr:col>6</xdr:col>
      <xdr:colOff>38100</xdr:colOff>
      <xdr:row>96</xdr:row>
      <xdr:rowOff>85665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76792</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53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90477</xdr:rowOff>
    </xdr:from>
    <xdr:to>
      <xdr:col>24</xdr:col>
      <xdr:colOff>114300</xdr:colOff>
      <xdr:row>94</xdr:row>
      <xdr:rowOff>20627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3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113354</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8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35331</xdr:rowOff>
    </xdr:from>
    <xdr:to>
      <xdr:col>20</xdr:col>
      <xdr:colOff>38100</xdr:colOff>
      <xdr:row>94</xdr:row>
      <xdr:rowOff>136931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5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153458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92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117247</xdr:rowOff>
    </xdr:from>
    <xdr:to>
      <xdr:col>15</xdr:col>
      <xdr:colOff>101600</xdr:colOff>
      <xdr:row>95</xdr:row>
      <xdr:rowOff>47397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3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63924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0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44095</xdr:rowOff>
    </xdr:from>
    <xdr:to>
      <xdr:col>10</xdr:col>
      <xdr:colOff>165100</xdr:colOff>
      <xdr:row>94</xdr:row>
      <xdr:rowOff>145695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162222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93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77501</xdr:rowOff>
    </xdr:from>
    <xdr:to>
      <xdr:col>6</xdr:col>
      <xdr:colOff>38100</xdr:colOff>
      <xdr:row>96</xdr:row>
      <xdr:rowOff>7651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6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24178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140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65506</xdr:rowOff>
    </xdr:from>
    <xdr:to>
      <xdr:col>55</xdr:col>
      <xdr:colOff>0</xdr:colOff>
      <xdr:row>38</xdr:row>
      <xdr:rowOff>75058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580606"/>
          <a:ext cx="838200" cy="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53760</xdr:rowOff>
    </xdr:from>
    <xdr:to>
      <xdr:col>50</xdr:col>
      <xdr:colOff>114300</xdr:colOff>
      <xdr:row>38</xdr:row>
      <xdr:rowOff>65506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568860"/>
          <a:ext cx="889000" cy="1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53760</xdr:rowOff>
    </xdr:from>
    <xdr:to>
      <xdr:col>45</xdr:col>
      <xdr:colOff>177800</xdr:colOff>
      <xdr:row>38</xdr:row>
      <xdr:rowOff>96733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568860"/>
          <a:ext cx="889000" cy="4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85796</xdr:rowOff>
    </xdr:from>
    <xdr:to>
      <xdr:col>41</xdr:col>
      <xdr:colOff>50800</xdr:colOff>
      <xdr:row>38</xdr:row>
      <xdr:rowOff>96733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257996"/>
          <a:ext cx="889000" cy="35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106022</xdr:rowOff>
    </xdr:from>
    <xdr:to>
      <xdr:col>36</xdr:col>
      <xdr:colOff>165100</xdr:colOff>
      <xdr:row>36</xdr:row>
      <xdr:rowOff>36172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0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52699</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81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24258</xdr:rowOff>
    </xdr:from>
    <xdr:to>
      <xdr:col>55</xdr:col>
      <xdr:colOff>50800</xdr:colOff>
      <xdr:row>38</xdr:row>
      <xdr:rowOff>125858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2685</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51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14706</xdr:rowOff>
    </xdr:from>
    <xdr:to>
      <xdr:col>50</xdr:col>
      <xdr:colOff>165100</xdr:colOff>
      <xdr:row>38</xdr:row>
      <xdr:rowOff>116306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52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107433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62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2960</xdr:rowOff>
    </xdr:from>
    <xdr:to>
      <xdr:col>46</xdr:col>
      <xdr:colOff>38100</xdr:colOff>
      <xdr:row>38</xdr:row>
      <xdr:rowOff>104560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51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95687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61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45933</xdr:rowOff>
    </xdr:from>
    <xdr:to>
      <xdr:col>41</xdr:col>
      <xdr:colOff>101600</xdr:colOff>
      <xdr:row>38</xdr:row>
      <xdr:rowOff>147533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6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138660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5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34996</xdr:rowOff>
    </xdr:from>
    <xdr:to>
      <xdr:col>36</xdr:col>
      <xdr:colOff>165100</xdr:colOff>
      <xdr:row>36</xdr:row>
      <xdr:rowOff>136596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0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127723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9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52969</xdr:rowOff>
    </xdr:from>
    <xdr:to>
      <xdr:col>55</xdr:col>
      <xdr:colOff>0</xdr:colOff>
      <xdr:row>56</xdr:row>
      <xdr:rowOff>110316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54169"/>
          <a:ext cx="838200" cy="5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110316</xdr:rowOff>
    </xdr:from>
    <xdr:to>
      <xdr:col>50</xdr:col>
      <xdr:colOff>114300</xdr:colOff>
      <xdr:row>57</xdr:row>
      <xdr:rowOff>90423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11516"/>
          <a:ext cx="889000" cy="15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72487</xdr:rowOff>
    </xdr:from>
    <xdr:to>
      <xdr:col>45</xdr:col>
      <xdr:colOff>177800</xdr:colOff>
      <xdr:row>57</xdr:row>
      <xdr:rowOff>90423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45137"/>
          <a:ext cx="889000" cy="1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33158</xdr:rowOff>
    </xdr:from>
    <xdr:to>
      <xdr:col>41</xdr:col>
      <xdr:colOff>50800</xdr:colOff>
      <xdr:row>57</xdr:row>
      <xdr:rowOff>72487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05808"/>
          <a:ext cx="889000" cy="3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43354</xdr:rowOff>
    </xdr:from>
    <xdr:to>
      <xdr:col>36</xdr:col>
      <xdr:colOff>165100</xdr:colOff>
      <xdr:row>56</xdr:row>
      <xdr:rowOff>144954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161481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2169</xdr:rowOff>
    </xdr:from>
    <xdr:to>
      <xdr:col>55</xdr:col>
      <xdr:colOff>50800</xdr:colOff>
      <xdr:row>56</xdr:row>
      <xdr:rowOff>103769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0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152046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8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59516</xdr:rowOff>
    </xdr:from>
    <xdr:to>
      <xdr:col>50</xdr:col>
      <xdr:colOff>165100</xdr:colOff>
      <xdr:row>56</xdr:row>
      <xdr:rowOff>161116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6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152243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5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39623</xdr:rowOff>
    </xdr:from>
    <xdr:to>
      <xdr:col>46</xdr:col>
      <xdr:colOff>38100</xdr:colOff>
      <xdr:row>57</xdr:row>
      <xdr:rowOff>141223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132350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0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21687</xdr:rowOff>
    </xdr:from>
    <xdr:to>
      <xdr:col>41</xdr:col>
      <xdr:colOff>101600</xdr:colOff>
      <xdr:row>57</xdr:row>
      <xdr:rowOff>123287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9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114414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8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153808</xdr:rowOff>
    </xdr:from>
    <xdr:to>
      <xdr:col>36</xdr:col>
      <xdr:colOff>165100</xdr:colOff>
      <xdr:row>57</xdr:row>
      <xdr:rowOff>83958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5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75085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1800</xdr:rowOff>
    </xdr:from>
    <xdr:to>
      <xdr:col>55</xdr:col>
      <xdr:colOff>0</xdr:colOff>
      <xdr:row>78</xdr:row>
      <xdr:rowOff>80569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374900"/>
          <a:ext cx="838200" cy="7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80569</xdr:rowOff>
    </xdr:from>
    <xdr:to>
      <xdr:col>50</xdr:col>
      <xdr:colOff>114300</xdr:colOff>
      <xdr:row>79</xdr:row>
      <xdr:rowOff>26107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53669"/>
          <a:ext cx="889000" cy="11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163714</xdr:rowOff>
    </xdr:from>
    <xdr:to>
      <xdr:col>45</xdr:col>
      <xdr:colOff>177800</xdr:colOff>
      <xdr:row>79</xdr:row>
      <xdr:rowOff>26107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36814"/>
          <a:ext cx="889000" cy="3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163714</xdr:rowOff>
    </xdr:from>
    <xdr:to>
      <xdr:col>41</xdr:col>
      <xdr:colOff>50800</xdr:colOff>
      <xdr:row>79</xdr:row>
      <xdr:rowOff>48228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536814"/>
          <a:ext cx="889000" cy="5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18839</xdr:rowOff>
    </xdr:from>
    <xdr:to>
      <xdr:col>36</xdr:col>
      <xdr:colOff>165100</xdr:colOff>
      <xdr:row>78</xdr:row>
      <xdr:rowOff>120439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136966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6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122450</xdr:rowOff>
    </xdr:from>
    <xdr:to>
      <xdr:col>55</xdr:col>
      <xdr:colOff>50800</xdr:colOff>
      <xdr:row>78</xdr:row>
      <xdr:rowOff>52600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145327</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7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29769</xdr:rowOff>
    </xdr:from>
    <xdr:to>
      <xdr:col>50</xdr:col>
      <xdr:colOff>165100</xdr:colOff>
      <xdr:row>78</xdr:row>
      <xdr:rowOff>131369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0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122496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49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146757</xdr:rowOff>
    </xdr:from>
    <xdr:to>
      <xdr:col>46</xdr:col>
      <xdr:colOff>38100</xdr:colOff>
      <xdr:row>79</xdr:row>
      <xdr:rowOff>76907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1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68034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1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112914</xdr:rowOff>
    </xdr:from>
    <xdr:to>
      <xdr:col>41</xdr:col>
      <xdr:colOff>101600</xdr:colOff>
      <xdr:row>79</xdr:row>
      <xdr:rowOff>43064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34191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7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168878</xdr:rowOff>
    </xdr:from>
    <xdr:to>
      <xdr:col>36</xdr:col>
      <xdr:colOff>165100</xdr:colOff>
      <xdr:row>79</xdr:row>
      <xdr:rowOff>99028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4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90155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3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59268</xdr:rowOff>
    </xdr:from>
    <xdr:to>
      <xdr:col>55</xdr:col>
      <xdr:colOff>0</xdr:colOff>
      <xdr:row>96</xdr:row>
      <xdr:rowOff>90305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18468"/>
          <a:ext cx="838200" cy="3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90305</xdr:rowOff>
    </xdr:from>
    <xdr:to>
      <xdr:col>50</xdr:col>
      <xdr:colOff>114300</xdr:colOff>
      <xdr:row>97</xdr:row>
      <xdr:rowOff>23851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49505"/>
          <a:ext cx="889000" cy="10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13393</xdr:rowOff>
    </xdr:from>
    <xdr:to>
      <xdr:col>45</xdr:col>
      <xdr:colOff>177800</xdr:colOff>
      <xdr:row>97</xdr:row>
      <xdr:rowOff>23851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44043"/>
          <a:ext cx="889000" cy="1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101375</xdr:rowOff>
    </xdr:from>
    <xdr:to>
      <xdr:col>41</xdr:col>
      <xdr:colOff>50800</xdr:colOff>
      <xdr:row>97</xdr:row>
      <xdr:rowOff>13393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60575"/>
          <a:ext cx="889000" cy="8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164675</xdr:rowOff>
    </xdr:from>
    <xdr:to>
      <xdr:col>36</xdr:col>
      <xdr:colOff>165100</xdr:colOff>
      <xdr:row>96</xdr:row>
      <xdr:rowOff>94825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111352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2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8468</xdr:rowOff>
    </xdr:from>
    <xdr:to>
      <xdr:col>55</xdr:col>
      <xdr:colOff>50800</xdr:colOff>
      <xdr:row>96</xdr:row>
      <xdr:rowOff>110068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6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158345</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4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39505</xdr:rowOff>
    </xdr:from>
    <xdr:to>
      <xdr:col>50</xdr:col>
      <xdr:colOff>165100</xdr:colOff>
      <xdr:row>96</xdr:row>
      <xdr:rowOff>141105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132232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9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144501</xdr:rowOff>
    </xdr:from>
    <xdr:to>
      <xdr:col>46</xdr:col>
      <xdr:colOff>38100</xdr:colOff>
      <xdr:row>97</xdr:row>
      <xdr:rowOff>74651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0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65778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9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134043</xdr:rowOff>
    </xdr:from>
    <xdr:to>
      <xdr:col>41</xdr:col>
      <xdr:colOff>101600</xdr:colOff>
      <xdr:row>97</xdr:row>
      <xdr:rowOff>64193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9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55320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8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50575</xdr:rowOff>
    </xdr:from>
    <xdr:to>
      <xdr:col>36</xdr:col>
      <xdr:colOff>165100</xdr:colOff>
      <xdr:row>96</xdr:row>
      <xdr:rowOff>152175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0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143302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0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74794</xdr:rowOff>
    </xdr:from>
    <xdr:to>
      <xdr:col>85</xdr:col>
      <xdr:colOff>127000</xdr:colOff>
      <xdr:row>39</xdr:row>
      <xdr:rowOff>82324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61344"/>
          <a:ext cx="838200" cy="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19574</xdr:rowOff>
    </xdr:from>
    <xdr:to>
      <xdr:col>81</xdr:col>
      <xdr:colOff>50800</xdr:colOff>
      <xdr:row>39</xdr:row>
      <xdr:rowOff>82324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534674"/>
          <a:ext cx="889000" cy="23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19574</xdr:rowOff>
    </xdr:from>
    <xdr:to>
      <xdr:col>76</xdr:col>
      <xdr:colOff>114300</xdr:colOff>
      <xdr:row>38</xdr:row>
      <xdr:rowOff>155487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534674"/>
          <a:ext cx="889000" cy="13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155487</xdr:rowOff>
    </xdr:from>
    <xdr:to>
      <xdr:col>71</xdr:col>
      <xdr:colOff>177800</xdr:colOff>
      <xdr:row>39</xdr:row>
      <xdr:rowOff>60611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70587"/>
          <a:ext cx="889000" cy="7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2787</xdr:rowOff>
    </xdr:from>
    <xdr:to>
      <xdr:col>67</xdr:col>
      <xdr:colOff>101600</xdr:colOff>
      <xdr:row>39</xdr:row>
      <xdr:rowOff>104387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8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120913</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6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23994</xdr:rowOff>
    </xdr:from>
    <xdr:to>
      <xdr:col>85</xdr:col>
      <xdr:colOff>177800</xdr:colOff>
      <xdr:row>39</xdr:row>
      <xdr:rowOff>125594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1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154821</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98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31524</xdr:rowOff>
    </xdr:from>
    <xdr:to>
      <xdr:col>81</xdr:col>
      <xdr:colOff>101600</xdr:colOff>
      <xdr:row>39</xdr:row>
      <xdr:rowOff>133124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1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124251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1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140224</xdr:rowOff>
    </xdr:from>
    <xdr:to>
      <xdr:col>76</xdr:col>
      <xdr:colOff>165100</xdr:colOff>
      <xdr:row>38</xdr:row>
      <xdr:rowOff>70374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48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86901</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25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104687</xdr:rowOff>
    </xdr:from>
    <xdr:to>
      <xdr:col>72</xdr:col>
      <xdr:colOff>38100</xdr:colOff>
      <xdr:row>39</xdr:row>
      <xdr:rowOff>34837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1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51364</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9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9811</xdr:rowOff>
    </xdr:from>
    <xdr:to>
      <xdr:col>67</xdr:col>
      <xdr:colOff>101600</xdr:colOff>
      <xdr:row>39</xdr:row>
      <xdr:rowOff>111411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9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102538</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78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158804</xdr:rowOff>
    </xdr:from>
    <xdr:to>
      <xdr:col>85</xdr:col>
      <xdr:colOff>127000</xdr:colOff>
      <xdr:row>77</xdr:row>
      <xdr:rowOff>162108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60454"/>
          <a:ext cx="838200" cy="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162108</xdr:rowOff>
    </xdr:from>
    <xdr:to>
      <xdr:col>81</xdr:col>
      <xdr:colOff>50800</xdr:colOff>
      <xdr:row>78</xdr:row>
      <xdr:rowOff>6869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63758"/>
          <a:ext cx="889000" cy="1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6869</xdr:rowOff>
    </xdr:from>
    <xdr:to>
      <xdr:col>76</xdr:col>
      <xdr:colOff>114300</xdr:colOff>
      <xdr:row>78</xdr:row>
      <xdr:rowOff>24822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79969"/>
          <a:ext cx="889000" cy="1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24822</xdr:rowOff>
    </xdr:from>
    <xdr:to>
      <xdr:col>71</xdr:col>
      <xdr:colOff>177800</xdr:colOff>
      <xdr:row>78</xdr:row>
      <xdr:rowOff>33999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97922"/>
          <a:ext cx="889000" cy="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122282</xdr:rowOff>
    </xdr:from>
    <xdr:to>
      <xdr:col>67</xdr:col>
      <xdr:colOff>101600</xdr:colOff>
      <xdr:row>78</xdr:row>
      <xdr:rowOff>52432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2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68959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9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108004</xdr:rowOff>
    </xdr:from>
    <xdr:to>
      <xdr:col>85</xdr:col>
      <xdr:colOff>177800</xdr:colOff>
      <xdr:row>78</xdr:row>
      <xdr:rowOff>38154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0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111308</xdr:rowOff>
    </xdr:from>
    <xdr:to>
      <xdr:col>81</xdr:col>
      <xdr:colOff>101600</xdr:colOff>
      <xdr:row>78</xdr:row>
      <xdr:rowOff>41458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1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32585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0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127519</xdr:rowOff>
    </xdr:from>
    <xdr:to>
      <xdr:col>76</xdr:col>
      <xdr:colOff>165100</xdr:colOff>
      <xdr:row>78</xdr:row>
      <xdr:rowOff>57669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2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48796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2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145472</xdr:rowOff>
    </xdr:from>
    <xdr:to>
      <xdr:col>72</xdr:col>
      <xdr:colOff>38100</xdr:colOff>
      <xdr:row>78</xdr:row>
      <xdr:rowOff>75622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66749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3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154649</xdr:rowOff>
    </xdr:from>
    <xdr:to>
      <xdr:col>67</xdr:col>
      <xdr:colOff>101600</xdr:colOff>
      <xdr:row>78</xdr:row>
      <xdr:rowOff>84799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5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75926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109415</xdr:rowOff>
    </xdr:from>
    <xdr:to>
      <xdr:col>85</xdr:col>
      <xdr:colOff>127000</xdr:colOff>
      <xdr:row>99</xdr:row>
      <xdr:rowOff>10023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11515"/>
          <a:ext cx="838200" cy="7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109415</xdr:rowOff>
    </xdr:from>
    <xdr:to>
      <xdr:col>81</xdr:col>
      <xdr:colOff>50800</xdr:colOff>
      <xdr:row>98</xdr:row>
      <xdr:rowOff>166030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11515"/>
          <a:ext cx="889000" cy="5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124155</xdr:rowOff>
    </xdr:from>
    <xdr:to>
      <xdr:col>76</xdr:col>
      <xdr:colOff>114300</xdr:colOff>
      <xdr:row>98</xdr:row>
      <xdr:rowOff>166030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26255"/>
          <a:ext cx="889000" cy="4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124155</xdr:rowOff>
    </xdr:from>
    <xdr:to>
      <xdr:col>71</xdr:col>
      <xdr:colOff>177800</xdr:colOff>
      <xdr:row>98</xdr:row>
      <xdr:rowOff>151633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26255"/>
          <a:ext cx="889000" cy="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109040</xdr:rowOff>
    </xdr:from>
    <xdr:to>
      <xdr:col>67</xdr:col>
      <xdr:colOff>101600</xdr:colOff>
      <xdr:row>99</xdr:row>
      <xdr:rowOff>39190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1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30317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0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130673</xdr:rowOff>
    </xdr:from>
    <xdr:to>
      <xdr:col>85</xdr:col>
      <xdr:colOff>177800</xdr:colOff>
      <xdr:row>99</xdr:row>
      <xdr:rowOff>60823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3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58615</xdr:rowOff>
    </xdr:from>
    <xdr:to>
      <xdr:col>81</xdr:col>
      <xdr:colOff>101600</xdr:colOff>
      <xdr:row>98</xdr:row>
      <xdr:rowOff>160215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6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5292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63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115230</xdr:rowOff>
    </xdr:from>
    <xdr:to>
      <xdr:col>76</xdr:col>
      <xdr:colOff>165100</xdr:colOff>
      <xdr:row>99</xdr:row>
      <xdr:rowOff>45380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1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36507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1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73355</xdr:rowOff>
    </xdr:from>
    <xdr:to>
      <xdr:col>72</xdr:col>
      <xdr:colOff>38100</xdr:colOff>
      <xdr:row>99</xdr:row>
      <xdr:rowOff>3505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7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166082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100833</xdr:rowOff>
    </xdr:from>
    <xdr:to>
      <xdr:col>67</xdr:col>
      <xdr:colOff>101600</xdr:colOff>
      <xdr:row>99</xdr:row>
      <xdr:rowOff>30983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47510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7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85228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771778"/>
          <a:ext cx="838200" cy="1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80834</xdr:rowOff>
    </xdr:from>
    <xdr:to>
      <xdr:col>98</xdr:col>
      <xdr:colOff>38100</xdr:colOff>
      <xdr:row>39</xdr:row>
      <xdr:rowOff>10984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27511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7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34428</xdr:rowOff>
    </xdr:from>
    <xdr:to>
      <xdr:col>116</xdr:col>
      <xdr:colOff>114300</xdr:colOff>
      <xdr:row>39</xdr:row>
      <xdr:rowOff>136028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2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120805</xdr:rowOff>
    </xdr:from>
    <xdr:ext cx="378565"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35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111676</xdr:rowOff>
    </xdr:from>
    <xdr:to>
      <xdr:col>98</xdr:col>
      <xdr:colOff>38100</xdr:colOff>
      <xdr:row>59</xdr:row>
      <xdr:rowOff>41826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5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58353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67901</xdr:rowOff>
    </xdr:from>
    <xdr:to>
      <xdr:col>116</xdr:col>
      <xdr:colOff>63500</xdr:colOff>
      <xdr:row>76</xdr:row>
      <xdr:rowOff>68263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098101"/>
          <a:ext cx="8382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68263</xdr:rowOff>
    </xdr:from>
    <xdr:to>
      <xdr:col>111</xdr:col>
      <xdr:colOff>177800</xdr:colOff>
      <xdr:row>76</xdr:row>
      <xdr:rowOff>98913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098463"/>
          <a:ext cx="889000" cy="3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98913</xdr:rowOff>
    </xdr:from>
    <xdr:to>
      <xdr:col>107</xdr:col>
      <xdr:colOff>50800</xdr:colOff>
      <xdr:row>76</xdr:row>
      <xdr:rowOff>129814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129113"/>
          <a:ext cx="889000" cy="3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116593</xdr:rowOff>
    </xdr:from>
    <xdr:to>
      <xdr:col>102</xdr:col>
      <xdr:colOff>114300</xdr:colOff>
      <xdr:row>76</xdr:row>
      <xdr:rowOff>129814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146793"/>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62325</xdr:rowOff>
    </xdr:from>
    <xdr:to>
      <xdr:col>98</xdr:col>
      <xdr:colOff>38100</xdr:colOff>
      <xdr:row>75</xdr:row>
      <xdr:rowOff>163925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9002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17101</xdr:rowOff>
    </xdr:from>
    <xdr:to>
      <xdr:col>116</xdr:col>
      <xdr:colOff>114300</xdr:colOff>
      <xdr:row>76</xdr:row>
      <xdr:rowOff>118701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04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166978</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02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17463</xdr:rowOff>
    </xdr:from>
    <xdr:to>
      <xdr:col>112</xdr:col>
      <xdr:colOff>38100</xdr:colOff>
      <xdr:row>76</xdr:row>
      <xdr:rowOff>119063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04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110190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14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48113</xdr:rowOff>
    </xdr:from>
    <xdr:to>
      <xdr:col>107</xdr:col>
      <xdr:colOff>101600</xdr:colOff>
      <xdr:row>76</xdr:row>
      <xdr:rowOff>149713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07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140840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17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79014</xdr:rowOff>
    </xdr:from>
    <xdr:to>
      <xdr:col>102</xdr:col>
      <xdr:colOff>165100</xdr:colOff>
      <xdr:row>77</xdr:row>
      <xdr:rowOff>9164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10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291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20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65793</xdr:rowOff>
    </xdr:from>
    <xdr:to>
      <xdr:col>98</xdr:col>
      <xdr:colOff>38100</xdr:colOff>
      <xdr:row>76</xdr:row>
      <xdr:rowOff>167393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9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158520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1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608,492</a:t>
          </a:r>
          <a:r>
            <a:rPr kumimoji="1" lang="ja-JP" altLang="en-US" sz="1300">
              <a:latin typeface="ＭＳ Ｐゴシック" panose="020B0600070205080204" pitchFamily="50" charset="-128"/>
              <a:ea typeface="ＭＳ Ｐゴシック" panose="020B0600070205080204" pitchFamily="50" charset="-128"/>
            </a:rPr>
            <a:t>円（前年度</a:t>
          </a:r>
          <a:r>
            <a:rPr kumimoji="1" lang="en-US" altLang="ja-JP" sz="1300">
              <a:latin typeface="ＭＳ Ｐゴシック" panose="020B0600070205080204" pitchFamily="50" charset="-128"/>
              <a:ea typeface="ＭＳ Ｐゴシック" panose="020B0600070205080204" pitchFamily="50" charset="-128"/>
            </a:rPr>
            <a:t>607,689</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803</a:t>
          </a:r>
          <a:r>
            <a:rPr kumimoji="1" lang="ja-JP" altLang="en-US" sz="1300">
              <a:latin typeface="ＭＳ Ｐゴシック" panose="020B0600070205080204" pitchFamily="50" charset="-128"/>
              <a:ea typeface="ＭＳ Ｐゴシック" panose="020B0600070205080204" pitchFamily="50" charset="-128"/>
            </a:rPr>
            <a:t>円の増加となった。増加の大きな要因としては、扶助費における定額減税補足給付金支給事業の皆増等が挙げられる。その他、特徴的な内容について以下のとおり。</a:t>
          </a:r>
        </a:p>
        <a:p>
          <a:r>
            <a:rPr kumimoji="1" lang="ja-JP" altLang="en-US" sz="1300">
              <a:latin typeface="ＭＳ Ｐゴシック" panose="020B0600070205080204" pitchFamily="50" charset="-128"/>
              <a:ea typeface="ＭＳ Ｐゴシック" panose="020B0600070205080204" pitchFamily="50" charset="-128"/>
            </a:rPr>
            <a:t>　・人件費については、前年度比で</a:t>
          </a:r>
          <a:r>
            <a:rPr kumimoji="1" lang="en-US" altLang="ja-JP" sz="1300">
              <a:latin typeface="ＭＳ Ｐゴシック" panose="020B0600070205080204" pitchFamily="50" charset="-128"/>
              <a:ea typeface="ＭＳ Ｐゴシック" panose="020B0600070205080204" pitchFamily="50" charset="-128"/>
            </a:rPr>
            <a:t>9,453</a:t>
          </a:r>
          <a:r>
            <a:rPr kumimoji="1" lang="ja-JP" altLang="en-US" sz="1300">
              <a:latin typeface="ＭＳ Ｐゴシック" panose="020B0600070205080204" pitchFamily="50" charset="-128"/>
              <a:ea typeface="ＭＳ Ｐゴシック" panose="020B0600070205080204" pitchFamily="50" charset="-128"/>
            </a:rPr>
            <a:t>円増加している。会計年度任用職員の勤勉手当支給開始により、勤勉手当が前年度と比べ増加したことが主な要因である。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・扶助費については、前年度比で</a:t>
          </a:r>
          <a:r>
            <a:rPr kumimoji="1" lang="en-US" altLang="ja-JP" sz="1300">
              <a:latin typeface="ＭＳ Ｐゴシック" panose="020B0600070205080204" pitchFamily="50" charset="-128"/>
              <a:ea typeface="ＭＳ Ｐゴシック" panose="020B0600070205080204" pitchFamily="50" charset="-128"/>
            </a:rPr>
            <a:t>15,263</a:t>
          </a:r>
          <a:r>
            <a:rPr kumimoji="1" lang="ja-JP" altLang="en-US" sz="1300">
              <a:latin typeface="ＭＳ Ｐゴシック" panose="020B0600070205080204" pitchFamily="50" charset="-128"/>
              <a:ea typeface="ＭＳ Ｐゴシック" panose="020B0600070205080204" pitchFamily="50" charset="-128"/>
            </a:rPr>
            <a:t>円増加している。定額減税補足給付金支給事業が前年度と比べ皆増したことが主な要因である。　</a:t>
          </a:r>
        </a:p>
        <a:p>
          <a:r>
            <a:rPr kumimoji="1" lang="ja-JP" altLang="en-US" sz="1300">
              <a:latin typeface="ＭＳ Ｐゴシック" panose="020B0600070205080204" pitchFamily="50" charset="-128"/>
              <a:ea typeface="ＭＳ Ｐゴシック" panose="020B0600070205080204" pitchFamily="50" charset="-128"/>
            </a:rPr>
            <a:t>　・普通建設事業費（うち新規整備）については、前年度比で</a:t>
          </a:r>
          <a:r>
            <a:rPr kumimoji="1" lang="en-US" altLang="ja-JP" sz="1300">
              <a:latin typeface="ＭＳ Ｐゴシック" panose="020B0600070205080204" pitchFamily="50" charset="-128"/>
              <a:ea typeface="ＭＳ Ｐゴシック" panose="020B0600070205080204" pitchFamily="50" charset="-128"/>
            </a:rPr>
            <a:t>7,236</a:t>
          </a:r>
          <a:r>
            <a:rPr kumimoji="1" lang="ja-JP" altLang="en-US" sz="1300">
              <a:latin typeface="ＭＳ Ｐゴシック" panose="020B0600070205080204" pitchFamily="50" charset="-128"/>
              <a:ea typeface="ＭＳ Ｐゴシック" panose="020B0600070205080204" pitchFamily="50" charset="-128"/>
            </a:rPr>
            <a:t>円増加している。網田コミュニティセンター建設事業が前年度と比べ増加したことが主な要因である。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・災害復旧事業費については、前年度比で</a:t>
          </a:r>
          <a:r>
            <a:rPr kumimoji="1" lang="en-US" altLang="ja-JP" sz="1300">
              <a:latin typeface="ＭＳ Ｐゴシック" panose="020B0600070205080204" pitchFamily="50" charset="-128"/>
              <a:ea typeface="ＭＳ Ｐゴシック" panose="020B0600070205080204" pitchFamily="50" charset="-128"/>
            </a:rPr>
            <a:t>2,306</a:t>
          </a:r>
          <a:r>
            <a:rPr kumimoji="1" lang="ja-JP" altLang="en-US" sz="1300">
              <a:latin typeface="ＭＳ Ｐゴシック" panose="020B0600070205080204" pitchFamily="50" charset="-128"/>
              <a:ea typeface="ＭＳ Ｐゴシック" panose="020B0600070205080204" pitchFamily="50" charset="-128"/>
            </a:rPr>
            <a:t>円増加している。庁舎建設事業経費が前年度と比べ増加したことが主な要因である。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・積立金については、前年度比で</a:t>
          </a:r>
          <a:r>
            <a:rPr kumimoji="1" lang="en-US" altLang="ja-JP" sz="1300">
              <a:latin typeface="ＭＳ Ｐゴシック" panose="020B0600070205080204" pitchFamily="50" charset="-128"/>
              <a:ea typeface="ＭＳ Ｐゴシック" panose="020B0600070205080204" pitchFamily="50" charset="-128"/>
            </a:rPr>
            <a:t>37,826</a:t>
          </a:r>
          <a:r>
            <a:rPr kumimoji="1" lang="ja-JP" altLang="en-US" sz="1300">
              <a:latin typeface="ＭＳ Ｐゴシック" panose="020B0600070205080204" pitchFamily="50" charset="-128"/>
              <a:ea typeface="ＭＳ Ｐゴシック" panose="020B0600070205080204" pitchFamily="50" charset="-128"/>
            </a:rPr>
            <a:t>円減少している。市有施設整備基金元金積立金が前年度と比べ減少したことが主な要因である。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36,143
35,708
74.30
22,591,124
21,992,739
24,982
10,180,313
21,333,867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42735</xdr:rowOff>
    </xdr:from>
    <xdr:to>
      <xdr:col>24</xdr:col>
      <xdr:colOff>63500</xdr:colOff>
      <xdr:row>38</xdr:row>
      <xdr:rowOff>62738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57835"/>
          <a:ext cx="8382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62738</xdr:rowOff>
    </xdr:from>
    <xdr:to>
      <xdr:col>19</xdr:col>
      <xdr:colOff>177800</xdr:colOff>
      <xdr:row>38</xdr:row>
      <xdr:rowOff>96266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77838"/>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96266</xdr:rowOff>
    </xdr:from>
    <xdr:to>
      <xdr:col>15</xdr:col>
      <xdr:colOff>50800</xdr:colOff>
      <xdr:row>38</xdr:row>
      <xdr:rowOff>112458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611366"/>
          <a:ext cx="889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94932</xdr:rowOff>
    </xdr:from>
    <xdr:to>
      <xdr:col>10</xdr:col>
      <xdr:colOff>114300</xdr:colOff>
      <xdr:row>38</xdr:row>
      <xdr:rowOff>112458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610032"/>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142430</xdr:rowOff>
    </xdr:from>
    <xdr:to>
      <xdr:col>6</xdr:col>
      <xdr:colOff>38100</xdr:colOff>
      <xdr:row>38</xdr:row>
      <xdr:rowOff>72580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48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89107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6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163385</xdr:rowOff>
    </xdr:from>
    <xdr:to>
      <xdr:col>24</xdr:col>
      <xdr:colOff>114300</xdr:colOff>
      <xdr:row>38</xdr:row>
      <xdr:rowOff>93535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0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141812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8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11938</xdr:rowOff>
    </xdr:from>
    <xdr:to>
      <xdr:col>20</xdr:col>
      <xdr:colOff>38100</xdr:colOff>
      <xdr:row>38</xdr:row>
      <xdr:rowOff>113538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2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104665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1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45466</xdr:rowOff>
    </xdr:from>
    <xdr:to>
      <xdr:col>15</xdr:col>
      <xdr:colOff>101600</xdr:colOff>
      <xdr:row>38</xdr:row>
      <xdr:rowOff>147066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138193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61658</xdr:rowOff>
    </xdr:from>
    <xdr:to>
      <xdr:col>10</xdr:col>
      <xdr:colOff>165100</xdr:colOff>
      <xdr:row>38</xdr:row>
      <xdr:rowOff>163258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7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154385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6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44132</xdr:rowOff>
    </xdr:from>
    <xdr:to>
      <xdr:col>6</xdr:col>
      <xdr:colOff>38100</xdr:colOff>
      <xdr:row>38</xdr:row>
      <xdr:rowOff>145732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5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136859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5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102893</xdr:rowOff>
    </xdr:from>
    <xdr:to>
      <xdr:col>24</xdr:col>
      <xdr:colOff>63500</xdr:colOff>
      <xdr:row>58</xdr:row>
      <xdr:rowOff>131145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46993"/>
          <a:ext cx="838200" cy="2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102893</xdr:rowOff>
    </xdr:from>
    <xdr:to>
      <xdr:col>19</xdr:col>
      <xdr:colOff>177800</xdr:colOff>
      <xdr:row>58</xdr:row>
      <xdr:rowOff>106610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46993"/>
          <a:ext cx="889000" cy="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75767</xdr:rowOff>
    </xdr:from>
    <xdr:to>
      <xdr:col>15</xdr:col>
      <xdr:colOff>50800</xdr:colOff>
      <xdr:row>58</xdr:row>
      <xdr:rowOff>106610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19867"/>
          <a:ext cx="889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145592</xdr:rowOff>
    </xdr:from>
    <xdr:to>
      <xdr:col>10</xdr:col>
      <xdr:colOff>114300</xdr:colOff>
      <xdr:row>58</xdr:row>
      <xdr:rowOff>75767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18242"/>
          <a:ext cx="889000" cy="1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76646</xdr:rowOff>
    </xdr:from>
    <xdr:to>
      <xdr:col>6</xdr:col>
      <xdr:colOff>38100</xdr:colOff>
      <xdr:row>58</xdr:row>
      <xdr:rowOff>6796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9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23323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24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80345</xdr:rowOff>
    </xdr:from>
    <xdr:to>
      <xdr:col>24</xdr:col>
      <xdr:colOff>114300</xdr:colOff>
      <xdr:row>59</xdr:row>
      <xdr:rowOff>10495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2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166722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3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52093</xdr:rowOff>
    </xdr:from>
    <xdr:to>
      <xdr:col>20</xdr:col>
      <xdr:colOff>38100</xdr:colOff>
      <xdr:row>58</xdr:row>
      <xdr:rowOff>153693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9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144820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8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55810</xdr:rowOff>
    </xdr:from>
    <xdr:to>
      <xdr:col>15</xdr:col>
      <xdr:colOff>101600</xdr:colOff>
      <xdr:row>58</xdr:row>
      <xdr:rowOff>157410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9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148537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9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24967</xdr:rowOff>
    </xdr:from>
    <xdr:to>
      <xdr:col>10</xdr:col>
      <xdr:colOff>165100</xdr:colOff>
      <xdr:row>58</xdr:row>
      <xdr:rowOff>126567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6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117694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61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94792</xdr:rowOff>
    </xdr:from>
    <xdr:to>
      <xdr:col>6</xdr:col>
      <xdr:colOff>38100</xdr:colOff>
      <xdr:row>58</xdr:row>
      <xdr:rowOff>24942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6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16069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60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162136</xdr:rowOff>
    </xdr:from>
    <xdr:to>
      <xdr:col>24</xdr:col>
      <xdr:colOff>63500</xdr:colOff>
      <xdr:row>77</xdr:row>
      <xdr:rowOff>46484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92336"/>
          <a:ext cx="838200" cy="5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46484</xdr:rowOff>
    </xdr:from>
    <xdr:to>
      <xdr:col>19</xdr:col>
      <xdr:colOff>177800</xdr:colOff>
      <xdr:row>77</xdr:row>
      <xdr:rowOff>88167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48134"/>
          <a:ext cx="889000" cy="4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73168</xdr:rowOff>
    </xdr:from>
    <xdr:to>
      <xdr:col>15</xdr:col>
      <xdr:colOff>50800</xdr:colOff>
      <xdr:row>77</xdr:row>
      <xdr:rowOff>88167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74818"/>
          <a:ext cx="889000" cy="1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73168</xdr:rowOff>
    </xdr:from>
    <xdr:to>
      <xdr:col>10</xdr:col>
      <xdr:colOff>114300</xdr:colOff>
      <xdr:row>77</xdr:row>
      <xdr:rowOff>142675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74818"/>
          <a:ext cx="889000" cy="6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53885</xdr:rowOff>
    </xdr:from>
    <xdr:to>
      <xdr:col>6</xdr:col>
      <xdr:colOff>38100</xdr:colOff>
      <xdr:row>77</xdr:row>
      <xdr:rowOff>155485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5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562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3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111336</xdr:rowOff>
    </xdr:from>
    <xdr:to>
      <xdr:col>24</xdr:col>
      <xdr:colOff>114300</xdr:colOff>
      <xdr:row>77</xdr:row>
      <xdr:rowOff>41486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4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134213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9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167134</xdr:rowOff>
    </xdr:from>
    <xdr:to>
      <xdr:col>20</xdr:col>
      <xdr:colOff>38100</xdr:colOff>
      <xdr:row>77</xdr:row>
      <xdr:rowOff>97284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9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113811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72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37367</xdr:rowOff>
    </xdr:from>
    <xdr:to>
      <xdr:col>15</xdr:col>
      <xdr:colOff>101600</xdr:colOff>
      <xdr:row>77</xdr:row>
      <xdr:rowOff>138967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3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155494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1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22368</xdr:rowOff>
    </xdr:from>
    <xdr:to>
      <xdr:col>10</xdr:col>
      <xdr:colOff>165100</xdr:colOff>
      <xdr:row>77</xdr:row>
      <xdr:rowOff>123968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2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115095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1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91875</xdr:rowOff>
    </xdr:from>
    <xdr:to>
      <xdr:col>6</xdr:col>
      <xdr:colOff>38100</xdr:colOff>
      <xdr:row>78</xdr:row>
      <xdr:rowOff>22025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9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13152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8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85908</xdr:rowOff>
    </xdr:from>
    <xdr:to>
      <xdr:col>24</xdr:col>
      <xdr:colOff>63500</xdr:colOff>
      <xdr:row>99</xdr:row>
      <xdr:rowOff>88751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9458"/>
          <a:ext cx="838200" cy="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85292</xdr:rowOff>
    </xdr:from>
    <xdr:to>
      <xdr:col>19</xdr:col>
      <xdr:colOff>177800</xdr:colOff>
      <xdr:row>99</xdr:row>
      <xdr:rowOff>85908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8842"/>
          <a:ext cx="889000" cy="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85292</xdr:rowOff>
    </xdr:from>
    <xdr:to>
      <xdr:col>15</xdr:col>
      <xdr:colOff>50800</xdr:colOff>
      <xdr:row>99</xdr:row>
      <xdr:rowOff>87441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8842"/>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87441</xdr:rowOff>
    </xdr:from>
    <xdr:to>
      <xdr:col>10</xdr:col>
      <xdr:colOff>114300</xdr:colOff>
      <xdr:row>99</xdr:row>
      <xdr:rowOff>91168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60991"/>
          <a:ext cx="889000" cy="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27529</xdr:rowOff>
    </xdr:from>
    <xdr:to>
      <xdr:col>6</xdr:col>
      <xdr:colOff>38100</xdr:colOff>
      <xdr:row>99</xdr:row>
      <xdr:rowOff>129129</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145656</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37951</xdr:rowOff>
    </xdr:from>
    <xdr:to>
      <xdr:col>24</xdr:col>
      <xdr:colOff>114300</xdr:colOff>
      <xdr:row>99</xdr:row>
      <xdr:rowOff>139551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1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35108</xdr:rowOff>
    </xdr:from>
    <xdr:to>
      <xdr:col>20</xdr:col>
      <xdr:colOff>38100</xdr:colOff>
      <xdr:row>99</xdr:row>
      <xdr:rowOff>136708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127835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10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34492</xdr:rowOff>
    </xdr:from>
    <xdr:to>
      <xdr:col>15</xdr:col>
      <xdr:colOff>101600</xdr:colOff>
      <xdr:row>99</xdr:row>
      <xdr:rowOff>136092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127219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10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36641</xdr:rowOff>
    </xdr:from>
    <xdr:to>
      <xdr:col>10</xdr:col>
      <xdr:colOff>165100</xdr:colOff>
      <xdr:row>99</xdr:row>
      <xdr:rowOff>138241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129368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1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40368</xdr:rowOff>
    </xdr:from>
    <xdr:to>
      <xdr:col>6</xdr:col>
      <xdr:colOff>38100</xdr:colOff>
      <xdr:row>99</xdr:row>
      <xdr:rowOff>141968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1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133095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10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138866</xdr:rowOff>
    </xdr:from>
    <xdr:to>
      <xdr:col>36</xdr:col>
      <xdr:colOff>165100</xdr:colOff>
      <xdr:row>38</xdr:row>
      <xdr:rowOff>69016</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4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85543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57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107899</xdr:rowOff>
    </xdr:from>
    <xdr:to>
      <xdr:col>55</xdr:col>
      <xdr:colOff>0</xdr:colOff>
      <xdr:row>56</xdr:row>
      <xdr:rowOff>81953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537649"/>
          <a:ext cx="838200" cy="14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81953</xdr:rowOff>
    </xdr:from>
    <xdr:to>
      <xdr:col>50</xdr:col>
      <xdr:colOff>114300</xdr:colOff>
      <xdr:row>57</xdr:row>
      <xdr:rowOff>38926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683153"/>
          <a:ext cx="889000" cy="12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38926</xdr:rowOff>
    </xdr:from>
    <xdr:to>
      <xdr:col>45</xdr:col>
      <xdr:colOff>177800</xdr:colOff>
      <xdr:row>57</xdr:row>
      <xdr:rowOff>62726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811576"/>
          <a:ext cx="889000" cy="2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62726</xdr:rowOff>
    </xdr:from>
    <xdr:to>
      <xdr:col>41</xdr:col>
      <xdr:colOff>50800</xdr:colOff>
      <xdr:row>57</xdr:row>
      <xdr:rowOff>74282</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835376"/>
          <a:ext cx="889000" cy="1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93446</xdr:rowOff>
    </xdr:from>
    <xdr:to>
      <xdr:col>36</xdr:col>
      <xdr:colOff>165100</xdr:colOff>
      <xdr:row>58</xdr:row>
      <xdr:rowOff>23596</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6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14723</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95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57099</xdr:rowOff>
    </xdr:from>
    <xdr:to>
      <xdr:col>55</xdr:col>
      <xdr:colOff>50800</xdr:colOff>
      <xdr:row>55</xdr:row>
      <xdr:rowOff>158699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48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79976</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33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31153</xdr:rowOff>
    </xdr:from>
    <xdr:to>
      <xdr:col>50</xdr:col>
      <xdr:colOff>165100</xdr:colOff>
      <xdr:row>56</xdr:row>
      <xdr:rowOff>132753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63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123880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72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159576</xdr:rowOff>
    </xdr:from>
    <xdr:to>
      <xdr:col>46</xdr:col>
      <xdr:colOff>38100</xdr:colOff>
      <xdr:row>57</xdr:row>
      <xdr:rowOff>89726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76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80853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85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11926</xdr:rowOff>
    </xdr:from>
    <xdr:to>
      <xdr:col>41</xdr:col>
      <xdr:colOff>101600</xdr:colOff>
      <xdr:row>57</xdr:row>
      <xdr:rowOff>113526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78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104653</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8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23482</xdr:rowOff>
    </xdr:from>
    <xdr:to>
      <xdr:col>36</xdr:col>
      <xdr:colOff>165100</xdr:colOff>
      <xdr:row>57</xdr:row>
      <xdr:rowOff>125082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9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141609</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57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108596</xdr:rowOff>
    </xdr:from>
    <xdr:to>
      <xdr:col>55</xdr:col>
      <xdr:colOff>0</xdr:colOff>
      <xdr:row>77</xdr:row>
      <xdr:rowOff>145173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10246"/>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108596</xdr:rowOff>
    </xdr:from>
    <xdr:to>
      <xdr:col>50</xdr:col>
      <xdr:colOff>114300</xdr:colOff>
      <xdr:row>78</xdr:row>
      <xdr:rowOff>83615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10246"/>
          <a:ext cx="889000" cy="14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83615</xdr:rowOff>
    </xdr:from>
    <xdr:to>
      <xdr:col>45</xdr:col>
      <xdr:colOff>177800</xdr:colOff>
      <xdr:row>78</xdr:row>
      <xdr:rowOff>89545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56715"/>
          <a:ext cx="889000" cy="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89395</xdr:rowOff>
    </xdr:from>
    <xdr:to>
      <xdr:col>41</xdr:col>
      <xdr:colOff>50800</xdr:colOff>
      <xdr:row>78</xdr:row>
      <xdr:rowOff>89545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62495"/>
          <a:ext cx="889000" cy="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126126</xdr:rowOff>
    </xdr:from>
    <xdr:to>
      <xdr:col>36</xdr:col>
      <xdr:colOff>165100</xdr:colOff>
      <xdr:row>78</xdr:row>
      <xdr:rowOff>56276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2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72803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0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94373</xdr:rowOff>
    </xdr:from>
    <xdr:to>
      <xdr:col>55</xdr:col>
      <xdr:colOff>50800</xdr:colOff>
      <xdr:row>78</xdr:row>
      <xdr:rowOff>24523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9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117250</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4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57796</xdr:rowOff>
    </xdr:from>
    <xdr:to>
      <xdr:col>50</xdr:col>
      <xdr:colOff>165100</xdr:colOff>
      <xdr:row>77</xdr:row>
      <xdr:rowOff>159396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5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4473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3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32815</xdr:rowOff>
    </xdr:from>
    <xdr:to>
      <xdr:col>46</xdr:col>
      <xdr:colOff>38100</xdr:colOff>
      <xdr:row>78</xdr:row>
      <xdr:rowOff>134415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125542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9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38745</xdr:rowOff>
    </xdr:from>
    <xdr:to>
      <xdr:col>41</xdr:col>
      <xdr:colOff>101600</xdr:colOff>
      <xdr:row>78</xdr:row>
      <xdr:rowOff>140345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1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131472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50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38595</xdr:rowOff>
    </xdr:from>
    <xdr:to>
      <xdr:col>36</xdr:col>
      <xdr:colOff>165100</xdr:colOff>
      <xdr:row>78</xdr:row>
      <xdr:rowOff>140195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1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131322</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50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89278</xdr:rowOff>
    </xdr:from>
    <xdr:to>
      <xdr:col>55</xdr:col>
      <xdr:colOff>0</xdr:colOff>
      <xdr:row>97</xdr:row>
      <xdr:rowOff>97606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719928"/>
          <a:ext cx="8382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89278</xdr:rowOff>
    </xdr:from>
    <xdr:to>
      <xdr:col>50</xdr:col>
      <xdr:colOff>114300</xdr:colOff>
      <xdr:row>97</xdr:row>
      <xdr:rowOff>155245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719928"/>
          <a:ext cx="889000" cy="6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145323</xdr:rowOff>
    </xdr:from>
    <xdr:to>
      <xdr:col>45</xdr:col>
      <xdr:colOff>177800</xdr:colOff>
      <xdr:row>97</xdr:row>
      <xdr:rowOff>155245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775973"/>
          <a:ext cx="8890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128894</xdr:rowOff>
    </xdr:from>
    <xdr:to>
      <xdr:col>41</xdr:col>
      <xdr:colOff>50800</xdr:colOff>
      <xdr:row>97</xdr:row>
      <xdr:rowOff>145323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59544"/>
          <a:ext cx="889000" cy="1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34234</xdr:rowOff>
    </xdr:from>
    <xdr:to>
      <xdr:col>36</xdr:col>
      <xdr:colOff>165100</xdr:colOff>
      <xdr:row>96</xdr:row>
      <xdr:rowOff>135834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152361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46806</xdr:rowOff>
    </xdr:from>
    <xdr:to>
      <xdr:col>55</xdr:col>
      <xdr:colOff>50800</xdr:colOff>
      <xdr:row>97</xdr:row>
      <xdr:rowOff>148406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25233</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5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38478</xdr:rowOff>
    </xdr:from>
    <xdr:to>
      <xdr:col>50</xdr:col>
      <xdr:colOff>165100</xdr:colOff>
      <xdr:row>97</xdr:row>
      <xdr:rowOff>140078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6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131205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6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104445</xdr:rowOff>
    </xdr:from>
    <xdr:to>
      <xdr:col>46</xdr:col>
      <xdr:colOff>38100</xdr:colOff>
      <xdr:row>98</xdr:row>
      <xdr:rowOff>34595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25722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2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94523</xdr:rowOff>
    </xdr:from>
    <xdr:to>
      <xdr:col>41</xdr:col>
      <xdr:colOff>101600</xdr:colOff>
      <xdr:row>98</xdr:row>
      <xdr:rowOff>24673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2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15800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1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78094</xdr:rowOff>
    </xdr:from>
    <xdr:to>
      <xdr:col>36</xdr:col>
      <xdr:colOff>165100</xdr:colOff>
      <xdr:row>98</xdr:row>
      <xdr:rowOff>8244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170821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0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163060</xdr:rowOff>
    </xdr:from>
    <xdr:to>
      <xdr:col>85</xdr:col>
      <xdr:colOff>127000</xdr:colOff>
      <xdr:row>38</xdr:row>
      <xdr:rowOff>29343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06710"/>
          <a:ext cx="838200" cy="3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29343</xdr:rowOff>
    </xdr:from>
    <xdr:to>
      <xdr:col>81</xdr:col>
      <xdr:colOff>50800</xdr:colOff>
      <xdr:row>38</xdr:row>
      <xdr:rowOff>46574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44443"/>
          <a:ext cx="889000" cy="1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46574</xdr:rowOff>
    </xdr:from>
    <xdr:to>
      <xdr:col>76</xdr:col>
      <xdr:colOff>114300</xdr:colOff>
      <xdr:row>38</xdr:row>
      <xdr:rowOff>51603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61674"/>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166146</xdr:rowOff>
    </xdr:from>
    <xdr:to>
      <xdr:col>71</xdr:col>
      <xdr:colOff>177800</xdr:colOff>
      <xdr:row>38</xdr:row>
      <xdr:rowOff>51603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09796"/>
          <a:ext cx="889000" cy="5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75384</xdr:rowOff>
    </xdr:from>
    <xdr:to>
      <xdr:col>67</xdr:col>
      <xdr:colOff>101600</xdr:colOff>
      <xdr:row>38</xdr:row>
      <xdr:rowOff>5535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4190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22061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9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112260</xdr:rowOff>
    </xdr:from>
    <xdr:to>
      <xdr:col>85</xdr:col>
      <xdr:colOff>177800</xdr:colOff>
      <xdr:row>38</xdr:row>
      <xdr:rowOff>42410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5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90687</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3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149993</xdr:rowOff>
    </xdr:from>
    <xdr:to>
      <xdr:col>81</xdr:col>
      <xdr:colOff>101600</xdr:colOff>
      <xdr:row>38</xdr:row>
      <xdr:rowOff>80143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71270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8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167224</xdr:rowOff>
    </xdr:from>
    <xdr:to>
      <xdr:col>76</xdr:col>
      <xdr:colOff>165100</xdr:colOff>
      <xdr:row>38</xdr:row>
      <xdr:rowOff>97374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1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88501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803</xdr:rowOff>
    </xdr:from>
    <xdr:to>
      <xdr:col>72</xdr:col>
      <xdr:colOff>38100</xdr:colOff>
      <xdr:row>38</xdr:row>
      <xdr:rowOff>102403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1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93530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0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115346</xdr:rowOff>
    </xdr:from>
    <xdr:to>
      <xdr:col>67</xdr:col>
      <xdr:colOff>101600</xdr:colOff>
      <xdr:row>38</xdr:row>
      <xdr:rowOff>45496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5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36623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5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21674</xdr:rowOff>
    </xdr:from>
    <xdr:to>
      <xdr:col>85</xdr:col>
      <xdr:colOff>127000</xdr:colOff>
      <xdr:row>57</xdr:row>
      <xdr:rowOff>65901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794324"/>
          <a:ext cx="838200" cy="4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65901</xdr:rowOff>
    </xdr:from>
    <xdr:to>
      <xdr:col>81</xdr:col>
      <xdr:colOff>50800</xdr:colOff>
      <xdr:row>57</xdr:row>
      <xdr:rowOff>107292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838551"/>
          <a:ext cx="889000" cy="4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107292</xdr:rowOff>
    </xdr:from>
    <xdr:to>
      <xdr:col>76</xdr:col>
      <xdr:colOff>114300</xdr:colOff>
      <xdr:row>57</xdr:row>
      <xdr:rowOff>110607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879942"/>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166096</xdr:rowOff>
    </xdr:from>
    <xdr:to>
      <xdr:col>71</xdr:col>
      <xdr:colOff>177800</xdr:colOff>
      <xdr:row>57</xdr:row>
      <xdr:rowOff>110607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67296"/>
          <a:ext cx="889000" cy="11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26416</xdr:rowOff>
    </xdr:from>
    <xdr:to>
      <xdr:col>67</xdr:col>
      <xdr:colOff>101600</xdr:colOff>
      <xdr:row>56</xdr:row>
      <xdr:rowOff>128016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144543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142324</xdr:rowOff>
    </xdr:from>
    <xdr:to>
      <xdr:col>85</xdr:col>
      <xdr:colOff>177800</xdr:colOff>
      <xdr:row>57</xdr:row>
      <xdr:rowOff>72474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7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120751</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72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15101</xdr:rowOff>
    </xdr:from>
    <xdr:to>
      <xdr:col>81</xdr:col>
      <xdr:colOff>101600</xdr:colOff>
      <xdr:row>57</xdr:row>
      <xdr:rowOff>116701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8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107828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8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56492</xdr:rowOff>
    </xdr:from>
    <xdr:to>
      <xdr:col>76</xdr:col>
      <xdr:colOff>165100</xdr:colOff>
      <xdr:row>57</xdr:row>
      <xdr:rowOff>158092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82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149219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92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59807</xdr:rowOff>
    </xdr:from>
    <xdr:to>
      <xdr:col>72</xdr:col>
      <xdr:colOff>38100</xdr:colOff>
      <xdr:row>57</xdr:row>
      <xdr:rowOff>161407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83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152534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92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115296</xdr:rowOff>
    </xdr:from>
    <xdr:to>
      <xdr:col>67</xdr:col>
      <xdr:colOff>101600</xdr:colOff>
      <xdr:row>57</xdr:row>
      <xdr:rowOff>45446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36573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80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74794</xdr:rowOff>
    </xdr:from>
    <xdr:to>
      <xdr:col>85</xdr:col>
      <xdr:colOff>127000</xdr:colOff>
      <xdr:row>79</xdr:row>
      <xdr:rowOff>82325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19344"/>
          <a:ext cx="838200" cy="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19574</xdr:rowOff>
    </xdr:from>
    <xdr:to>
      <xdr:col>81</xdr:col>
      <xdr:colOff>50800</xdr:colOff>
      <xdr:row>79</xdr:row>
      <xdr:rowOff>82325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392674"/>
          <a:ext cx="889000" cy="23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19574</xdr:rowOff>
    </xdr:from>
    <xdr:to>
      <xdr:col>76</xdr:col>
      <xdr:colOff>114300</xdr:colOff>
      <xdr:row>78</xdr:row>
      <xdr:rowOff>155487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392674"/>
          <a:ext cx="889000" cy="13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155487</xdr:rowOff>
    </xdr:from>
    <xdr:to>
      <xdr:col>71</xdr:col>
      <xdr:colOff>177800</xdr:colOff>
      <xdr:row>79</xdr:row>
      <xdr:rowOff>60610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28587"/>
          <a:ext cx="889000" cy="7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2786</xdr:rowOff>
    </xdr:from>
    <xdr:to>
      <xdr:col>67</xdr:col>
      <xdr:colOff>101600</xdr:colOff>
      <xdr:row>79</xdr:row>
      <xdr:rowOff>104386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4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120913</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32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23994</xdr:rowOff>
    </xdr:from>
    <xdr:to>
      <xdr:col>85</xdr:col>
      <xdr:colOff>177800</xdr:colOff>
      <xdr:row>79</xdr:row>
      <xdr:rowOff>125594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6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154821</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5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31525</xdr:rowOff>
    </xdr:from>
    <xdr:to>
      <xdr:col>81</xdr:col>
      <xdr:colOff>101600</xdr:colOff>
      <xdr:row>79</xdr:row>
      <xdr:rowOff>133125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7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124252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6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140224</xdr:rowOff>
    </xdr:from>
    <xdr:to>
      <xdr:col>76</xdr:col>
      <xdr:colOff>165100</xdr:colOff>
      <xdr:row>78</xdr:row>
      <xdr:rowOff>70374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34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86901</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11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104687</xdr:rowOff>
    </xdr:from>
    <xdr:to>
      <xdr:col>72</xdr:col>
      <xdr:colOff>38100</xdr:colOff>
      <xdr:row>79</xdr:row>
      <xdr:rowOff>34837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7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51364</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25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9810</xdr:rowOff>
    </xdr:from>
    <xdr:to>
      <xdr:col>67</xdr:col>
      <xdr:colOff>101600</xdr:colOff>
      <xdr:row>79</xdr:row>
      <xdr:rowOff>111410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102537</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64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158804</xdr:rowOff>
    </xdr:from>
    <xdr:to>
      <xdr:col>85</xdr:col>
      <xdr:colOff>127000</xdr:colOff>
      <xdr:row>97</xdr:row>
      <xdr:rowOff>162108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89454"/>
          <a:ext cx="838200" cy="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162108</xdr:rowOff>
    </xdr:from>
    <xdr:to>
      <xdr:col>81</xdr:col>
      <xdr:colOff>50800</xdr:colOff>
      <xdr:row>98</xdr:row>
      <xdr:rowOff>6869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92758"/>
          <a:ext cx="889000" cy="1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6869</xdr:rowOff>
    </xdr:from>
    <xdr:to>
      <xdr:col>76</xdr:col>
      <xdr:colOff>114300</xdr:colOff>
      <xdr:row>98</xdr:row>
      <xdr:rowOff>24822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808969"/>
          <a:ext cx="889000" cy="1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24822</xdr:rowOff>
    </xdr:from>
    <xdr:to>
      <xdr:col>71</xdr:col>
      <xdr:colOff>177800</xdr:colOff>
      <xdr:row>98</xdr:row>
      <xdr:rowOff>33999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826922"/>
          <a:ext cx="889000" cy="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122282</xdr:rowOff>
    </xdr:from>
    <xdr:to>
      <xdr:col>67</xdr:col>
      <xdr:colOff>101600</xdr:colOff>
      <xdr:row>98</xdr:row>
      <xdr:rowOff>52432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5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68959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2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108004</xdr:rowOff>
    </xdr:from>
    <xdr:to>
      <xdr:col>85</xdr:col>
      <xdr:colOff>177800</xdr:colOff>
      <xdr:row>98</xdr:row>
      <xdr:rowOff>38154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3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111308</xdr:rowOff>
    </xdr:from>
    <xdr:to>
      <xdr:col>81</xdr:col>
      <xdr:colOff>101600</xdr:colOff>
      <xdr:row>98</xdr:row>
      <xdr:rowOff>41458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4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32585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3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127519</xdr:rowOff>
    </xdr:from>
    <xdr:to>
      <xdr:col>76</xdr:col>
      <xdr:colOff>165100</xdr:colOff>
      <xdr:row>98</xdr:row>
      <xdr:rowOff>57669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5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48796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5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145472</xdr:rowOff>
    </xdr:from>
    <xdr:to>
      <xdr:col>72</xdr:col>
      <xdr:colOff>38100</xdr:colOff>
      <xdr:row>98</xdr:row>
      <xdr:rowOff>75622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7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66749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6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154649</xdr:rowOff>
    </xdr:from>
    <xdr:to>
      <xdr:col>67</xdr:col>
      <xdr:colOff>101600</xdr:colOff>
      <xdr:row>98</xdr:row>
      <xdr:rowOff>84799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8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75926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39915</xdr:rowOff>
    </xdr:from>
    <xdr:to>
      <xdr:col>98</xdr:col>
      <xdr:colOff>38100</xdr:colOff>
      <xdr:row>39</xdr:row>
      <xdr:rowOff>141515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2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158042</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99333" y="6501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608,492</a:t>
          </a:r>
          <a:r>
            <a:rPr kumimoji="1" lang="ja-JP" altLang="en-US" sz="1300">
              <a:latin typeface="ＭＳ Ｐゴシック" panose="020B0600070205080204" pitchFamily="50" charset="-128"/>
              <a:ea typeface="ＭＳ Ｐゴシック" panose="020B0600070205080204" pitchFamily="50" charset="-128"/>
            </a:rPr>
            <a:t>円（前年度</a:t>
          </a:r>
          <a:r>
            <a:rPr kumimoji="1" lang="en-US" altLang="ja-JP" sz="1300">
              <a:latin typeface="ＭＳ Ｐゴシック" panose="020B0600070205080204" pitchFamily="50" charset="-128"/>
              <a:ea typeface="ＭＳ Ｐゴシック" panose="020B0600070205080204" pitchFamily="50" charset="-128"/>
            </a:rPr>
            <a:t>607,689</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803</a:t>
          </a:r>
          <a:r>
            <a:rPr kumimoji="1" lang="ja-JP" altLang="en-US" sz="1300">
              <a:latin typeface="ＭＳ Ｐゴシック" panose="020B0600070205080204" pitchFamily="50" charset="-128"/>
              <a:ea typeface="ＭＳ Ｐゴシック" panose="020B0600070205080204" pitchFamily="50" charset="-128"/>
            </a:rPr>
            <a:t>円の増加となった。増加の大きな要因としては、農林水産業費における湛水防除事業（網津第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排水機場）に係る費用の増加等が挙げられる。その他、特徴的な内容について以下のとおり。</a:t>
          </a:r>
        </a:p>
        <a:p>
          <a:r>
            <a:rPr kumimoji="1" lang="ja-JP" altLang="en-US" sz="1300">
              <a:latin typeface="ＭＳ Ｐゴシック" panose="020B0600070205080204" pitchFamily="50" charset="-128"/>
              <a:ea typeface="ＭＳ Ｐゴシック" panose="020B0600070205080204" pitchFamily="50" charset="-128"/>
            </a:rPr>
            <a:t>　・総務費については、前年度比で</a:t>
          </a:r>
          <a:r>
            <a:rPr kumimoji="1" lang="en-US" altLang="ja-JP" sz="1300">
              <a:latin typeface="ＭＳ Ｐゴシック" panose="020B0600070205080204" pitchFamily="50" charset="-128"/>
              <a:ea typeface="ＭＳ Ｐゴシック" panose="020B0600070205080204" pitchFamily="50" charset="-128"/>
            </a:rPr>
            <a:t>22,246</a:t>
          </a:r>
          <a:r>
            <a:rPr kumimoji="1" lang="ja-JP" altLang="en-US" sz="1300">
              <a:latin typeface="ＭＳ Ｐゴシック" panose="020B0600070205080204" pitchFamily="50" charset="-128"/>
              <a:ea typeface="ＭＳ Ｐゴシック" panose="020B0600070205080204" pitchFamily="50" charset="-128"/>
            </a:rPr>
            <a:t>円減少している。市有施設整備基金元金積立金が前年度と比べ減少したことが主な要因である。</a:t>
          </a:r>
        </a:p>
        <a:p>
          <a:r>
            <a:rPr kumimoji="1" lang="ja-JP" altLang="en-US" sz="1300">
              <a:latin typeface="ＭＳ Ｐゴシック" panose="020B0600070205080204" pitchFamily="50" charset="-128"/>
              <a:ea typeface="ＭＳ Ｐゴシック" panose="020B0600070205080204" pitchFamily="50" charset="-128"/>
            </a:rPr>
            <a:t>　・衛生費については、前年度比で</a:t>
          </a:r>
          <a:r>
            <a:rPr kumimoji="1" lang="en-US" altLang="ja-JP" sz="1300">
              <a:latin typeface="ＭＳ Ｐゴシック" panose="020B0600070205080204" pitchFamily="50" charset="-128"/>
              <a:ea typeface="ＭＳ Ｐゴシック" panose="020B0600070205080204" pitchFamily="50" charset="-128"/>
            </a:rPr>
            <a:t>8,705</a:t>
          </a:r>
          <a:r>
            <a:rPr kumimoji="1" lang="ja-JP" altLang="en-US" sz="1300">
              <a:latin typeface="ＭＳ Ｐゴシック" panose="020B0600070205080204" pitchFamily="50" charset="-128"/>
              <a:ea typeface="ＭＳ Ｐゴシック" panose="020B0600070205080204" pitchFamily="50" charset="-128"/>
            </a:rPr>
            <a:t>円減少している。新型コロナウイルスワクチン接種関連事業に係る経費が前年度と比べ減少したことが主な要因である。</a:t>
          </a:r>
        </a:p>
        <a:p>
          <a:r>
            <a:rPr kumimoji="1" lang="ja-JP" altLang="en-US" sz="1300">
              <a:latin typeface="ＭＳ Ｐゴシック" panose="020B0600070205080204" pitchFamily="50" charset="-128"/>
              <a:ea typeface="ＭＳ Ｐゴシック" panose="020B0600070205080204" pitchFamily="50" charset="-128"/>
            </a:rPr>
            <a:t>　・農林水産業費については、前年度比で</a:t>
          </a:r>
          <a:r>
            <a:rPr kumimoji="1" lang="en-US" altLang="ja-JP" sz="1300">
              <a:latin typeface="ＭＳ Ｐゴシック" panose="020B0600070205080204" pitchFamily="50" charset="-128"/>
              <a:ea typeface="ＭＳ Ｐゴシック" panose="020B0600070205080204" pitchFamily="50" charset="-128"/>
            </a:rPr>
            <a:t>11,457</a:t>
          </a:r>
          <a:r>
            <a:rPr kumimoji="1" lang="ja-JP" altLang="en-US" sz="1300">
              <a:latin typeface="ＭＳ Ｐゴシック" panose="020B0600070205080204" pitchFamily="50" charset="-128"/>
              <a:ea typeface="ＭＳ Ｐゴシック" panose="020B0600070205080204" pitchFamily="50" charset="-128"/>
            </a:rPr>
            <a:t>円増加している。湛水防除事業（網津第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排水機場）に係る経費が前年度と比べ増加したことが主な要因である。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・災害復旧事業については、前年度比で</a:t>
          </a:r>
          <a:r>
            <a:rPr kumimoji="1" lang="en-US" altLang="ja-JP" sz="1300">
              <a:latin typeface="ＭＳ Ｐゴシック" panose="020B0600070205080204" pitchFamily="50" charset="-128"/>
              <a:ea typeface="ＭＳ Ｐゴシック" panose="020B0600070205080204" pitchFamily="50" charset="-128"/>
            </a:rPr>
            <a:t>2,306</a:t>
          </a:r>
          <a:r>
            <a:rPr kumimoji="1" lang="ja-JP" altLang="en-US" sz="1300">
              <a:latin typeface="ＭＳ Ｐゴシック" panose="020B0600070205080204" pitchFamily="50" charset="-128"/>
              <a:ea typeface="ＭＳ Ｐゴシック" panose="020B0600070205080204" pitchFamily="50" charset="-128"/>
            </a:rPr>
            <a:t>円増加している。庁舎建設事業経費が前年度と比べ増加したことが主な要因である。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財政調整基金残高の標準財政規模比は前年度比で</a:t>
          </a:r>
          <a:r>
            <a:rPr kumimoji="1" lang="en-US" altLang="ja-JP" sz="1300">
              <a:latin typeface="ＭＳ ゴシック" pitchFamily="49" charset="-128"/>
              <a:ea typeface="ＭＳ ゴシック" pitchFamily="49" charset="-128"/>
            </a:rPr>
            <a:t>0.59</a:t>
          </a:r>
          <a:r>
            <a:rPr kumimoji="1" lang="ja-JP" altLang="en-US" sz="1300">
              <a:latin typeface="ＭＳ ゴシック" pitchFamily="49" charset="-128"/>
              <a:ea typeface="ＭＳ ゴシック" pitchFamily="49" charset="-128"/>
            </a:rPr>
            <a:t>ポイント増加した。繰入額と比較し、決算剰余金及び利子の積立額が大きかったことが要因である。</a:t>
          </a:r>
        </a:p>
        <a:p>
          <a:r>
            <a:rPr kumimoji="1" lang="ja-JP" altLang="en-US" sz="1300">
              <a:latin typeface="ＭＳ ゴシック" pitchFamily="49" charset="-128"/>
              <a:ea typeface="ＭＳ ゴシック" pitchFamily="49" charset="-128"/>
            </a:rPr>
            <a:t>　実質収支額は前年度比で</a:t>
          </a:r>
          <a:r>
            <a:rPr kumimoji="1" lang="en-US" altLang="ja-JP" sz="1300">
              <a:latin typeface="ＭＳ ゴシック" pitchFamily="49" charset="-128"/>
              <a:ea typeface="ＭＳ ゴシック" pitchFamily="49" charset="-128"/>
            </a:rPr>
            <a:t>5.97</a:t>
          </a:r>
          <a:r>
            <a:rPr kumimoji="1" lang="ja-JP" altLang="en-US" sz="1300">
              <a:latin typeface="ＭＳ ゴシック" pitchFamily="49" charset="-128"/>
              <a:ea typeface="ＭＳ ゴシック" pitchFamily="49" charset="-128"/>
            </a:rPr>
            <a:t>ポイント減少した。市有施設整備基金元金積立金及び寄附金の減額に伴うふるさと宇土応援基金経費の減額等が要因である。</a:t>
          </a:r>
        </a:p>
        <a:p>
          <a:r>
            <a:rPr kumimoji="1" lang="ja-JP" altLang="en-US" sz="1300">
              <a:latin typeface="ＭＳ ゴシック" pitchFamily="49" charset="-128"/>
              <a:ea typeface="ＭＳ ゴシック" pitchFamily="49" charset="-128"/>
            </a:rPr>
            <a:t>　実質単年度収支は前年度比で</a:t>
          </a:r>
          <a:r>
            <a:rPr kumimoji="1" lang="en-US" altLang="ja-JP" sz="1300">
              <a:latin typeface="ＭＳ ゴシック" pitchFamily="49" charset="-128"/>
              <a:ea typeface="ＭＳ ゴシック" pitchFamily="49" charset="-128"/>
            </a:rPr>
            <a:t>17.13</a:t>
          </a:r>
          <a:r>
            <a:rPr kumimoji="1" lang="ja-JP" altLang="en-US" sz="1300">
              <a:latin typeface="ＭＳ ゴシック" pitchFamily="49" charset="-128"/>
              <a:ea typeface="ＭＳ ゴシック" pitchFamily="49" charset="-128"/>
            </a:rPr>
            <a:t>ポイント増加したが、減債基金や庁舎建設等基金から繰入れを行ったことからマイナスとなった。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全会計赤字はなく、良好な運営を行っている。</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一般会計</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歳入においては、市税の徴収強化や自主財源の確保に努めるとともに、歳出予算の抑制を行うことで、健全な財政運営に努めている。</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下水道事業会計</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公営企業会計に移行しているため、独立採算を行っているが、公債費に対する部分の一部に一般会計からの補助を支出している。</a:t>
          </a:r>
        </a:p>
        <a:p>
          <a:r>
            <a:rPr kumimoji="1" lang="ja-JP" altLang="en-US" sz="1200">
              <a:latin typeface="ＭＳ ゴシック" pitchFamily="49" charset="-128"/>
              <a:ea typeface="ＭＳ ゴシック" pitchFamily="49" charset="-128"/>
            </a:rPr>
            <a:t>　また、</a:t>
          </a:r>
          <a:r>
            <a:rPr kumimoji="1" lang="en-US" altLang="ja-JP" sz="1200">
              <a:latin typeface="ＭＳ ゴシック" pitchFamily="49" charset="-128"/>
              <a:ea typeface="ＭＳ ゴシック" pitchFamily="49" charset="-128"/>
            </a:rPr>
            <a:t>R6</a:t>
          </a:r>
          <a:r>
            <a:rPr kumimoji="1" lang="ja-JP" altLang="en-US" sz="1200">
              <a:latin typeface="ＭＳ ゴシック" pitchFamily="49" charset="-128"/>
              <a:ea typeface="ＭＳ ゴシック" pitchFamily="49" charset="-128"/>
            </a:rPr>
            <a:t>年度からは特別会計の漁業集落排水施設整備事業会計と一本化し、「公共下水道事業」から「下水道事業会計」に名称を変更した。</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水道事業会計</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公営企業会計に移行しており、独立採算を行っている。簡易水道事業特別会計の統合に伴い、旧簡易水道事業の公債費の一部に一般会計から繰出金を支出しているが、良好な運営を行っている。</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介護保険事業</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高齢者人口の増加により、給付費等が増加している状況であるため、収支は黒字だが厳しい財政状況である。</a:t>
          </a:r>
          <a:endParaRPr kumimoji="1" lang="en-US" altLang="ja-JP"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後期高齢者医療特別会計</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広域連合に対する負担金等に対し一般会計からの繰出金を支出しているが、健全な運営を行っている。</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国民健康保険特別会計</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赤字補てんを目的とした一般会計からの基準外繰出金の支出は、令和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年度以降支出していない。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c r="B2" s="170" t="s">
        <v>77</v>
      </c>
      <c r="C2" s="170"/>
      <c r="D2" s="171"/>
    </row>
    <row r="3" spans="1:119" ht="18.75" customHeight="1" thickBot="1">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22591124</v>
      </c>
      <c r="BO4" s="449"/>
      <c r="BP4" s="449"/>
      <c r="BQ4" s="449"/>
      <c r="BR4" s="449"/>
      <c r="BS4" s="449"/>
      <c r="BT4" s="449"/>
      <c r="BU4" s="450"/>
      <c r="BV4" s="448">
        <v>23252035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0.2</v>
      </c>
      <c r="CU4" s="589"/>
      <c r="CV4" s="589"/>
      <c r="CW4" s="589"/>
      <c r="CX4" s="589"/>
      <c r="CY4" s="589"/>
      <c r="CZ4" s="589"/>
      <c r="DA4" s="590"/>
      <c r="DB4" s="588">
        <v>6.2</v>
      </c>
      <c r="DC4" s="589"/>
      <c r="DD4" s="589"/>
      <c r="DE4" s="589"/>
      <c r="DF4" s="589"/>
      <c r="DG4" s="589"/>
      <c r="DH4" s="589"/>
      <c r="DI4" s="590"/>
    </row>
    <row r="5" spans="1:119" ht="18.75" customHeight="1">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21992739</v>
      </c>
      <c r="BO5" s="420"/>
      <c r="BP5" s="420"/>
      <c r="BQ5" s="420"/>
      <c r="BR5" s="420"/>
      <c r="BS5" s="420"/>
      <c r="BT5" s="420"/>
      <c r="BU5" s="421"/>
      <c r="BV5" s="419">
        <v>22102267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95.8</v>
      </c>
      <c r="CU5" s="417"/>
      <c r="CV5" s="417"/>
      <c r="CW5" s="417"/>
      <c r="CX5" s="417"/>
      <c r="CY5" s="417"/>
      <c r="CZ5" s="417"/>
      <c r="DA5" s="418"/>
      <c r="DB5" s="416">
        <v>94.9</v>
      </c>
      <c r="DC5" s="417"/>
      <c r="DD5" s="417"/>
      <c r="DE5" s="417"/>
      <c r="DF5" s="417"/>
      <c r="DG5" s="417"/>
      <c r="DH5" s="417"/>
      <c r="DI5" s="418"/>
    </row>
    <row r="6" spans="1:119" ht="18.75" customHeight="1">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598385</v>
      </c>
      <c r="BO6" s="420"/>
      <c r="BP6" s="420"/>
      <c r="BQ6" s="420"/>
      <c r="BR6" s="420"/>
      <c r="BS6" s="420"/>
      <c r="BT6" s="420"/>
      <c r="BU6" s="421"/>
      <c r="BV6" s="419">
        <v>1149768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96.1</v>
      </c>
      <c r="CU6" s="563"/>
      <c r="CV6" s="563"/>
      <c r="CW6" s="563"/>
      <c r="CX6" s="563"/>
      <c r="CY6" s="563"/>
      <c r="CZ6" s="563"/>
      <c r="DA6" s="564"/>
      <c r="DB6" s="562">
        <v>95.6</v>
      </c>
      <c r="DC6" s="563"/>
      <c r="DD6" s="563"/>
      <c r="DE6" s="563"/>
      <c r="DF6" s="563"/>
      <c r="DG6" s="563"/>
      <c r="DH6" s="563"/>
      <c r="DI6" s="564"/>
    </row>
    <row r="7" spans="1:119" ht="18.75" customHeight="1">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573403</v>
      </c>
      <c r="BO7" s="420"/>
      <c r="BP7" s="420"/>
      <c r="BQ7" s="420"/>
      <c r="BR7" s="420"/>
      <c r="BS7" s="420"/>
      <c r="BT7" s="420"/>
      <c r="BU7" s="421"/>
      <c r="BV7" s="419">
        <v>545423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10180313</v>
      </c>
      <c r="CU7" s="420"/>
      <c r="CV7" s="420"/>
      <c r="CW7" s="420"/>
      <c r="CX7" s="420"/>
      <c r="CY7" s="420"/>
      <c r="CZ7" s="420"/>
      <c r="DA7" s="421"/>
      <c r="DB7" s="419">
        <v>9720634</v>
      </c>
      <c r="DC7" s="420"/>
      <c r="DD7" s="420"/>
      <c r="DE7" s="420"/>
      <c r="DF7" s="420"/>
      <c r="DG7" s="420"/>
      <c r="DH7" s="420"/>
      <c r="DI7" s="421"/>
    </row>
    <row r="8" spans="1:119" ht="18.75" customHeight="1" thickBot="1">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24982</v>
      </c>
      <c r="BO8" s="420"/>
      <c r="BP8" s="420"/>
      <c r="BQ8" s="420"/>
      <c r="BR8" s="420"/>
      <c r="BS8" s="420"/>
      <c r="BT8" s="420"/>
      <c r="BU8" s="421"/>
      <c r="BV8" s="419">
        <v>604345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0.49</v>
      </c>
      <c r="CU8" s="523"/>
      <c r="CV8" s="523"/>
      <c r="CW8" s="523"/>
      <c r="CX8" s="523"/>
      <c r="CY8" s="523"/>
      <c r="CZ8" s="523"/>
      <c r="DA8" s="524"/>
      <c r="DB8" s="522">
        <v>0.5</v>
      </c>
      <c r="DC8" s="523"/>
      <c r="DD8" s="523"/>
      <c r="DE8" s="523"/>
      <c r="DF8" s="523"/>
      <c r="DG8" s="523"/>
      <c r="DH8" s="523"/>
      <c r="DI8" s="524"/>
    </row>
    <row r="9" spans="1:119" ht="18.75" customHeight="1" thickBot="1">
      <c r="A9" s="169"/>
      <c r="B9" s="551" t="s">
        <v>106</v>
      </c>
      <c r="C9" s="552"/>
      <c r="D9" s="552"/>
      <c r="E9" s="552"/>
      <c r="F9" s="552"/>
      <c r="G9" s="552"/>
      <c r="H9" s="552"/>
      <c r="I9" s="552"/>
      <c r="J9" s="552"/>
      <c r="K9" s="470"/>
      <c r="L9" s="553" t="s">
        <v>107</v>
      </c>
      <c r="M9" s="554"/>
      <c r="N9" s="554"/>
      <c r="O9" s="554"/>
      <c r="P9" s="554"/>
      <c r="Q9" s="555"/>
      <c r="R9" s="556">
        <v>36122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-579363</v>
      </c>
      <c r="BO9" s="420"/>
      <c r="BP9" s="420"/>
      <c r="BQ9" s="420"/>
      <c r="BR9" s="420"/>
      <c r="BS9" s="420"/>
      <c r="BT9" s="420"/>
      <c r="BU9" s="421"/>
      <c r="BV9" s="419">
        <v>-678071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17.2</v>
      </c>
      <c r="CU9" s="417"/>
      <c r="CV9" s="417"/>
      <c r="CW9" s="417"/>
      <c r="CX9" s="417"/>
      <c r="CY9" s="417"/>
      <c r="CZ9" s="417"/>
      <c r="DA9" s="418"/>
      <c r="DB9" s="416">
        <v>15.3</v>
      </c>
      <c r="DC9" s="417"/>
      <c r="DD9" s="417"/>
      <c r="DE9" s="417"/>
      <c r="DF9" s="417"/>
      <c r="DG9" s="417"/>
      <c r="DH9" s="417"/>
      <c r="DI9" s="418"/>
    </row>
    <row r="10" spans="1:119" ht="18.75" customHeight="1" thickBot="1">
      <c r="A10" s="169"/>
      <c r="B10" s="551"/>
      <c r="C10" s="552"/>
      <c r="D10" s="552"/>
      <c r="E10" s="552"/>
      <c r="F10" s="552"/>
      <c r="G10" s="552"/>
      <c r="H10" s="552"/>
      <c r="I10" s="552"/>
      <c r="J10" s="552"/>
      <c r="K10" s="470"/>
      <c r="L10" s="375" t="s">
        <v>112</v>
      </c>
      <c r="M10" s="376"/>
      <c r="N10" s="376"/>
      <c r="O10" s="376"/>
      <c r="P10" s="376"/>
      <c r="Q10" s="377"/>
      <c r="R10" s="372">
        <v>37026</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8617</v>
      </c>
      <c r="BO10" s="420"/>
      <c r="BP10" s="420"/>
      <c r="BQ10" s="420"/>
      <c r="BR10" s="420"/>
      <c r="BS10" s="420"/>
      <c r="BT10" s="420"/>
      <c r="BU10" s="421"/>
      <c r="BV10" s="419">
        <v>14341</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c r="A12" s="169"/>
      <c r="B12" s="525" t="s">
        <v>122</v>
      </c>
      <c r="C12" s="526"/>
      <c r="D12" s="526"/>
      <c r="E12" s="526"/>
      <c r="F12" s="526"/>
      <c r="G12" s="526"/>
      <c r="H12" s="526"/>
      <c r="I12" s="526"/>
      <c r="J12" s="526"/>
      <c r="K12" s="527"/>
      <c r="L12" s="534" t="s">
        <v>123</v>
      </c>
      <c r="M12" s="535"/>
      <c r="N12" s="535"/>
      <c r="O12" s="535"/>
      <c r="P12" s="535"/>
      <c r="Q12" s="536"/>
      <c r="R12" s="537">
        <v>36143</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100000</v>
      </c>
      <c r="BO12" s="420"/>
      <c r="BP12" s="420"/>
      <c r="BQ12" s="420"/>
      <c r="BR12" s="420"/>
      <c r="BS12" s="420"/>
      <c r="BT12" s="420"/>
      <c r="BU12" s="421"/>
      <c r="BV12" s="419">
        <v>1642255</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c r="A13" s="169"/>
      <c r="B13" s="528"/>
      <c r="C13" s="529"/>
      <c r="D13" s="529"/>
      <c r="E13" s="529"/>
      <c r="F13" s="529"/>
      <c r="G13" s="529"/>
      <c r="H13" s="529"/>
      <c r="I13" s="529"/>
      <c r="J13" s="529"/>
      <c r="K13" s="530"/>
      <c r="L13" s="178"/>
      <c r="M13" s="503" t="s">
        <v>129</v>
      </c>
      <c r="N13" s="504"/>
      <c r="O13" s="504"/>
      <c r="P13" s="504"/>
      <c r="Q13" s="505"/>
      <c r="R13" s="506">
        <v>35708</v>
      </c>
      <c r="S13" s="507"/>
      <c r="T13" s="507"/>
      <c r="U13" s="507"/>
      <c r="V13" s="508"/>
      <c r="W13" s="509" t="s">
        <v>130</v>
      </c>
      <c r="X13" s="405"/>
      <c r="Y13" s="405"/>
      <c r="Z13" s="405"/>
      <c r="AA13" s="405"/>
      <c r="AB13" s="406"/>
      <c r="AC13" s="372">
        <v>1265</v>
      </c>
      <c r="AD13" s="373"/>
      <c r="AE13" s="373"/>
      <c r="AF13" s="373"/>
      <c r="AG13" s="374"/>
      <c r="AH13" s="372">
        <v>1626</v>
      </c>
      <c r="AI13" s="373"/>
      <c r="AJ13" s="373"/>
      <c r="AK13" s="373"/>
      <c r="AL13" s="432"/>
      <c r="AM13" s="476" t="s">
        <v>131</v>
      </c>
      <c r="AN13" s="376"/>
      <c r="AO13" s="376"/>
      <c r="AP13" s="376"/>
      <c r="AQ13" s="376"/>
      <c r="AR13" s="376"/>
      <c r="AS13" s="376"/>
      <c r="AT13" s="377"/>
      <c r="AU13" s="477" t="s">
        <v>90</v>
      </c>
      <c r="AV13" s="478"/>
      <c r="AW13" s="478"/>
      <c r="AX13" s="478"/>
      <c r="AY13" s="433" t="s">
        <v>132</v>
      </c>
      <c r="AZ13" s="434"/>
      <c r="BA13" s="434"/>
      <c r="BB13" s="434"/>
      <c r="BC13" s="434"/>
      <c r="BD13" s="434"/>
      <c r="BE13" s="434"/>
      <c r="BF13" s="434"/>
      <c r="BG13" s="434"/>
      <c r="BH13" s="434"/>
      <c r="BI13" s="434"/>
      <c r="BJ13" s="434"/>
      <c r="BK13" s="434"/>
      <c r="BL13" s="434"/>
      <c r="BM13" s="435"/>
      <c r="BN13" s="419">
        <v>-670746</v>
      </c>
      <c r="BO13" s="420"/>
      <c r="BP13" s="420"/>
      <c r="BQ13" s="420"/>
      <c r="BR13" s="420"/>
      <c r="BS13" s="420"/>
      <c r="BT13" s="420"/>
      <c r="BU13" s="421"/>
      <c r="BV13" s="419">
        <v>-2305985</v>
      </c>
      <c r="BW13" s="420"/>
      <c r="BX13" s="420"/>
      <c r="BY13" s="420"/>
      <c r="BZ13" s="420"/>
      <c r="CA13" s="420"/>
      <c r="CB13" s="420"/>
      <c r="CC13" s="421"/>
      <c r="CD13" s="459" t="s">
        <v>133</v>
      </c>
      <c r="CE13" s="379"/>
      <c r="CF13" s="379"/>
      <c r="CG13" s="379"/>
      <c r="CH13" s="379"/>
      <c r="CI13" s="379"/>
      <c r="CJ13" s="379"/>
      <c r="CK13" s="379"/>
      <c r="CL13" s="379"/>
      <c r="CM13" s="379"/>
      <c r="CN13" s="379"/>
      <c r="CO13" s="379"/>
      <c r="CP13" s="379"/>
      <c r="CQ13" s="379"/>
      <c r="CR13" s="379"/>
      <c r="CS13" s="460"/>
      <c r="CT13" s="416">
        <v>12</v>
      </c>
      <c r="CU13" s="417"/>
      <c r="CV13" s="417"/>
      <c r="CW13" s="417"/>
      <c r="CX13" s="417"/>
      <c r="CY13" s="417"/>
      <c r="CZ13" s="417"/>
      <c r="DA13" s="418"/>
      <c r="DB13" s="416">
        <v>11.6</v>
      </c>
      <c r="DC13" s="417"/>
      <c r="DD13" s="417"/>
      <c r="DE13" s="417"/>
      <c r="DF13" s="417"/>
      <c r="DG13" s="417"/>
      <c r="DH13" s="417"/>
      <c r="DI13" s="418"/>
    </row>
    <row r="14" spans="1:119" ht="18.75" customHeight="1" thickBot="1">
      <c r="A14" s="169"/>
      <c r="B14" s="528"/>
      <c r="C14" s="529"/>
      <c r="D14" s="529"/>
      <c r="E14" s="529"/>
      <c r="F14" s="529"/>
      <c r="G14" s="529"/>
      <c r="H14" s="529"/>
      <c r="I14" s="529"/>
      <c r="J14" s="529"/>
      <c r="K14" s="530"/>
      <c r="L14" s="493" t="s">
        <v>134</v>
      </c>
      <c r="M14" s="546"/>
      <c r="N14" s="546"/>
      <c r="O14" s="546"/>
      <c r="P14" s="546"/>
      <c r="Q14" s="547"/>
      <c r="R14" s="506">
        <v>36371</v>
      </c>
      <c r="S14" s="507"/>
      <c r="T14" s="507"/>
      <c r="U14" s="507"/>
      <c r="V14" s="508"/>
      <c r="W14" s="510"/>
      <c r="X14" s="408"/>
      <c r="Y14" s="408"/>
      <c r="Z14" s="408"/>
      <c r="AA14" s="408"/>
      <c r="AB14" s="409"/>
      <c r="AC14" s="499">
        <v>8.1</v>
      </c>
      <c r="AD14" s="500"/>
      <c r="AE14" s="500"/>
      <c r="AF14" s="500"/>
      <c r="AG14" s="501"/>
      <c r="AH14" s="499">
        <v>9.4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135</v>
      </c>
      <c r="CE14" s="457"/>
      <c r="CF14" s="457"/>
      <c r="CG14" s="457"/>
      <c r="CH14" s="457"/>
      <c r="CI14" s="457"/>
      <c r="CJ14" s="457"/>
      <c r="CK14" s="457"/>
      <c r="CL14" s="457"/>
      <c r="CM14" s="457"/>
      <c r="CN14" s="457"/>
      <c r="CO14" s="457"/>
      <c r="CP14" s="457"/>
      <c r="CQ14" s="457"/>
      <c r="CR14" s="457"/>
      <c r="CS14" s="458"/>
      <c r="CT14" s="516">
        <v>0</v>
      </c>
      <c r="CU14" s="517"/>
      <c r="CV14" s="517"/>
      <c r="CW14" s="517"/>
      <c r="CX14" s="517"/>
      <c r="CY14" s="517"/>
      <c r="CZ14" s="517"/>
      <c r="DA14" s="518"/>
      <c r="DB14" s="516" t="s">
        <v>121</v>
      </c>
      <c r="DC14" s="517"/>
      <c r="DD14" s="517"/>
      <c r="DE14" s="517"/>
      <c r="DF14" s="517"/>
      <c r="DG14" s="517"/>
      <c r="DH14" s="517"/>
      <c r="DI14" s="518"/>
    </row>
    <row r="15" spans="1:119" ht="18.75" customHeight="1">
      <c r="A15" s="169"/>
      <c r="B15" s="528"/>
      <c r="C15" s="529"/>
      <c r="D15" s="529"/>
      <c r="E15" s="529"/>
      <c r="F15" s="529"/>
      <c r="G15" s="529"/>
      <c r="H15" s="529"/>
      <c r="I15" s="529"/>
      <c r="J15" s="529"/>
      <c r="K15" s="530"/>
      <c r="L15" s="178"/>
      <c r="M15" s="503" t="s">
        <v>129</v>
      </c>
      <c r="N15" s="504"/>
      <c r="O15" s="504"/>
      <c r="P15" s="504"/>
      <c r="Q15" s="505"/>
      <c r="R15" s="506">
        <v>36000</v>
      </c>
      <c r="S15" s="507"/>
      <c r="T15" s="507"/>
      <c r="U15" s="507"/>
      <c r="V15" s="508"/>
      <c r="W15" s="509" t="s">
        <v>136</v>
      </c>
      <c r="X15" s="405"/>
      <c r="Y15" s="405"/>
      <c r="Z15" s="405"/>
      <c r="AA15" s="405"/>
      <c r="AB15" s="406"/>
      <c r="AC15" s="372">
        <v>3573</v>
      </c>
      <c r="AD15" s="373"/>
      <c r="AE15" s="373"/>
      <c r="AF15" s="373"/>
      <c r="AG15" s="374"/>
      <c r="AH15" s="372">
        <v>3967</v>
      </c>
      <c r="AI15" s="373"/>
      <c r="AJ15" s="373"/>
      <c r="AK15" s="373"/>
      <c r="AL15" s="432"/>
      <c r="AM15" s="476"/>
      <c r="AN15" s="376"/>
      <c r="AO15" s="376"/>
      <c r="AP15" s="376"/>
      <c r="AQ15" s="376"/>
      <c r="AR15" s="376"/>
      <c r="AS15" s="376"/>
      <c r="AT15" s="377"/>
      <c r="AU15" s="477"/>
      <c r="AV15" s="478"/>
      <c r="AW15" s="478"/>
      <c r="AX15" s="478"/>
      <c r="AY15" s="445" t="s">
        <v>137</v>
      </c>
      <c r="AZ15" s="446"/>
      <c r="BA15" s="446"/>
      <c r="BB15" s="446"/>
      <c r="BC15" s="446"/>
      <c r="BD15" s="446"/>
      <c r="BE15" s="446"/>
      <c r="BF15" s="446"/>
      <c r="BG15" s="446"/>
      <c r="BH15" s="446"/>
      <c r="BI15" s="446"/>
      <c r="BJ15" s="446"/>
      <c r="BK15" s="446"/>
      <c r="BL15" s="446"/>
      <c r="BM15" s="447"/>
      <c r="BN15" s="448">
        <v>4288778</v>
      </c>
      <c r="BO15" s="449"/>
      <c r="BP15" s="449"/>
      <c r="BQ15" s="449"/>
      <c r="BR15" s="449"/>
      <c r="BS15" s="449"/>
      <c r="BT15" s="449"/>
      <c r="BU15" s="450"/>
      <c r="BV15" s="448">
        <v>4217591</v>
      </c>
      <c r="BW15" s="449"/>
      <c r="BX15" s="449"/>
      <c r="BY15" s="449"/>
      <c r="BZ15" s="449"/>
      <c r="CA15" s="449"/>
      <c r="CB15" s="449"/>
      <c r="CC15" s="450"/>
      <c r="CD15" s="519" t="s">
        <v>138</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c r="A16" s="169"/>
      <c r="B16" s="528"/>
      <c r="C16" s="529"/>
      <c r="D16" s="529"/>
      <c r="E16" s="529"/>
      <c r="F16" s="529"/>
      <c r="G16" s="529"/>
      <c r="H16" s="529"/>
      <c r="I16" s="529"/>
      <c r="J16" s="529"/>
      <c r="K16" s="530"/>
      <c r="L16" s="493" t="s">
        <v>139</v>
      </c>
      <c r="M16" s="494"/>
      <c r="N16" s="494"/>
      <c r="O16" s="494"/>
      <c r="P16" s="494"/>
      <c r="Q16" s="495"/>
      <c r="R16" s="496" t="s">
        <v>140</v>
      </c>
      <c r="S16" s="497"/>
      <c r="T16" s="497"/>
      <c r="U16" s="497"/>
      <c r="V16" s="498"/>
      <c r="W16" s="510"/>
      <c r="X16" s="408"/>
      <c r="Y16" s="408"/>
      <c r="Z16" s="408"/>
      <c r="AA16" s="408"/>
      <c r="AB16" s="409"/>
      <c r="AC16" s="499">
        <v>23</v>
      </c>
      <c r="AD16" s="500"/>
      <c r="AE16" s="500"/>
      <c r="AF16" s="500"/>
      <c r="AG16" s="501"/>
      <c r="AH16" s="499">
        <v>22.9</v>
      </c>
      <c r="AI16" s="500"/>
      <c r="AJ16" s="500"/>
      <c r="AK16" s="500"/>
      <c r="AL16" s="502"/>
      <c r="AM16" s="476"/>
      <c r="AN16" s="376"/>
      <c r="AO16" s="376"/>
      <c r="AP16" s="376"/>
      <c r="AQ16" s="376"/>
      <c r="AR16" s="376"/>
      <c r="AS16" s="376"/>
      <c r="AT16" s="377"/>
      <c r="AU16" s="477"/>
      <c r="AV16" s="478"/>
      <c r="AW16" s="478"/>
      <c r="AX16" s="478"/>
      <c r="AY16" s="433" t="s">
        <v>141</v>
      </c>
      <c r="AZ16" s="434"/>
      <c r="BA16" s="434"/>
      <c r="BB16" s="434"/>
      <c r="BC16" s="434"/>
      <c r="BD16" s="434"/>
      <c r="BE16" s="434"/>
      <c r="BF16" s="434"/>
      <c r="BG16" s="434"/>
      <c r="BH16" s="434"/>
      <c r="BI16" s="434"/>
      <c r="BJ16" s="434"/>
      <c r="BK16" s="434"/>
      <c r="BL16" s="434"/>
      <c r="BM16" s="435"/>
      <c r="BN16" s="419">
        <v>9057766</v>
      </c>
      <c r="BO16" s="420"/>
      <c r="BP16" s="420"/>
      <c r="BQ16" s="420"/>
      <c r="BR16" s="420"/>
      <c r="BS16" s="420"/>
      <c r="BT16" s="420"/>
      <c r="BU16" s="421"/>
      <c r="BV16" s="419">
        <v>8579908</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c r="A17" s="169"/>
      <c r="B17" s="531"/>
      <c r="C17" s="532"/>
      <c r="D17" s="532"/>
      <c r="E17" s="532"/>
      <c r="F17" s="532"/>
      <c r="G17" s="532"/>
      <c r="H17" s="532"/>
      <c r="I17" s="532"/>
      <c r="J17" s="532"/>
      <c r="K17" s="533"/>
      <c r="L17" s="183"/>
      <c r="M17" s="512" t="s">
        <v>142</v>
      </c>
      <c r="N17" s="513"/>
      <c r="O17" s="513"/>
      <c r="P17" s="513"/>
      <c r="Q17" s="514"/>
      <c r="R17" s="496" t="s">
        <v>143</v>
      </c>
      <c r="S17" s="497"/>
      <c r="T17" s="497"/>
      <c r="U17" s="497"/>
      <c r="V17" s="498"/>
      <c r="W17" s="509" t="s">
        <v>144</v>
      </c>
      <c r="X17" s="405"/>
      <c r="Y17" s="405"/>
      <c r="Z17" s="405"/>
      <c r="AA17" s="405"/>
      <c r="AB17" s="406"/>
      <c r="AC17" s="372">
        <v>10693</v>
      </c>
      <c r="AD17" s="373"/>
      <c r="AE17" s="373"/>
      <c r="AF17" s="373"/>
      <c r="AG17" s="374"/>
      <c r="AH17" s="372">
        <v>11719</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5373235</v>
      </c>
      <c r="BO17" s="420"/>
      <c r="BP17" s="420"/>
      <c r="BQ17" s="420"/>
      <c r="BR17" s="420"/>
      <c r="BS17" s="420"/>
      <c r="BT17" s="420"/>
      <c r="BU17" s="421"/>
      <c r="BV17" s="419">
        <v>5283304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69"/>
      <c r="B18" s="469" t="s">
        <v>146</v>
      </c>
      <c r="C18" s="470"/>
      <c r="D18" s="470"/>
      <c r="E18" s="471"/>
      <c r="F18" s="471"/>
      <c r="G18" s="471"/>
      <c r="H18" s="471"/>
      <c r="I18" s="471"/>
      <c r="J18" s="471"/>
      <c r="K18" s="471"/>
      <c r="L18" s="472">
        <v>74.3</v>
      </c>
      <c r="M18" s="472"/>
      <c r="N18" s="472"/>
      <c r="O18" s="472"/>
      <c r="P18" s="472"/>
      <c r="Q18" s="472"/>
      <c r="R18" s="473"/>
      <c r="S18" s="473"/>
      <c r="T18" s="473"/>
      <c r="U18" s="473"/>
      <c r="V18" s="474"/>
      <c r="W18" s="490"/>
      <c r="X18" s="491"/>
      <c r="Y18" s="491"/>
      <c r="Z18" s="491"/>
      <c r="AA18" s="491"/>
      <c r="AB18" s="515"/>
      <c r="AC18" s="389">
        <v>68.8</v>
      </c>
      <c r="AD18" s="390"/>
      <c r="AE18" s="390"/>
      <c r="AF18" s="390"/>
      <c r="AG18" s="475"/>
      <c r="AH18" s="389">
        <v>67.7</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10061676</v>
      </c>
      <c r="BO18" s="420"/>
      <c r="BP18" s="420"/>
      <c r="BQ18" s="420"/>
      <c r="BR18" s="420"/>
      <c r="BS18" s="420"/>
      <c r="BT18" s="420"/>
      <c r="BU18" s="421"/>
      <c r="BV18" s="419">
        <v>9366385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69"/>
      <c r="B19" s="469" t="s">
        <v>148</v>
      </c>
      <c r="C19" s="470"/>
      <c r="D19" s="470"/>
      <c r="E19" s="471"/>
      <c r="F19" s="471"/>
      <c r="G19" s="471"/>
      <c r="H19" s="471"/>
      <c r="I19" s="471"/>
      <c r="J19" s="471"/>
      <c r="K19" s="471"/>
      <c r="L19" s="479">
        <v>486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13120528</v>
      </c>
      <c r="BO19" s="420"/>
      <c r="BP19" s="420"/>
      <c r="BQ19" s="420"/>
      <c r="BR19" s="420"/>
      <c r="BS19" s="420"/>
      <c r="BT19" s="420"/>
      <c r="BU19" s="421"/>
      <c r="BV19" s="419">
        <v>14469848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69"/>
      <c r="B20" s="469" t="s">
        <v>150</v>
      </c>
      <c r="C20" s="470"/>
      <c r="D20" s="470"/>
      <c r="E20" s="471"/>
      <c r="F20" s="471"/>
      <c r="G20" s="471"/>
      <c r="H20" s="471"/>
      <c r="I20" s="471"/>
      <c r="J20" s="471"/>
      <c r="K20" s="471"/>
      <c r="L20" s="479">
        <v>13499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21333867</v>
      </c>
      <c r="BO22" s="449"/>
      <c r="BP22" s="449"/>
      <c r="BQ22" s="449"/>
      <c r="BR22" s="449"/>
      <c r="BS22" s="449"/>
      <c r="BT22" s="449"/>
      <c r="BU22" s="450"/>
      <c r="BV22" s="448">
        <v>21690205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18710458</v>
      </c>
      <c r="BO23" s="420"/>
      <c r="BP23" s="420"/>
      <c r="BQ23" s="420"/>
      <c r="BR23" s="420"/>
      <c r="BS23" s="420"/>
      <c r="BT23" s="420"/>
      <c r="BU23" s="421"/>
      <c r="BV23" s="419">
        <v>18849049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69"/>
      <c r="B24" s="398"/>
      <c r="C24" s="399"/>
      <c r="D24" s="400"/>
      <c r="E24" s="375" t="s">
        <v>160</v>
      </c>
      <c r="F24" s="376"/>
      <c r="G24" s="376"/>
      <c r="H24" s="376"/>
      <c r="I24" s="376"/>
      <c r="J24" s="376"/>
      <c r="K24" s="377"/>
      <c r="L24" s="372">
        <v>1</v>
      </c>
      <c r="M24" s="373"/>
      <c r="N24" s="373"/>
      <c r="O24" s="373"/>
      <c r="P24" s="374"/>
      <c r="Q24" s="372">
        <v>8110</v>
      </c>
      <c r="R24" s="373"/>
      <c r="S24" s="373"/>
      <c r="T24" s="373"/>
      <c r="U24" s="373"/>
      <c r="V24" s="374"/>
      <c r="W24" s="462"/>
      <c r="X24" s="399"/>
      <c r="Y24" s="400"/>
      <c r="Z24" s="375" t="s">
        <v>161</v>
      </c>
      <c r="AA24" s="376"/>
      <c r="AB24" s="376"/>
      <c r="AC24" s="376"/>
      <c r="AD24" s="376"/>
      <c r="AE24" s="376"/>
      <c r="AF24" s="376"/>
      <c r="AG24" s="377"/>
      <c r="AH24" s="372">
        <v>232</v>
      </c>
      <c r="AI24" s="373"/>
      <c r="AJ24" s="373"/>
      <c r="AK24" s="373"/>
      <c r="AL24" s="374"/>
      <c r="AM24" s="372">
        <v>711080</v>
      </c>
      <c r="AN24" s="373"/>
      <c r="AO24" s="373"/>
      <c r="AP24" s="373"/>
      <c r="AQ24" s="373"/>
      <c r="AR24" s="374"/>
      <c r="AS24" s="372">
        <v>3065</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17057163</v>
      </c>
      <c r="BO24" s="420"/>
      <c r="BP24" s="420"/>
      <c r="BQ24" s="420"/>
      <c r="BR24" s="420"/>
      <c r="BS24" s="420"/>
      <c r="BT24" s="420"/>
      <c r="BU24" s="421"/>
      <c r="BV24" s="419">
        <v>16941755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69"/>
      <c r="B25" s="398"/>
      <c r="C25" s="399"/>
      <c r="D25" s="400"/>
      <c r="E25" s="375" t="s">
        <v>163</v>
      </c>
      <c r="F25" s="376"/>
      <c r="G25" s="376"/>
      <c r="H25" s="376"/>
      <c r="I25" s="376"/>
      <c r="J25" s="376"/>
      <c r="K25" s="377"/>
      <c r="L25" s="372">
        <v>1</v>
      </c>
      <c r="M25" s="373"/>
      <c r="N25" s="373"/>
      <c r="O25" s="373"/>
      <c r="P25" s="374"/>
      <c r="Q25" s="372">
        <v>6410</v>
      </c>
      <c r="R25" s="373"/>
      <c r="S25" s="373"/>
      <c r="T25" s="373"/>
      <c r="U25" s="373"/>
      <c r="V25" s="374"/>
      <c r="W25" s="462"/>
      <c r="X25" s="399"/>
      <c r="Y25" s="400"/>
      <c r="Z25" s="375" t="s">
        <v>164</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8744056</v>
      </c>
      <c r="BO25" s="449"/>
      <c r="BP25" s="449"/>
      <c r="BQ25" s="449"/>
      <c r="BR25" s="449"/>
      <c r="BS25" s="449"/>
      <c r="BT25" s="449"/>
      <c r="BU25" s="450"/>
      <c r="BV25" s="448">
        <v>9507962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69"/>
      <c r="B26" s="398"/>
      <c r="C26" s="399"/>
      <c r="D26" s="400"/>
      <c r="E26" s="375" t="s">
        <v>166</v>
      </c>
      <c r="F26" s="376"/>
      <c r="G26" s="376"/>
      <c r="H26" s="376"/>
      <c r="I26" s="376"/>
      <c r="J26" s="376"/>
      <c r="K26" s="377"/>
      <c r="L26" s="372">
        <v>1</v>
      </c>
      <c r="M26" s="373"/>
      <c r="N26" s="373"/>
      <c r="O26" s="373"/>
      <c r="P26" s="374"/>
      <c r="Q26" s="372">
        <v>5670</v>
      </c>
      <c r="R26" s="373"/>
      <c r="S26" s="373"/>
      <c r="T26" s="373"/>
      <c r="U26" s="373"/>
      <c r="V26" s="374"/>
      <c r="W26" s="462"/>
      <c r="X26" s="399"/>
      <c r="Y26" s="400"/>
      <c r="Z26" s="375" t="s">
        <v>167</v>
      </c>
      <c r="AA26" s="430"/>
      <c r="AB26" s="430"/>
      <c r="AC26" s="430"/>
      <c r="AD26" s="430"/>
      <c r="AE26" s="430"/>
      <c r="AF26" s="430"/>
      <c r="AG26" s="431"/>
      <c r="AH26" s="372" t="s">
        <v>121</v>
      </c>
      <c r="AI26" s="373"/>
      <c r="AJ26" s="373"/>
      <c r="AK26" s="373"/>
      <c r="AL26" s="374"/>
      <c r="AM26" s="372" t="s">
        <v>121</v>
      </c>
      <c r="AN26" s="373"/>
      <c r="AO26" s="373"/>
      <c r="AP26" s="373"/>
      <c r="AQ26" s="373"/>
      <c r="AR26" s="374"/>
      <c r="AS26" s="372" t="s">
        <v>121</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69"/>
      <c r="B27" s="398"/>
      <c r="C27" s="399"/>
      <c r="D27" s="400"/>
      <c r="E27" s="375" t="s">
        <v>169</v>
      </c>
      <c r="F27" s="376"/>
      <c r="G27" s="376"/>
      <c r="H27" s="376"/>
      <c r="I27" s="376"/>
      <c r="J27" s="376"/>
      <c r="K27" s="377"/>
      <c r="L27" s="372">
        <v>1</v>
      </c>
      <c r="M27" s="373"/>
      <c r="N27" s="373"/>
      <c r="O27" s="373"/>
      <c r="P27" s="374"/>
      <c r="Q27" s="372">
        <v>4017</v>
      </c>
      <c r="R27" s="373"/>
      <c r="S27" s="373"/>
      <c r="T27" s="373"/>
      <c r="U27" s="373"/>
      <c r="V27" s="374"/>
      <c r="W27" s="462"/>
      <c r="X27" s="399"/>
      <c r="Y27" s="400"/>
      <c r="Z27" s="375" t="s">
        <v>170</v>
      </c>
      <c r="AA27" s="376"/>
      <c r="AB27" s="376"/>
      <c r="AC27" s="376"/>
      <c r="AD27" s="376"/>
      <c r="AE27" s="376"/>
      <c r="AF27" s="376"/>
      <c r="AG27" s="377"/>
      <c r="AH27" s="372">
        <v>14</v>
      </c>
      <c r="AI27" s="373"/>
      <c r="AJ27" s="373"/>
      <c r="AK27" s="373"/>
      <c r="AL27" s="374"/>
      <c r="AM27" s="372">
        <v>40747</v>
      </c>
      <c r="AN27" s="373"/>
      <c r="AO27" s="373"/>
      <c r="AP27" s="373"/>
      <c r="AQ27" s="373"/>
      <c r="AR27" s="374"/>
      <c r="AS27" s="372">
        <v>2911</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t="s">
        <v>121</v>
      </c>
      <c r="BO27" s="454"/>
      <c r="BP27" s="454"/>
      <c r="BQ27" s="454"/>
      <c r="BR27" s="454"/>
      <c r="BS27" s="454"/>
      <c r="BT27" s="454"/>
      <c r="BU27" s="455"/>
      <c r="BV27" s="453" t="s">
        <v>121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69"/>
      <c r="B28" s="398"/>
      <c r="C28" s="399"/>
      <c r="D28" s="400"/>
      <c r="E28" s="375" t="s">
        <v>172</v>
      </c>
      <c r="F28" s="376"/>
      <c r="G28" s="376"/>
      <c r="H28" s="376"/>
      <c r="I28" s="376"/>
      <c r="J28" s="376"/>
      <c r="K28" s="377"/>
      <c r="L28" s="372">
        <v>1</v>
      </c>
      <c r="M28" s="373"/>
      <c r="N28" s="373"/>
      <c r="O28" s="373"/>
      <c r="P28" s="374"/>
      <c r="Q28" s="372">
        <v>3678</v>
      </c>
      <c r="R28" s="373"/>
      <c r="S28" s="373"/>
      <c r="T28" s="373"/>
      <c r="U28" s="373"/>
      <c r="V28" s="374"/>
      <c r="W28" s="462"/>
      <c r="X28" s="399"/>
      <c r="Y28" s="400"/>
      <c r="Z28" s="375" t="s">
        <v>173</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3559351</v>
      </c>
      <c r="BO28" s="449"/>
      <c r="BP28" s="449"/>
      <c r="BQ28" s="449"/>
      <c r="BR28" s="449"/>
      <c r="BS28" s="449"/>
      <c r="BT28" s="449"/>
      <c r="BU28" s="450"/>
      <c r="BV28" s="448">
        <v>3340734</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69"/>
      <c r="B29" s="398"/>
      <c r="C29" s="399"/>
      <c r="D29" s="400"/>
      <c r="E29" s="375" t="s">
        <v>175</v>
      </c>
      <c r="F29" s="376"/>
      <c r="G29" s="376"/>
      <c r="H29" s="376"/>
      <c r="I29" s="376"/>
      <c r="J29" s="376"/>
      <c r="K29" s="377"/>
      <c r="L29" s="372">
        <v>16</v>
      </c>
      <c r="M29" s="373"/>
      <c r="N29" s="373"/>
      <c r="O29" s="373"/>
      <c r="P29" s="374"/>
      <c r="Q29" s="372">
        <v>3469</v>
      </c>
      <c r="R29" s="373"/>
      <c r="S29" s="373"/>
      <c r="T29" s="373"/>
      <c r="U29" s="373"/>
      <c r="V29" s="374"/>
      <c r="W29" s="463"/>
      <c r="X29" s="464"/>
      <c r="Y29" s="465"/>
      <c r="Z29" s="375" t="s">
        <v>176</v>
      </c>
      <c r="AA29" s="376"/>
      <c r="AB29" s="376"/>
      <c r="AC29" s="376"/>
      <c r="AD29" s="376"/>
      <c r="AE29" s="376"/>
      <c r="AF29" s="376"/>
      <c r="AG29" s="377"/>
      <c r="AH29" s="372">
        <v>246</v>
      </c>
      <c r="AI29" s="373"/>
      <c r="AJ29" s="373"/>
      <c r="AK29" s="373"/>
      <c r="AL29" s="374"/>
      <c r="AM29" s="372">
        <v>751827</v>
      </c>
      <c r="AN29" s="373"/>
      <c r="AO29" s="373"/>
      <c r="AP29" s="373"/>
      <c r="AQ29" s="373"/>
      <c r="AR29" s="374"/>
      <c r="AS29" s="372">
        <v>3056</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651827</v>
      </c>
      <c r="BO29" s="420"/>
      <c r="BP29" s="420"/>
      <c r="BQ29" s="420"/>
      <c r="BR29" s="420"/>
      <c r="BS29" s="420"/>
      <c r="BT29" s="420"/>
      <c r="BU29" s="421"/>
      <c r="BV29" s="419">
        <v>868327</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2906638</v>
      </c>
      <c r="BO30" s="454"/>
      <c r="BP30" s="454"/>
      <c r="BQ30" s="454"/>
      <c r="BR30" s="454"/>
      <c r="BS30" s="454"/>
      <c r="BT30" s="454"/>
      <c r="BU30" s="455"/>
      <c r="BV30" s="453">
        <v>3178319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192"/>
    </row>
    <row r="33" spans="1:113" ht="13.5" customHeight="1">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宇土市国民健康保険特別会計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宇土市水道事業会計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宇城広域連合（一般会計）</v>
      </c>
      <c r="BZ34" s="368"/>
      <c r="CA34" s="368"/>
      <c r="CB34" s="368"/>
      <c r="CC34" s="368"/>
      <c r="CD34" s="368"/>
      <c r="CE34" s="368"/>
      <c r="CF34" s="368"/>
      <c r="CG34" s="368"/>
      <c r="CH34" s="368"/>
      <c r="CI34" s="368"/>
      <c r="CJ34" s="368"/>
      <c r="CK34" s="368"/>
      <c r="CL34" s="368"/>
      <c r="CM34" s="368"/>
      <c r="CN34" s="169"/>
      <c r="CO34" s="367">
        <f>IF(CQ34="","",MAX(C34:D43,U34:V43,AM34:AN43,BE34:BF43,BW34:BX43)+1)</f>
        <v>13</v>
      </c>
      <c r="CP34" s="367"/>
      <c r="CQ34" s="368" t="str">
        <f>IF('各会計、関係団体の財政状況及び健全化判断比率'!BS7="","",'各会計、関係団体の財政状況及び健全化判断比率'!BS7)</f>
        <v>宇土市土地開発公社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宇土市介護保険特別会計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宇土市下水道事業会計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宇城広域連合（ふるさと市町村圏基金特別会計）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宇土市後期高齢者医療特別会計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熊本県市町村総合事務組合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熊本県後期高齢者医療広域連合（一般会計）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熊本県後期高齢者医療広域連合（後期高齢者医療特別会計）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上天草・宇城水道企業団</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A9YIwMEm5IOgGfpm33tpSKD4TeQANZMqenJlf6oP5pn174NiCgCmWj+Z8JiHaJ7Bm1x8knc5WyxwdF1U/AhpSg==" saltValue="akKUB5fPK2BzwMkJA+VOs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51" t="s">
        <v>530</v>
      </c>
      <c r="D34" s="1151"/>
      <c r="E34" s="1152"/>
      <c r="F34" s="32" t="s">
        <v>484</v>
      </c>
      <c r="G34" s="33" t="s">
        <v>484</v>
      </c>
      <c r="H34" s="33" t="s">
        <v>484</v>
      </c>
      <c r="I34" s="33" t="s">
        <v>484</v>
      </c>
      <c r="J34" s="34">
        <v>12.94</v>
      </c>
      <c r="K34" s="22"/>
      <c r="L34" s="22"/>
      <c r="M34" s="22"/>
      <c r="N34" s="22"/>
      <c r="O34" s="22"/>
      <c r="P34" s="22"/>
    </row>
    <row r="35" spans="1:16" ht="39" customHeight="1">
      <c r="A35" s="22"/>
      <c r="B35" s="35"/>
      <c r="C35" s="1145" t="s">
        <v>531</v>
      </c>
      <c r="D35" s="1146"/>
      <c r="E35" s="1147"/>
      <c r="F35" s="36">
        <v>8.7899999999999991</v>
      </c>
      <c r="G35" s="37">
        <v>8.33</v>
      </c>
      <c r="H35" s="37">
        <v>8.58</v>
      </c>
      <c r="I35" s="37">
        <v>7.97</v>
      </c>
      <c r="J35" s="38">
        <v>7.46</v>
      </c>
      <c r="K35" s="22"/>
      <c r="L35" s="22"/>
      <c r="M35" s="22"/>
      <c r="N35" s="22"/>
      <c r="O35" s="22"/>
      <c r="P35" s="22"/>
    </row>
    <row r="36" spans="1:16" ht="39" customHeight="1">
      <c r="A36" s="22"/>
      <c r="B36" s="35"/>
      <c r="C36" s="1145" t="s">
        <v>532</v>
      </c>
      <c r="D36" s="1146"/>
      <c r="E36" s="1147"/>
      <c r="F36" s="36">
        <v>2.23</v>
      </c>
      <c r="G36" s="37">
        <v>2.3199999999999998</v>
      </c>
      <c r="H36" s="37">
        <v>2.1</v>
      </c>
      <c r="I36" s="37">
        <v>1.74</v>
      </c>
      <c r="J36" s="38">
        <v>1.08</v>
      </c>
      <c r="K36" s="22"/>
      <c r="L36" s="22"/>
      <c r="M36" s="22"/>
      <c r="N36" s="22"/>
      <c r="O36" s="22"/>
      <c r="P36" s="22"/>
    </row>
    <row r="37" spans="1:16" ht="39" customHeight="1">
      <c r="A37" s="22"/>
      <c r="B37" s="35"/>
      <c r="C37" s="1145" t="s">
        <v>533</v>
      </c>
      <c r="D37" s="1146"/>
      <c r="E37" s="1147"/>
      <c r="F37" s="36">
        <v>6.96</v>
      </c>
      <c r="G37" s="37">
        <v>12.02</v>
      </c>
      <c r="H37" s="37">
        <v>13.72</v>
      </c>
      <c r="I37" s="37">
        <v>6.21</v>
      </c>
      <c r="J37" s="38">
        <v>0.24</v>
      </c>
      <c r="K37" s="22"/>
      <c r="L37" s="22"/>
      <c r="M37" s="22"/>
      <c r="N37" s="22"/>
      <c r="O37" s="22"/>
      <c r="P37" s="22"/>
    </row>
    <row r="38" spans="1:16" ht="39" customHeight="1">
      <c r="A38" s="22"/>
      <c r="B38" s="35"/>
      <c r="C38" s="1145" t="s">
        <v>534</v>
      </c>
      <c r="D38" s="1146"/>
      <c r="E38" s="1147"/>
      <c r="F38" s="36">
        <v>0.1</v>
      </c>
      <c r="G38" s="37">
        <v>0.1</v>
      </c>
      <c r="H38" s="37">
        <v>0.11</v>
      </c>
      <c r="I38" s="37">
        <v>0.12</v>
      </c>
      <c r="J38" s="38">
        <v>0.13</v>
      </c>
      <c r="K38" s="22"/>
      <c r="L38" s="22"/>
      <c r="M38" s="22"/>
      <c r="N38" s="22"/>
      <c r="O38" s="22"/>
      <c r="P38" s="22"/>
    </row>
    <row r="39" spans="1:16" ht="39" customHeight="1">
      <c r="A39" s="22"/>
      <c r="B39" s="35"/>
      <c r="C39" s="1145" t="s">
        <v>535</v>
      </c>
      <c r="D39" s="1146"/>
      <c r="E39" s="1147"/>
      <c r="F39" s="36">
        <v>0.5</v>
      </c>
      <c r="G39" s="37">
        <v>0.22</v>
      </c>
      <c r="H39" s="37">
        <v>0.61</v>
      </c>
      <c r="I39" s="37">
        <v>0.01</v>
      </c>
      <c r="J39" s="38">
        <v>0</v>
      </c>
      <c r="K39" s="22"/>
      <c r="L39" s="22"/>
      <c r="M39" s="22"/>
      <c r="N39" s="22"/>
      <c r="O39" s="22"/>
      <c r="P39" s="22"/>
    </row>
    <row r="40" spans="1:16" ht="39" customHeight="1">
      <c r="A40" s="22"/>
      <c r="B40" s="35"/>
      <c r="C40" s="1145"/>
      <c r="D40" s="1146"/>
      <c r="E40" s="1147"/>
      <c r="F40" s="36"/>
      <c r="G40" s="37"/>
      <c r="H40" s="37"/>
      <c r="I40" s="37"/>
      <c r="J40" s="38"/>
      <c r="K40" s="22"/>
      <c r="L40" s="22"/>
      <c r="M40" s="22"/>
      <c r="N40" s="22"/>
      <c r="O40" s="22"/>
      <c r="P40" s="22"/>
    </row>
    <row r="41" spans="1:16" ht="39" customHeight="1">
      <c r="A41" s="22"/>
      <c r="B41" s="35"/>
      <c r="C41" s="1145"/>
      <c r="D41" s="1146"/>
      <c r="E41" s="1147"/>
      <c r="F41" s="36"/>
      <c r="G41" s="37"/>
      <c r="H41" s="37"/>
      <c r="I41" s="37"/>
      <c r="J41" s="38"/>
      <c r="K41" s="22"/>
      <c r="L41" s="22"/>
      <c r="M41" s="22"/>
      <c r="N41" s="22"/>
      <c r="O41" s="22"/>
      <c r="P41" s="22"/>
    </row>
    <row r="42" spans="1:16" ht="39" customHeight="1">
      <c r="A42" s="22"/>
      <c r="B42" s="39"/>
      <c r="C42" s="1145" t="s">
        <v>536</v>
      </c>
      <c r="D42" s="1146"/>
      <c r="E42" s="1147"/>
      <c r="F42" s="36" t="s">
        <v>484</v>
      </c>
      <c r="G42" s="37" t="s">
        <v>484</v>
      </c>
      <c r="H42" s="37" t="s">
        <v>484</v>
      </c>
      <c r="I42" s="37" t="s">
        <v>484</v>
      </c>
      <c r="J42" s="38" t="s">
        <v>484</v>
      </c>
      <c r="K42" s="22"/>
      <c r="L42" s="22"/>
      <c r="M42" s="22"/>
      <c r="N42" s="22"/>
      <c r="O42" s="22"/>
      <c r="P42" s="22"/>
    </row>
    <row r="43" spans="1:16" ht="39" customHeight="1" thickBot="1">
      <c r="A43" s="22"/>
      <c r="B43" s="40"/>
      <c r="C43" s="1148" t="s">
        <v>537</v>
      </c>
      <c r="D43" s="1149"/>
      <c r="E43" s="1150"/>
      <c r="F43" s="41">
        <v>11.31</v>
      </c>
      <c r="G43" s="42">
        <v>11.73</v>
      </c>
      <c r="H43" s="42">
        <v>12.61</v>
      </c>
      <c r="I43" s="42">
        <v>12.9</v>
      </c>
      <c r="J43" s="43" t="s">
        <v>484</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zCKM2ViWAdBKwx4H34/c28Lj0tXFPZVZDAVwRTfTP58X9Ae1t5akOpxDyhyGBuRi6JVC6TkO6qIbV0Gzz6KX4g==" saltValue="b+PcUpqmTMjrtdAvTHg5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76" t="s">
        <v>9</v>
      </c>
      <c r="C45" s="1177"/>
      <c r="D45" s="58"/>
      <c r="E45" s="1182" t="s">
        <v>10</v>
      </c>
      <c r="F45" s="1182"/>
      <c r="G45" s="1182"/>
      <c r="H45" s="1182"/>
      <c r="I45" s="1182"/>
      <c r="J45" s="1183"/>
      <c r="K45" s="59">
        <v>1707</v>
      </c>
      <c r="L45" s="60">
        <v>1838</v>
      </c>
      <c r="M45" s="60">
        <v>2120</v>
      </c>
      <c r="N45" s="60">
        <v>2371</v>
      </c>
      <c r="O45" s="61">
        <v>2409</v>
      </c>
      <c r="P45" s="48"/>
      <c r="Q45" s="48"/>
      <c r="R45" s="48"/>
      <c r="S45" s="48"/>
      <c r="T45" s="48"/>
      <c r="U45" s="48"/>
    </row>
    <row r="46" spans="1:21" ht="30.75" customHeight="1">
      <c r="A46" s="48"/>
      <c r="B46" s="1178"/>
      <c r="C46" s="1179"/>
      <c r="D46" s="62"/>
      <c r="E46" s="1155" t="s">
        <v>11</v>
      </c>
      <c r="F46" s="1155"/>
      <c r="G46" s="1155"/>
      <c r="H46" s="1155"/>
      <c r="I46" s="1155"/>
      <c r="J46" s="1156"/>
      <c r="K46" s="63" t="s">
        <v>484</v>
      </c>
      <c r="L46" s="64" t="s">
        <v>484</v>
      </c>
      <c r="M46" s="64" t="s">
        <v>484</v>
      </c>
      <c r="N46" s="64" t="s">
        <v>484</v>
      </c>
      <c r="O46" s="65" t="s">
        <v>484</v>
      </c>
      <c r="P46" s="48"/>
      <c r="Q46" s="48"/>
      <c r="R46" s="48"/>
      <c r="S46" s="48"/>
      <c r="T46" s="48"/>
      <c r="U46" s="48"/>
    </row>
    <row r="47" spans="1:21" ht="30.75" customHeight="1">
      <c r="A47" s="48"/>
      <c r="B47" s="1178"/>
      <c r="C47" s="1179"/>
      <c r="D47" s="62"/>
      <c r="E47" s="1155" t="s">
        <v>12</v>
      </c>
      <c r="F47" s="1155"/>
      <c r="G47" s="1155"/>
      <c r="H47" s="1155"/>
      <c r="I47" s="1155"/>
      <c r="J47" s="1156"/>
      <c r="K47" s="63" t="s">
        <v>484</v>
      </c>
      <c r="L47" s="64" t="s">
        <v>484</v>
      </c>
      <c r="M47" s="64" t="s">
        <v>484</v>
      </c>
      <c r="N47" s="64" t="s">
        <v>484</v>
      </c>
      <c r="O47" s="65" t="s">
        <v>484</v>
      </c>
      <c r="P47" s="48"/>
      <c r="Q47" s="48"/>
      <c r="R47" s="48"/>
      <c r="S47" s="48"/>
      <c r="T47" s="48"/>
      <c r="U47" s="48"/>
    </row>
    <row r="48" spans="1:21" ht="30.75" customHeight="1">
      <c r="A48" s="48"/>
      <c r="B48" s="1178"/>
      <c r="C48" s="1179"/>
      <c r="D48" s="62"/>
      <c r="E48" s="1155" t="s">
        <v>13</v>
      </c>
      <c r="F48" s="1155"/>
      <c r="G48" s="1155"/>
      <c r="H48" s="1155"/>
      <c r="I48" s="1155"/>
      <c r="J48" s="1156"/>
      <c r="K48" s="63">
        <v>227</v>
      </c>
      <c r="L48" s="64">
        <v>214</v>
      </c>
      <c r="M48" s="64">
        <v>211</v>
      </c>
      <c r="N48" s="64">
        <v>223</v>
      </c>
      <c r="O48" s="65">
        <v>239</v>
      </c>
      <c r="P48" s="48"/>
      <c r="Q48" s="48"/>
      <c r="R48" s="48"/>
      <c r="S48" s="48"/>
      <c r="T48" s="48"/>
      <c r="U48" s="48"/>
    </row>
    <row r="49" spans="1:21" ht="30.75" customHeight="1">
      <c r="A49" s="48"/>
      <c r="B49" s="1178"/>
      <c r="C49" s="1179"/>
      <c r="D49" s="62"/>
      <c r="E49" s="1155" t="s">
        <v>14</v>
      </c>
      <c r="F49" s="1155"/>
      <c r="G49" s="1155"/>
      <c r="H49" s="1155"/>
      <c r="I49" s="1155"/>
      <c r="J49" s="1156"/>
      <c r="K49" s="63">
        <v>112</v>
      </c>
      <c r="L49" s="64">
        <v>138</v>
      </c>
      <c r="M49" s="64">
        <v>174</v>
      </c>
      <c r="N49" s="64">
        <v>213</v>
      </c>
      <c r="O49" s="65">
        <v>259</v>
      </c>
      <c r="P49" s="48"/>
      <c r="Q49" s="48"/>
      <c r="R49" s="48"/>
      <c r="S49" s="48"/>
      <c r="T49" s="48"/>
      <c r="U49" s="48"/>
    </row>
    <row r="50" spans="1:21" ht="30.75" customHeight="1">
      <c r="A50" s="48"/>
      <c r="B50" s="1178"/>
      <c r="C50" s="1179"/>
      <c r="D50" s="62"/>
      <c r="E50" s="1155" t="s">
        <v>15</v>
      </c>
      <c r="F50" s="1155"/>
      <c r="G50" s="1155"/>
      <c r="H50" s="1155"/>
      <c r="I50" s="1155"/>
      <c r="J50" s="1156"/>
      <c r="K50" s="63">
        <v>0</v>
      </c>
      <c r="L50" s="64">
        <v>0</v>
      </c>
      <c r="M50" s="64">
        <v>0</v>
      </c>
      <c r="N50" s="64">
        <v>0</v>
      </c>
      <c r="O50" s="65" t="s">
        <v>484</v>
      </c>
      <c r="P50" s="48"/>
      <c r="Q50" s="48"/>
      <c r="R50" s="48"/>
      <c r="S50" s="48"/>
      <c r="T50" s="48"/>
      <c r="U50" s="48"/>
    </row>
    <row r="51" spans="1:21" ht="30.75" customHeight="1">
      <c r="A51" s="48"/>
      <c r="B51" s="1180"/>
      <c r="C51" s="1181"/>
      <c r="D51" s="66"/>
      <c r="E51" s="1155" t="s">
        <v>16</v>
      </c>
      <c r="F51" s="1155"/>
      <c r="G51" s="1155"/>
      <c r="H51" s="1155"/>
      <c r="I51" s="1155"/>
      <c r="J51" s="1156"/>
      <c r="K51" s="63" t="s">
        <v>484</v>
      </c>
      <c r="L51" s="64" t="s">
        <v>484</v>
      </c>
      <c r="M51" s="64" t="s">
        <v>484</v>
      </c>
      <c r="N51" s="64" t="s">
        <v>484</v>
      </c>
      <c r="O51" s="65" t="s">
        <v>484</v>
      </c>
      <c r="P51" s="48"/>
      <c r="Q51" s="48"/>
      <c r="R51" s="48"/>
      <c r="S51" s="48"/>
      <c r="T51" s="48"/>
      <c r="U51" s="48"/>
    </row>
    <row r="52" spans="1:21" ht="30.75" customHeight="1">
      <c r="A52" s="48"/>
      <c r="B52" s="1153" t="s">
        <v>17</v>
      </c>
      <c r="C52" s="1154"/>
      <c r="D52" s="66"/>
      <c r="E52" s="1155" t="s">
        <v>18</v>
      </c>
      <c r="F52" s="1155"/>
      <c r="G52" s="1155"/>
      <c r="H52" s="1155"/>
      <c r="I52" s="1155"/>
      <c r="J52" s="1156"/>
      <c r="K52" s="63">
        <v>1215</v>
      </c>
      <c r="L52" s="64">
        <v>1339</v>
      </c>
      <c r="M52" s="64">
        <v>1548</v>
      </c>
      <c r="N52" s="64">
        <v>1808</v>
      </c>
      <c r="O52" s="65">
        <v>1921</v>
      </c>
      <c r="P52" s="48"/>
      <c r="Q52" s="48"/>
      <c r="R52" s="48"/>
      <c r="S52" s="48"/>
      <c r="T52" s="48"/>
      <c r="U52" s="48"/>
    </row>
    <row r="53" spans="1:21" ht="30.75" customHeight="1" thickBot="1">
      <c r="A53" s="48"/>
      <c r="B53" s="1157" t="s">
        <v>19</v>
      </c>
      <c r="C53" s="1158"/>
      <c r="D53" s="67"/>
      <c r="E53" s="1159" t="s">
        <v>20</v>
      </c>
      <c r="F53" s="1159"/>
      <c r="G53" s="1159"/>
      <c r="H53" s="1159"/>
      <c r="I53" s="1159"/>
      <c r="J53" s="1160"/>
      <c r="K53" s="68">
        <v>831</v>
      </c>
      <c r="L53" s="69">
        <v>851</v>
      </c>
      <c r="M53" s="69">
        <v>957</v>
      </c>
      <c r="N53" s="69">
        <v>999</v>
      </c>
      <c r="O53" s="70">
        <v>986</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c r="B58" s="1161" t="s">
        <v>24</v>
      </c>
      <c r="C58" s="1162"/>
      <c r="D58" s="1167" t="s">
        <v>25</v>
      </c>
      <c r="E58" s="1168"/>
      <c r="F58" s="1168"/>
      <c r="G58" s="1168"/>
      <c r="H58" s="1168"/>
      <c r="I58" s="1168"/>
      <c r="J58" s="1169"/>
      <c r="K58" s="83"/>
      <c r="L58" s="84"/>
      <c r="M58" s="84"/>
      <c r="N58" s="84"/>
      <c r="O58" s="85"/>
    </row>
    <row r="59" spans="1:21" ht="31.5" customHeight="1">
      <c r="B59" s="1163"/>
      <c r="C59" s="1164"/>
      <c r="D59" s="1170" t="s">
        <v>26</v>
      </c>
      <c r="E59" s="1171"/>
      <c r="F59" s="1171"/>
      <c r="G59" s="1171"/>
      <c r="H59" s="1171"/>
      <c r="I59" s="1171"/>
      <c r="J59" s="1172"/>
      <c r="K59" s="86"/>
      <c r="L59" s="87"/>
      <c r="M59" s="87"/>
      <c r="N59" s="87"/>
      <c r="O59" s="88"/>
    </row>
    <row r="60" spans="1:21" ht="31.5" customHeight="1" thickBot="1">
      <c r="B60" s="1165"/>
      <c r="C60" s="1166"/>
      <c r="D60" s="1173" t="s">
        <v>27</v>
      </c>
      <c r="E60" s="1174"/>
      <c r="F60" s="1174"/>
      <c r="G60" s="1174"/>
      <c r="H60" s="1174"/>
      <c r="I60" s="1174"/>
      <c r="J60" s="1175"/>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gxDECJQL/6KaF5A+/MJs26dLpkSojwvil2ls91fOz64TcFAdNHe01stjmkLjDAILzELHmR1v4UlM+6fipvJKg==" saltValue="je6RnUxva1tQ6N8PqVsNS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523</v>
      </c>
      <c r="J40" s="103" t="s">
        <v>524</v>
      </c>
      <c r="K40" s="103" t="s">
        <v>525</v>
      </c>
      <c r="L40" s="103" t="s">
        <v>526</v>
      </c>
      <c r="M40" s="104" t="s">
        <v>527</v>
      </c>
    </row>
    <row r="41" spans="2:13" ht="27.75" customHeight="1">
      <c r="B41" s="1196" t="s">
        <v>30</v>
      </c>
      <c r="C41" s="1197"/>
      <c r="D41" s="105"/>
      <c r="E41" s="1198" t="s">
        <v>31</v>
      </c>
      <c r="F41" s="1198"/>
      <c r="G41" s="1198"/>
      <c r="H41" s="1199"/>
      <c r="I41" s="343">
        <v>20076</v>
      </c>
      <c r="J41" s="344">
        <v>20940</v>
      </c>
      <c r="K41" s="344">
        <v>22463</v>
      </c>
      <c r="L41" s="344">
        <v>21690</v>
      </c>
      <c r="M41" s="345">
        <v>21334</v>
      </c>
    </row>
    <row r="42" spans="2:13" ht="27.75" customHeight="1">
      <c r="B42" s="1186"/>
      <c r="C42" s="1187"/>
      <c r="D42" s="106"/>
      <c r="E42" s="1190" t="s">
        <v>32</v>
      </c>
      <c r="F42" s="1190"/>
      <c r="G42" s="1190"/>
      <c r="H42" s="1191"/>
      <c r="I42" s="346" t="s">
        <v>484</v>
      </c>
      <c r="J42" s="347" t="s">
        <v>484</v>
      </c>
      <c r="K42" s="347" t="s">
        <v>484</v>
      </c>
      <c r="L42" s="347" t="s">
        <v>484</v>
      </c>
      <c r="M42" s="348" t="s">
        <v>484</v>
      </c>
    </row>
    <row r="43" spans="2:13" ht="27.75" customHeight="1">
      <c r="B43" s="1186"/>
      <c r="C43" s="1187"/>
      <c r="D43" s="106"/>
      <c r="E43" s="1190" t="s">
        <v>33</v>
      </c>
      <c r="F43" s="1190"/>
      <c r="G43" s="1190"/>
      <c r="H43" s="1191"/>
      <c r="I43" s="346">
        <v>2430</v>
      </c>
      <c r="J43" s="347">
        <v>2125</v>
      </c>
      <c r="K43" s="347">
        <v>2072</v>
      </c>
      <c r="L43" s="347">
        <v>1974</v>
      </c>
      <c r="M43" s="348">
        <v>1880</v>
      </c>
    </row>
    <row r="44" spans="2:13" ht="27.75" customHeight="1">
      <c r="B44" s="1186"/>
      <c r="C44" s="1187"/>
      <c r="D44" s="106"/>
      <c r="E44" s="1190" t="s">
        <v>34</v>
      </c>
      <c r="F44" s="1190"/>
      <c r="G44" s="1190"/>
      <c r="H44" s="1191"/>
      <c r="I44" s="346">
        <v>3500</v>
      </c>
      <c r="J44" s="347">
        <v>3280</v>
      </c>
      <c r="K44" s="347">
        <v>3792</v>
      </c>
      <c r="L44" s="347">
        <v>4362</v>
      </c>
      <c r="M44" s="348">
        <v>4023</v>
      </c>
    </row>
    <row r="45" spans="2:13" ht="27.75" customHeight="1">
      <c r="B45" s="1186"/>
      <c r="C45" s="1187"/>
      <c r="D45" s="106"/>
      <c r="E45" s="1190" t="s">
        <v>35</v>
      </c>
      <c r="F45" s="1190"/>
      <c r="G45" s="1190"/>
      <c r="H45" s="1191"/>
      <c r="I45" s="346">
        <v>1628</v>
      </c>
      <c r="J45" s="347">
        <v>1707</v>
      </c>
      <c r="K45" s="347">
        <v>1722</v>
      </c>
      <c r="L45" s="347">
        <v>1831</v>
      </c>
      <c r="M45" s="348">
        <v>1880</v>
      </c>
    </row>
    <row r="46" spans="2:13" ht="27.75" customHeight="1">
      <c r="B46" s="1186"/>
      <c r="C46" s="1187"/>
      <c r="D46" s="107"/>
      <c r="E46" s="1190" t="s">
        <v>36</v>
      </c>
      <c r="F46" s="1190"/>
      <c r="G46" s="1190"/>
      <c r="H46" s="1191"/>
      <c r="I46" s="346" t="s">
        <v>484</v>
      </c>
      <c r="J46" s="347" t="s">
        <v>484</v>
      </c>
      <c r="K46" s="347" t="s">
        <v>484</v>
      </c>
      <c r="L46" s="347" t="s">
        <v>484</v>
      </c>
      <c r="M46" s="348" t="s">
        <v>484</v>
      </c>
    </row>
    <row r="47" spans="2:13" ht="27.75" customHeight="1">
      <c r="B47" s="1186"/>
      <c r="C47" s="1187"/>
      <c r="D47" s="108"/>
      <c r="E47" s="1200" t="s">
        <v>37</v>
      </c>
      <c r="F47" s="1201"/>
      <c r="G47" s="1201"/>
      <c r="H47" s="1202"/>
      <c r="I47" s="346" t="s">
        <v>484</v>
      </c>
      <c r="J47" s="347" t="s">
        <v>484</v>
      </c>
      <c r="K47" s="347" t="s">
        <v>484</v>
      </c>
      <c r="L47" s="347" t="s">
        <v>484</v>
      </c>
      <c r="M47" s="348" t="s">
        <v>484</v>
      </c>
    </row>
    <row r="48" spans="2:13" ht="27.75" customHeight="1">
      <c r="B48" s="1186"/>
      <c r="C48" s="1187"/>
      <c r="D48" s="106"/>
      <c r="E48" s="1190" t="s">
        <v>38</v>
      </c>
      <c r="F48" s="1190"/>
      <c r="G48" s="1190"/>
      <c r="H48" s="1191"/>
      <c r="I48" s="346" t="s">
        <v>484</v>
      </c>
      <c r="J48" s="347" t="s">
        <v>484</v>
      </c>
      <c r="K48" s="347" t="s">
        <v>484</v>
      </c>
      <c r="L48" s="347" t="s">
        <v>484</v>
      </c>
      <c r="M48" s="348" t="s">
        <v>484</v>
      </c>
    </row>
    <row r="49" spans="2:13" ht="27.75" customHeight="1">
      <c r="B49" s="1188"/>
      <c r="C49" s="1189"/>
      <c r="D49" s="106"/>
      <c r="E49" s="1190" t="s">
        <v>39</v>
      </c>
      <c r="F49" s="1190"/>
      <c r="G49" s="1190"/>
      <c r="H49" s="1191"/>
      <c r="I49" s="346" t="s">
        <v>484</v>
      </c>
      <c r="J49" s="347" t="s">
        <v>484</v>
      </c>
      <c r="K49" s="347" t="s">
        <v>484</v>
      </c>
      <c r="L49" s="347" t="s">
        <v>484</v>
      </c>
      <c r="M49" s="348" t="s">
        <v>484</v>
      </c>
    </row>
    <row r="50" spans="2:13" ht="27.75" customHeight="1">
      <c r="B50" s="1184" t="s">
        <v>40</v>
      </c>
      <c r="C50" s="1185"/>
      <c r="D50" s="109"/>
      <c r="E50" s="1190" t="s">
        <v>41</v>
      </c>
      <c r="F50" s="1190"/>
      <c r="G50" s="1190"/>
      <c r="H50" s="1191"/>
      <c r="I50" s="346">
        <v>6533</v>
      </c>
      <c r="J50" s="347">
        <v>7548</v>
      </c>
      <c r="K50" s="347">
        <v>8016</v>
      </c>
      <c r="L50" s="347">
        <v>8232</v>
      </c>
      <c r="M50" s="348">
        <v>7954</v>
      </c>
    </row>
    <row r="51" spans="2:13" ht="27.75" customHeight="1">
      <c r="B51" s="1186"/>
      <c r="C51" s="1187"/>
      <c r="D51" s="106"/>
      <c r="E51" s="1190" t="s">
        <v>42</v>
      </c>
      <c r="F51" s="1190"/>
      <c r="G51" s="1190"/>
      <c r="H51" s="1191"/>
      <c r="I51" s="346">
        <v>510</v>
      </c>
      <c r="J51" s="347">
        <v>401</v>
      </c>
      <c r="K51" s="347">
        <v>286</v>
      </c>
      <c r="L51" s="347">
        <v>164</v>
      </c>
      <c r="M51" s="348">
        <v>59</v>
      </c>
    </row>
    <row r="52" spans="2:13" ht="27.75" customHeight="1">
      <c r="B52" s="1188"/>
      <c r="C52" s="1189"/>
      <c r="D52" s="106"/>
      <c r="E52" s="1190" t="s">
        <v>43</v>
      </c>
      <c r="F52" s="1190"/>
      <c r="G52" s="1190"/>
      <c r="H52" s="1191"/>
      <c r="I52" s="346">
        <v>19032</v>
      </c>
      <c r="J52" s="347">
        <v>20523</v>
      </c>
      <c r="K52" s="347">
        <v>22307</v>
      </c>
      <c r="L52" s="347">
        <v>21520</v>
      </c>
      <c r="M52" s="348">
        <v>21101</v>
      </c>
    </row>
    <row r="53" spans="2:13" ht="27.75" customHeight="1" thickBot="1">
      <c r="B53" s="1192" t="s">
        <v>19</v>
      </c>
      <c r="C53" s="1193"/>
      <c r="D53" s="110"/>
      <c r="E53" s="1194" t="s">
        <v>44</v>
      </c>
      <c r="F53" s="1194"/>
      <c r="G53" s="1194"/>
      <c r="H53" s="1195"/>
      <c r="I53" s="349">
        <v>1557</v>
      </c>
      <c r="J53" s="350">
        <v>-419</v>
      </c>
      <c r="K53" s="350">
        <v>-561</v>
      </c>
      <c r="L53" s="350">
        <v>-59</v>
      </c>
      <c r="M53" s="351">
        <v>3</v>
      </c>
    </row>
    <row r="54" spans="2:13" ht="27.75" customHeight="1">
      <c r="B54" s="111"/>
      <c r="C54" s="112"/>
      <c r="D54" s="112"/>
      <c r="E54" s="113"/>
      <c r="F54" s="113"/>
      <c r="G54" s="113"/>
      <c r="H54" s="113"/>
      <c r="I54" s="114"/>
      <c r="J54" s="114"/>
      <c r="K54" s="114"/>
      <c r="L54" s="114"/>
      <c r="M54" s="114"/>
    </row>
    <row r="55" spans="2:13"/>
  </sheetData>
  <sheetProtection algorithmName="SHA-512" hashValue="uHBeHynHIn296yA9Gb+AlU6G4hRiUErdnp4Qz5gx57FtFGkyyXrdw/MXd6x1HAM4O9IGN/h9oKs9IJGA4X4A0A==" saltValue="uiZSxXfRH1/wjKt3NEic/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525</v>
      </c>
      <c r="G54" s="119" t="s">
        <v>526</v>
      </c>
      <c r="H54" s="120" t="s">
        <v>527</v>
      </c>
    </row>
    <row r="55" spans="2:8" ht="52.5" customHeight="1">
      <c r="B55" s="121"/>
      <c r="C55" s="1211" t="s">
        <v>46</v>
      </c>
      <c r="D55" s="1211"/>
      <c r="E55" s="1212"/>
      <c r="F55" s="352">
        <v>4319</v>
      </c>
      <c r="G55" s="352">
        <v>3341</v>
      </c>
      <c r="H55" s="353">
        <v>3559</v>
      </c>
    </row>
    <row r="56" spans="2:8" ht="52.5" customHeight="1">
      <c r="B56" s="122"/>
      <c r="C56" s="1213" t="s">
        <v>47</v>
      </c>
      <c r="D56" s="1213"/>
      <c r="E56" s="1214"/>
      <c r="F56" s="354">
        <v>868</v>
      </c>
      <c r="G56" s="354">
        <v>868</v>
      </c>
      <c r="H56" s="355">
        <v>652</v>
      </c>
    </row>
    <row r="57" spans="2:8" ht="53.25" customHeight="1">
      <c r="B57" s="122"/>
      <c r="C57" s="1215" t="s">
        <v>48</v>
      </c>
      <c r="D57" s="1215"/>
      <c r="E57" s="1216"/>
      <c r="F57" s="356">
        <v>2069</v>
      </c>
      <c r="G57" s="356">
        <v>3178</v>
      </c>
      <c r="H57" s="357">
        <v>2907</v>
      </c>
    </row>
    <row r="58" spans="2:8" ht="45.75" customHeight="1">
      <c r="B58" s="123"/>
      <c r="C58" s="1203" t="s">
        <v>543</v>
      </c>
      <c r="D58" s="1204"/>
      <c r="E58" s="1205"/>
      <c r="F58" s="358">
        <v>1066</v>
      </c>
      <c r="G58" s="358">
        <v>985</v>
      </c>
      <c r="H58" s="359">
        <v>662</v>
      </c>
    </row>
    <row r="59" spans="2:8" ht="45.75" customHeight="1">
      <c r="B59" s="123"/>
      <c r="C59" s="1203" t="s">
        <v>544</v>
      </c>
      <c r="D59" s="1204"/>
      <c r="E59" s="1205"/>
      <c r="F59" s="358">
        <v>0</v>
      </c>
      <c r="G59" s="358">
        <v>199</v>
      </c>
      <c r="H59" s="359">
        <v>400</v>
      </c>
    </row>
    <row r="60" spans="2:8" ht="45.75" customHeight="1">
      <c r="B60" s="123"/>
      <c r="C60" s="1203" t="s">
        <v>545</v>
      </c>
      <c r="D60" s="1204"/>
      <c r="E60" s="1205"/>
      <c r="F60" s="358">
        <v>50</v>
      </c>
      <c r="G60" s="358">
        <v>149</v>
      </c>
      <c r="H60" s="359">
        <v>8</v>
      </c>
    </row>
    <row r="61" spans="2:8" ht="45.75" customHeight="1">
      <c r="B61" s="123"/>
      <c r="C61" s="1203" t="s">
        <v>546</v>
      </c>
      <c r="D61" s="1204"/>
      <c r="E61" s="1205"/>
      <c r="F61" s="358">
        <v>716</v>
      </c>
      <c r="G61" s="358">
        <v>1628</v>
      </c>
      <c r="H61" s="359">
        <v>1622</v>
      </c>
    </row>
    <row r="62" spans="2:8" ht="45.75" customHeight="1" thickBot="1">
      <c r="B62" s="124"/>
      <c r="C62" s="1206" t="s">
        <v>547</v>
      </c>
      <c r="D62" s="1207"/>
      <c r="E62" s="1208"/>
      <c r="F62" s="360">
        <v>37</v>
      </c>
      <c r="G62" s="360">
        <v>32</v>
      </c>
      <c r="H62" s="361">
        <v>26</v>
      </c>
    </row>
    <row r="63" spans="2:8" ht="52.5" customHeight="1" thickBot="1">
      <c r="B63" s="125"/>
      <c r="C63" s="1209" t="s">
        <v>49</v>
      </c>
      <c r="D63" s="1209"/>
      <c r="E63" s="1210"/>
      <c r="F63" s="362">
        <v>7256</v>
      </c>
      <c r="G63" s="362">
        <v>7387</v>
      </c>
      <c r="H63" s="363">
        <v>7118</v>
      </c>
    </row>
    <row r="64" spans="2:8"/>
  </sheetData>
  <sheetProtection algorithmName="SHA-512" hashValue="cdtGpZVyIuxC2wubPyoEjlwLDG0g9YV3GR8rdNsQnZFaQ13IN5fvgKkZ5lnRzNg9wKYBK17eUR9YXe4N67Mh4w==" saltValue="0tWGCtLL/dJM7M9Wp8fa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32" customWidth="1"/>
    <col min="2" max="8" width="13.375" style="132" customWidth="1"/>
    <col min="9" max="16384" width="11.125" style="132"/>
  </cols>
  <sheetData>
    <row r="1" spans="1:8">
      <c r="A1" s="126"/>
      <c r="B1" s="127"/>
      <c r="C1" s="128"/>
      <c r="D1" s="129"/>
      <c r="E1" s="130"/>
      <c r="F1" s="130"/>
      <c r="G1" s="130"/>
      <c r="H1" s="131"/>
    </row>
    <row r="2" spans="1:8">
      <c r="A2" s="133"/>
      <c r="B2" s="134"/>
      <c r="C2" s="135"/>
      <c r="D2" s="136" t="s">
        <v>50</v>
      </c>
      <c r="E2" s="137"/>
      <c r="F2" s="138" t="s">
        <v>522</v>
      </c>
      <c r="G2" s="139"/>
      <c r="H2" s="140"/>
    </row>
    <row r="3" spans="1:8">
      <c r="A3" s="136" t="s">
        <v>515</v>
      </c>
      <c r="B3" s="141"/>
      <c r="C3" s="142"/>
      <c r="D3" s="143">
        <v>60803</v>
      </c>
      <c r="E3" s="144"/>
      <c r="F3" s="145">
        <v>84962</v>
      </c>
      <c r="G3" s="146"/>
      <c r="H3" s="147"/>
    </row>
    <row r="4" spans="1:8">
      <c r="A4" s="148"/>
      <c r="B4" s="149"/>
      <c r="C4" s="150"/>
      <c r="D4" s="151">
        <v>23790</v>
      </c>
      <c r="E4" s="152"/>
      <c r="F4" s="153">
        <v>42793</v>
      </c>
      <c r="G4" s="154"/>
      <c r="H4" s="155"/>
    </row>
    <row r="5" spans="1:8">
      <c r="A5" s="136" t="s">
        <v>517</v>
      </c>
      <c r="B5" s="141"/>
      <c r="C5" s="142"/>
      <c r="D5" s="143">
        <v>52201</v>
      </c>
      <c r="E5" s="144"/>
      <c r="F5" s="145">
        <v>96469</v>
      </c>
      <c r="G5" s="146"/>
      <c r="H5" s="147"/>
    </row>
    <row r="6" spans="1:8">
      <c r="A6" s="148"/>
      <c r="B6" s="149"/>
      <c r="C6" s="150"/>
      <c r="D6" s="151">
        <v>29459</v>
      </c>
      <c r="E6" s="152"/>
      <c r="F6" s="153">
        <v>49775</v>
      </c>
      <c r="G6" s="154"/>
      <c r="H6" s="155"/>
    </row>
    <row r="7" spans="1:8">
      <c r="A7" s="136" t="s">
        <v>518</v>
      </c>
      <c r="B7" s="141"/>
      <c r="C7" s="142"/>
      <c r="D7" s="143">
        <v>48278</v>
      </c>
      <c r="E7" s="144"/>
      <c r="F7" s="145">
        <v>85743</v>
      </c>
      <c r="G7" s="146"/>
      <c r="H7" s="147"/>
    </row>
    <row r="8" spans="1:8">
      <c r="A8" s="148"/>
      <c r="B8" s="149"/>
      <c r="C8" s="150"/>
      <c r="D8" s="151">
        <v>25834</v>
      </c>
      <c r="E8" s="152"/>
      <c r="F8" s="153">
        <v>45231</v>
      </c>
      <c r="G8" s="154"/>
      <c r="H8" s="155"/>
    </row>
    <row r="9" spans="1:8">
      <c r="A9" s="136" t="s">
        <v>519</v>
      </c>
      <c r="B9" s="141"/>
      <c r="C9" s="142"/>
      <c r="D9" s="143">
        <v>81427</v>
      </c>
      <c r="E9" s="144"/>
      <c r="F9" s="145">
        <v>92509</v>
      </c>
      <c r="G9" s="146"/>
      <c r="H9" s="147"/>
    </row>
    <row r="10" spans="1:8">
      <c r="A10" s="148"/>
      <c r="B10" s="149"/>
      <c r="C10" s="150"/>
      <c r="D10" s="151">
        <v>42271</v>
      </c>
      <c r="E10" s="152"/>
      <c r="F10" s="153">
        <v>52274</v>
      </c>
      <c r="G10" s="154"/>
      <c r="H10" s="155"/>
    </row>
    <row r="11" spans="1:8">
      <c r="A11" s="136" t="s">
        <v>520</v>
      </c>
      <c r="B11" s="141"/>
      <c r="C11" s="142"/>
      <c r="D11" s="143">
        <v>93970</v>
      </c>
      <c r="E11" s="144"/>
      <c r="F11" s="145">
        <v>98544</v>
      </c>
      <c r="G11" s="146"/>
      <c r="H11" s="147"/>
    </row>
    <row r="12" spans="1:8">
      <c r="A12" s="148"/>
      <c r="B12" s="149"/>
      <c r="C12" s="156"/>
      <c r="D12" s="151">
        <v>53788</v>
      </c>
      <c r="E12" s="152"/>
      <c r="F12" s="153">
        <v>55816</v>
      </c>
      <c r="G12" s="154"/>
      <c r="H12" s="155"/>
    </row>
    <row r="13" spans="1:8">
      <c r="A13" s="136"/>
      <c r="B13" s="141"/>
      <c r="C13" s="157"/>
      <c r="D13" s="158">
        <v>67336</v>
      </c>
      <c r="E13" s="159"/>
      <c r="F13" s="160">
        <v>91645</v>
      </c>
      <c r="G13" s="161"/>
      <c r="H13" s="147"/>
    </row>
    <row r="14" spans="1:8">
      <c r="A14" s="148"/>
      <c r="B14" s="149"/>
      <c r="C14" s="150"/>
      <c r="D14" s="151">
        <v>35028</v>
      </c>
      <c r="E14" s="152"/>
      <c r="F14" s="153">
        <v>49178</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6.97</v>
      </c>
      <c r="C19" s="162">
        <f>ROUND(VALUE(SUBSTITUTE(実質収支比率等に係る経年分析!G$48,"▲","-")),2)</f>
        <v>12.02</v>
      </c>
      <c r="D19" s="162">
        <f>ROUND(VALUE(SUBSTITUTE(実質収支比率等に係る経年分析!H$48,"▲","-")),2)</f>
        <v>13.72</v>
      </c>
      <c r="E19" s="162">
        <f>ROUND(VALUE(SUBSTITUTE(実質収支比率等に係る経年分析!I$48,"▲","-")),2)</f>
        <v>6.22</v>
      </c>
      <c r="F19" s="162">
        <f>ROUND(VALUE(SUBSTITUTE(実質収支比率等に係る経年分析!J$48,"▲","-")),2)</f>
        <v>0.25</v>
      </c>
    </row>
    <row r="20" spans="1:11">
      <c r="A20" s="162" t="s">
        <v>53</v>
      </c>
      <c r="B20" s="162">
        <f>ROUND(VALUE(SUBSTITUTE(実質収支比率等に係る経年分析!F$47,"▲","-")),2)</f>
        <v>38.75</v>
      </c>
      <c r="C20" s="162">
        <f>ROUND(VALUE(SUBSTITUTE(実質収支比率等に係る経年分析!G$47,"▲","-")),2)</f>
        <v>39.97</v>
      </c>
      <c r="D20" s="162">
        <f>ROUND(VALUE(SUBSTITUTE(実質収支比率等に係る経年分析!H$47,"▲","-")),2)</f>
        <v>46.21</v>
      </c>
      <c r="E20" s="162">
        <f>ROUND(VALUE(SUBSTITUTE(実質収支比率等に係る経年分析!I$47,"▲","-")),2)</f>
        <v>34.369999999999997</v>
      </c>
      <c r="F20" s="162">
        <f>ROUND(VALUE(SUBSTITUTE(実質収支比率等に係る経年分析!J$47,"▲","-")),2)</f>
        <v>34.96</v>
      </c>
    </row>
    <row r="21" spans="1:11">
      <c r="A21" s="162" t="s">
        <v>54</v>
      </c>
      <c r="B21" s="162">
        <f>IF(ISNUMBER(VALUE(SUBSTITUTE(実質収支比率等に係る経年分析!F$49,"▲","-"))),ROUND(VALUE(SUBSTITUTE(実質収支比率等に係る経年分析!F$49,"▲","-")),2),NA())</f>
        <v>3.02</v>
      </c>
      <c r="C21" s="162">
        <f>IF(ISNUMBER(VALUE(SUBSTITUTE(実質収支比率等に係る経年分析!G$49,"▲","-"))),ROUND(VALUE(SUBSTITUTE(実質収支比率等に係る経年分析!G$49,"▲","-")),2),NA())</f>
        <v>5.48</v>
      </c>
      <c r="D21" s="162">
        <f>IF(ISNUMBER(VALUE(SUBSTITUTE(実質収支比率等に係る経年分析!H$49,"▲","-"))),ROUND(VALUE(SUBSTITUTE(実質収支比率等に係る経年分析!H$49,"▲","-")),2),NA())</f>
        <v>1.89</v>
      </c>
      <c r="E21" s="162">
        <f>IF(ISNUMBER(VALUE(SUBSTITUTE(実質収支比率等に係る経年分析!I$49,"▲","-"))),ROUND(VALUE(SUBSTITUTE(実質収支比率等に係る経年分析!I$49,"▲","-")),2),NA())</f>
        <v>-23.72</v>
      </c>
      <c r="F21" s="162">
        <f>IF(ISNUMBER(VALUE(SUBSTITUTE(実質収支比率等に係る経年分析!J$49,"▲","-"))),ROUND(VALUE(SUBSTITUTE(実質収支比率等に係る経年分析!J$49,"▲","-")),2),NA())</f>
        <v>-6.59</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11.31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11.73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12.61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12.9</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c r="A31" s="163" t="str">
        <f>IF(連結実質赤字比率に係る赤字・黒字の構成分析!C$39="",NA(),連結実質赤字比率に係る赤字・黒字の構成分析!C$39)</f>
        <v>宇土市国民健康保険特別会計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0.61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c r="A32" s="163" t="str">
        <f>IF(連結実質赤字比率に係る赤字・黒字の構成分析!C$38="",NA(),連結実質赤字比率に係る赤字・黒字の構成分析!C$38)</f>
        <v>宇土市後期高齢者医療特別会計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0.13</v>
      </c>
    </row>
    <row r="33" spans="1:16">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6.96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12.02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13.72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6.21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0.24</v>
      </c>
    </row>
    <row r="34" spans="1:16">
      <c r="A34" s="163" t="str">
        <f>IF(連結実質赤字比率に係る赤字・黒字の構成分析!C$36="",NA(),連結実質赤字比率に係る赤字・黒字の構成分析!C$36)</f>
        <v>宇土市介護保険特別会計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2.23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2.3199999999999998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1.74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1.08</v>
      </c>
    </row>
    <row r="35" spans="1:16">
      <c r="A35" s="163" t="str">
        <f>IF(連結実質赤字比率に係る赤字・黒字の構成分析!C$35="",NA(),連結実質赤字比率に係る赤字・黒字の構成分析!C$35)</f>
        <v>宇土市水道事業会計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8.7899999999999991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8.33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8.58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7.97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7.46</v>
      </c>
    </row>
    <row r="36" spans="1:16">
      <c r="A36" s="163" t="str">
        <f>IF(連結実質赤字比率に係る赤字・黒字の構成分析!C$34="",NA(),連結実質赤字比率に係る赤字・黒字の構成分析!C$34)</f>
        <v>宇土市下水道事業会計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#VALUE!</v>
      </c>
      <c r="G36" s="163" t="e">
        <f>IF(ROUND(VALUE(SUBSTITUTE(連結実質赤字比率に係る赤字・黒字の構成分析!H$34,"▲", "-")), 2) &gt;= 0, ABS(ROUND(VALUE(SUBSTITUTE(連結実質赤字比率に係る赤字・黒字の構成分析!H$34,"▲", "-")), 2)), NA())</f>
        <v>#VALUE!</v>
      </c>
      <c r="H36" s="163" t="e">
        <f>IF(ROUND(VALUE(SUBSTITUTE(連結実質赤字比率に係る赤字・黒字の構成分析!I$34,"▲", "-")), 2) &lt; 0, ABS(ROUND(VALUE(SUBSTITUTE(連結実質赤字比率に係る赤字・黒字の構成分析!I$34,"▲", "-")), 2)), NA())</f>
        <v>#VALUE!</v>
      </c>
      <c r="I36" s="163" t="e">
        <f>IF(ROUND(VALUE(SUBSTITUTE(連結実質赤字比率に係る赤字・黒字の構成分析!I$34,"▲", "-")), 2) &gt;= 0, ABS(ROUND(VALUE(SUBSTITUTE(連結実質赤字比率に係る赤字・黒字の構成分析!I$34,"▲", "-")), 2)), NA())</f>
        <v>#VALUE!</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12.94</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1215</v>
      </c>
      <c r="E42" s="164"/>
      <c r="F42" s="164"/>
      <c r="G42" s="164">
        <f>'実質公債費比率（分子）の構造'!L$52</f>
        <v>1339</v>
      </c>
      <c r="H42" s="164"/>
      <c r="I42" s="164"/>
      <c r="J42" s="164">
        <f>'実質公債費比率（分子）の構造'!M$52</f>
        <v>1548</v>
      </c>
      <c r="K42" s="164"/>
      <c r="L42" s="164"/>
      <c r="M42" s="164">
        <f>'実質公債費比率（分子）の構造'!N$52</f>
        <v>1808</v>
      </c>
      <c r="N42" s="164"/>
      <c r="O42" s="164"/>
      <c r="P42" s="164">
        <f>'実質公債費比率（分子）の構造'!O$52</f>
        <v>1921</v>
      </c>
    </row>
    <row r="43" spans="1:16">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t="str">
        <f>'実質公債費比率（分子）の構造'!O$50</f>
        <v>-</v>
      </c>
      <c r="O44" s="164"/>
      <c r="P44" s="164"/>
    </row>
    <row r="45" spans="1:16">
      <c r="A45" s="164" t="s">
        <v>63</v>
      </c>
      <c r="B45" s="164">
        <f>'実質公債費比率（分子）の構造'!K$49</f>
        <v>112</v>
      </c>
      <c r="C45" s="164"/>
      <c r="D45" s="164"/>
      <c r="E45" s="164">
        <f>'実質公債費比率（分子）の構造'!L$49</f>
        <v>138</v>
      </c>
      <c r="F45" s="164"/>
      <c r="G45" s="164"/>
      <c r="H45" s="164">
        <f>'実質公債費比率（分子）の構造'!M$49</f>
        <v>174</v>
      </c>
      <c r="I45" s="164"/>
      <c r="J45" s="164"/>
      <c r="K45" s="164">
        <f>'実質公債費比率（分子）の構造'!N$49</f>
        <v>213</v>
      </c>
      <c r="L45" s="164"/>
      <c r="M45" s="164"/>
      <c r="N45" s="164">
        <f>'実質公債費比率（分子）の構造'!O$49</f>
        <v>259</v>
      </c>
      <c r="O45" s="164"/>
      <c r="P45" s="164"/>
    </row>
    <row r="46" spans="1:16">
      <c r="A46" s="164" t="s">
        <v>64</v>
      </c>
      <c r="B46" s="164">
        <f>'実質公債費比率（分子）の構造'!K$48</f>
        <v>227</v>
      </c>
      <c r="C46" s="164"/>
      <c r="D46" s="164"/>
      <c r="E46" s="164">
        <f>'実質公債費比率（分子）の構造'!L$48</f>
        <v>214</v>
      </c>
      <c r="F46" s="164"/>
      <c r="G46" s="164"/>
      <c r="H46" s="164">
        <f>'実質公債費比率（分子）の構造'!M$48</f>
        <v>211</v>
      </c>
      <c r="I46" s="164"/>
      <c r="J46" s="164"/>
      <c r="K46" s="164">
        <f>'実質公債費比率（分子）の構造'!N$48</f>
        <v>223</v>
      </c>
      <c r="L46" s="164"/>
      <c r="M46" s="164"/>
      <c r="N46" s="164">
        <f>'実質公債費比率（分子）の構造'!O$48</f>
        <v>239</v>
      </c>
      <c r="O46" s="164"/>
      <c r="P46" s="164"/>
    </row>
    <row r="47" spans="1:16">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66</v>
      </c>
      <c r="B49" s="164">
        <f>'実質公債費比率（分子）の構造'!K$45</f>
        <v>1707</v>
      </c>
      <c r="C49" s="164"/>
      <c r="D49" s="164"/>
      <c r="E49" s="164">
        <f>'実質公債費比率（分子）の構造'!L$45</f>
        <v>1838</v>
      </c>
      <c r="F49" s="164"/>
      <c r="G49" s="164"/>
      <c r="H49" s="164">
        <f>'実質公債費比率（分子）の構造'!M$45</f>
        <v>2120</v>
      </c>
      <c r="I49" s="164"/>
      <c r="J49" s="164"/>
      <c r="K49" s="164">
        <f>'実質公債費比率（分子）の構造'!N$45</f>
        <v>2371</v>
      </c>
      <c r="L49" s="164"/>
      <c r="M49" s="164"/>
      <c r="N49" s="164">
        <f>'実質公債費比率（分子）の構造'!O$45</f>
        <v>2409</v>
      </c>
      <c r="O49" s="164"/>
      <c r="P49" s="164"/>
    </row>
    <row r="50" spans="1:16">
      <c r="A50" s="164" t="s">
        <v>67</v>
      </c>
      <c r="B50" s="164" t="e">
        <f>NA()</f>
        <v>#N/A</v>
      </c>
      <c r="C50" s="164">
        <f>IF(ISNUMBER('実質公債費比率（分子）の構造'!K$53),'実質公債費比率（分子）の構造'!K$53,NA())</f>
        <v>831</v>
      </c>
      <c r="D50" s="164" t="e">
        <f>NA()</f>
        <v>#N/A</v>
      </c>
      <c r="E50" s="164" t="e">
        <f>NA()</f>
        <v>#N/A</v>
      </c>
      <c r="F50" s="164">
        <f>IF(ISNUMBER('実質公債費比率（分子）の構造'!L$53),'実質公債費比率（分子）の構造'!L$53,NA())</f>
        <v>851</v>
      </c>
      <c r="G50" s="164" t="e">
        <f>NA()</f>
        <v>#N/A</v>
      </c>
      <c r="H50" s="164" t="e">
        <f>NA()</f>
        <v>#N/A</v>
      </c>
      <c r="I50" s="164">
        <f>IF(ISNUMBER('実質公債費比率（分子）の構造'!M$53),'実質公債費比率（分子）の構造'!M$53,NA())</f>
        <v>957</v>
      </c>
      <c r="J50" s="164" t="e">
        <f>NA()</f>
        <v>#N/A</v>
      </c>
      <c r="K50" s="164" t="e">
        <f>NA()</f>
        <v>#N/A</v>
      </c>
      <c r="L50" s="164">
        <f>IF(ISNUMBER('実質公債費比率（分子）の構造'!N$53),'実質公債費比率（分子）の構造'!N$53,NA())</f>
        <v>999</v>
      </c>
      <c r="M50" s="164" t="e">
        <f>NA()</f>
        <v>#N/A</v>
      </c>
      <c r="N50" s="164" t="e">
        <f>NA()</f>
        <v>#N/A</v>
      </c>
      <c r="O50" s="164">
        <f>IF(ISNUMBER('実質公債費比率（分子）の構造'!O$53),'実質公債費比率（分子）の構造'!O$53,NA())</f>
        <v>986</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19032</v>
      </c>
      <c r="E56" s="163"/>
      <c r="F56" s="163"/>
      <c r="G56" s="163">
        <f>'将来負担比率（分子）の構造'!J$52</f>
        <v>20523</v>
      </c>
      <c r="H56" s="163"/>
      <c r="I56" s="163"/>
      <c r="J56" s="163">
        <f>'将来負担比率（分子）の構造'!K$52</f>
        <v>22307</v>
      </c>
      <c r="K56" s="163"/>
      <c r="L56" s="163"/>
      <c r="M56" s="163">
        <f>'将来負担比率（分子）の構造'!L$52</f>
        <v>21520</v>
      </c>
      <c r="N56" s="163"/>
      <c r="O56" s="163"/>
      <c r="P56" s="163">
        <f>'将来負担比率（分子）の構造'!M$52</f>
        <v>21101</v>
      </c>
    </row>
    <row r="57" spans="1:16">
      <c r="A57" s="163" t="s">
        <v>42</v>
      </c>
      <c r="B57" s="163"/>
      <c r="C57" s="163"/>
      <c r="D57" s="163">
        <f>'将来負担比率（分子）の構造'!I$51</f>
        <v>510</v>
      </c>
      <c r="E57" s="163"/>
      <c r="F57" s="163"/>
      <c r="G57" s="163">
        <f>'将来負担比率（分子）の構造'!J$51</f>
        <v>401</v>
      </c>
      <c r="H57" s="163"/>
      <c r="I57" s="163"/>
      <c r="J57" s="163">
        <f>'将来負担比率（分子）の構造'!K$51</f>
        <v>286</v>
      </c>
      <c r="K57" s="163"/>
      <c r="L57" s="163"/>
      <c r="M57" s="163">
        <f>'将来負担比率（分子）の構造'!L$51</f>
        <v>164</v>
      </c>
      <c r="N57" s="163"/>
      <c r="O57" s="163"/>
      <c r="P57" s="163">
        <f>'将来負担比率（分子）の構造'!M$51</f>
        <v>59</v>
      </c>
    </row>
    <row r="58" spans="1:16">
      <c r="A58" s="163" t="s">
        <v>41</v>
      </c>
      <c r="B58" s="163"/>
      <c r="C58" s="163"/>
      <c r="D58" s="163">
        <f>'将来負担比率（分子）の構造'!I$50</f>
        <v>6533</v>
      </c>
      <c r="E58" s="163"/>
      <c r="F58" s="163"/>
      <c r="G58" s="163">
        <f>'将来負担比率（分子）の構造'!J$50</f>
        <v>7548</v>
      </c>
      <c r="H58" s="163"/>
      <c r="I58" s="163"/>
      <c r="J58" s="163">
        <f>'将来負担比率（分子）の構造'!K$50</f>
        <v>8016</v>
      </c>
      <c r="K58" s="163"/>
      <c r="L58" s="163"/>
      <c r="M58" s="163">
        <f>'将来負担比率（分子）の構造'!L$50</f>
        <v>8232</v>
      </c>
      <c r="N58" s="163"/>
      <c r="O58" s="163"/>
      <c r="P58" s="163">
        <f>'将来負担比率（分子）の構造'!M$50</f>
        <v>7954</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c r="A62" s="163" t="s">
        <v>35</v>
      </c>
      <c r="B62" s="163">
        <f>'将来負担比率（分子）の構造'!I$45</f>
        <v>1628</v>
      </c>
      <c r="C62" s="163"/>
      <c r="D62" s="163"/>
      <c r="E62" s="163">
        <f>'将来負担比率（分子）の構造'!J$45</f>
        <v>1707</v>
      </c>
      <c r="F62" s="163"/>
      <c r="G62" s="163"/>
      <c r="H62" s="163">
        <f>'将来負担比率（分子）の構造'!K$45</f>
        <v>1722</v>
      </c>
      <c r="I62" s="163"/>
      <c r="J62" s="163"/>
      <c r="K62" s="163">
        <f>'将来負担比率（分子）の構造'!L$45</f>
        <v>1831</v>
      </c>
      <c r="L62" s="163"/>
      <c r="M62" s="163"/>
      <c r="N62" s="163">
        <f>'将来負担比率（分子）の構造'!M$45</f>
        <v>1880</v>
      </c>
      <c r="O62" s="163"/>
      <c r="P62" s="163"/>
    </row>
    <row r="63" spans="1:16">
      <c r="A63" s="163" t="s">
        <v>34</v>
      </c>
      <c r="B63" s="163">
        <f>'将来負担比率（分子）の構造'!I$44</f>
        <v>3500</v>
      </c>
      <c r="C63" s="163"/>
      <c r="D63" s="163"/>
      <c r="E63" s="163">
        <f>'将来負担比率（分子）の構造'!J$44</f>
        <v>3280</v>
      </c>
      <c r="F63" s="163"/>
      <c r="G63" s="163"/>
      <c r="H63" s="163">
        <f>'将来負担比率（分子）の構造'!K$44</f>
        <v>3792</v>
      </c>
      <c r="I63" s="163"/>
      <c r="J63" s="163"/>
      <c r="K63" s="163">
        <f>'将来負担比率（分子）の構造'!L$44</f>
        <v>4362</v>
      </c>
      <c r="L63" s="163"/>
      <c r="M63" s="163"/>
      <c r="N63" s="163">
        <f>'将来負担比率（分子）の構造'!M$44</f>
        <v>4023</v>
      </c>
      <c r="O63" s="163"/>
      <c r="P63" s="163"/>
    </row>
    <row r="64" spans="1:16">
      <c r="A64" s="163" t="s">
        <v>33</v>
      </c>
      <c r="B64" s="163">
        <f>'将来負担比率（分子）の構造'!I$43</f>
        <v>2430</v>
      </c>
      <c r="C64" s="163"/>
      <c r="D64" s="163"/>
      <c r="E64" s="163">
        <f>'将来負担比率（分子）の構造'!J$43</f>
        <v>2125</v>
      </c>
      <c r="F64" s="163"/>
      <c r="G64" s="163"/>
      <c r="H64" s="163">
        <f>'将来負担比率（分子）の構造'!K$43</f>
        <v>2072</v>
      </c>
      <c r="I64" s="163"/>
      <c r="J64" s="163"/>
      <c r="K64" s="163">
        <f>'将来負担比率（分子）の構造'!L$43</f>
        <v>1974</v>
      </c>
      <c r="L64" s="163"/>
      <c r="M64" s="163"/>
      <c r="N64" s="163">
        <f>'将来負担比率（分子）の構造'!M$43</f>
        <v>1880</v>
      </c>
      <c r="O64" s="163"/>
      <c r="P64" s="163"/>
    </row>
    <row r="65" spans="1:16">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c r="A66" s="163" t="s">
        <v>31</v>
      </c>
      <c r="B66" s="163">
        <f>'将来負担比率（分子）の構造'!I$41</f>
        <v>20076</v>
      </c>
      <c r="C66" s="163"/>
      <c r="D66" s="163"/>
      <c r="E66" s="163">
        <f>'将来負担比率（分子）の構造'!J$41</f>
        <v>20940</v>
      </c>
      <c r="F66" s="163"/>
      <c r="G66" s="163"/>
      <c r="H66" s="163">
        <f>'将来負担比率（分子）の構造'!K$41</f>
        <v>22463</v>
      </c>
      <c r="I66" s="163"/>
      <c r="J66" s="163"/>
      <c r="K66" s="163">
        <f>'将来負担比率（分子）の構造'!L$41</f>
        <v>21690</v>
      </c>
      <c r="L66" s="163"/>
      <c r="M66" s="163"/>
      <c r="N66" s="163">
        <f>'将来負担比率（分子）の構造'!M$41</f>
        <v>21334</v>
      </c>
      <c r="O66" s="163"/>
      <c r="P66" s="163"/>
    </row>
    <row r="67" spans="1:16">
      <c r="A67" s="163" t="s">
        <v>71</v>
      </c>
      <c r="B67" s="163" t="e">
        <f>NA()</f>
        <v>#N/A</v>
      </c>
      <c r="C67" s="163">
        <f>IF(ISNUMBER('将来負担比率（分子）の構造'!I$53), IF('将来負担比率（分子）の構造'!I$53 &lt; 0, 0, '将来負担比率（分子）の構造'!I$53), NA())</f>
        <v>1557</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3</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4319</v>
      </c>
      <c r="C72" s="167">
        <f>基金残高に係る経年分析!G55</f>
        <v>3341</v>
      </c>
      <c r="D72" s="167">
        <f>基金残高に係る経年分析!H55</f>
        <v>3559</v>
      </c>
    </row>
    <row r="73" spans="1:16">
      <c r="A73" s="166" t="s">
        <v>74</v>
      </c>
      <c r="B73" s="167">
        <f>基金残高に係る経年分析!F56</f>
        <v>868</v>
      </c>
      <c r="C73" s="167">
        <f>基金残高に係る経年分析!G56</f>
        <v>868</v>
      </c>
      <c r="D73" s="167">
        <f>基金残高に係る経年分析!H56</f>
        <v>652</v>
      </c>
    </row>
    <row r="74" spans="1:16">
      <c r="A74" s="166" t="s">
        <v>75</v>
      </c>
      <c r="B74" s="167">
        <f>基金残高に係る経年分析!F57</f>
        <v>2069</v>
      </c>
      <c r="C74" s="167">
        <f>基金残高に係る経年分析!G57</f>
        <v>3178</v>
      </c>
      <c r="D74" s="167">
        <f>基金残高に係る経年分析!H57</f>
        <v>2907</v>
      </c>
    </row>
  </sheetData>
  <sheetProtection algorithmName="SHA-512" hashValue="w6VSRxgao0dSLY2u7TeC1VuD2INsuNyY3gGRoKFpm9/y+ABobJ99a4hECCp9FoEAbWLmlc1zz9VjgMCzs7irew==" saltValue="hUVLVXT123jYZWR83YNK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201</v>
      </c>
      <c r="DI1" s="718"/>
      <c r="DJ1" s="718"/>
      <c r="DK1" s="718"/>
      <c r="DL1" s="718"/>
      <c r="DM1" s="718"/>
      <c r="DN1" s="719"/>
      <c r="DO1" s="202"/>
      <c r="DP1" s="717" t="s">
        <v>202</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9" t="s">
        <v>214</v>
      </c>
      <c r="C5" s="680"/>
      <c r="D5" s="680"/>
      <c r="E5" s="680"/>
      <c r="F5" s="680"/>
      <c r="G5" s="680"/>
      <c r="H5" s="680"/>
      <c r="I5" s="680"/>
      <c r="J5" s="680"/>
      <c r="K5" s="680"/>
      <c r="L5" s="680"/>
      <c r="M5" s="680"/>
      <c r="N5" s="680"/>
      <c r="O5" s="680"/>
      <c r="P5" s="680"/>
      <c r="Q5" s="681"/>
      <c r="R5" s="676">
        <v>4266712</v>
      </c>
      <c r="S5" s="677"/>
      <c r="T5" s="677"/>
      <c r="U5" s="677"/>
      <c r="V5" s="677"/>
      <c r="W5" s="677"/>
      <c r="X5" s="677"/>
      <c r="Y5" s="702"/>
      <c r="Z5" s="715">
        <v>18.899999999999999</v>
      </c>
      <c r="AA5" s="715"/>
      <c r="AB5" s="715"/>
      <c r="AC5" s="715"/>
      <c r="AD5" s="716">
        <v>4266712</v>
      </c>
      <c r="AE5" s="716"/>
      <c r="AF5" s="716"/>
      <c r="AG5" s="716"/>
      <c r="AH5" s="716"/>
      <c r="AI5" s="716"/>
      <c r="AJ5" s="716"/>
      <c r="AK5" s="716"/>
      <c r="AL5" s="703">
        <v>40.799999999999997</v>
      </c>
      <c r="AM5" s="685"/>
      <c r="AN5" s="685"/>
      <c r="AO5" s="704"/>
      <c r="AP5" s="679" t="s">
        <v>215</v>
      </c>
      <c r="AQ5" s="680"/>
      <c r="AR5" s="680"/>
      <c r="AS5" s="680"/>
      <c r="AT5" s="680"/>
      <c r="AU5" s="680"/>
      <c r="AV5" s="680"/>
      <c r="AW5" s="680"/>
      <c r="AX5" s="680"/>
      <c r="AY5" s="680"/>
      <c r="AZ5" s="680"/>
      <c r="BA5" s="680"/>
      <c r="BB5" s="680"/>
      <c r="BC5" s="680"/>
      <c r="BD5" s="680"/>
      <c r="BE5" s="680"/>
      <c r="BF5" s="681"/>
      <c r="BG5" s="621">
        <v>4266712</v>
      </c>
      <c r="BH5" s="622"/>
      <c r="BI5" s="622"/>
      <c r="BJ5" s="622"/>
      <c r="BK5" s="622"/>
      <c r="BL5" s="622"/>
      <c r="BM5" s="622"/>
      <c r="BN5" s="623"/>
      <c r="BO5" s="659">
        <v>100</v>
      </c>
      <c r="BP5" s="659"/>
      <c r="BQ5" s="659"/>
      <c r="BR5" s="659"/>
      <c r="BS5" s="660">
        <v>210489</v>
      </c>
      <c r="BT5" s="660"/>
      <c r="BU5" s="660"/>
      <c r="BV5" s="660"/>
      <c r="BW5" s="660"/>
      <c r="BX5" s="660"/>
      <c r="BY5" s="660"/>
      <c r="BZ5" s="660"/>
      <c r="CA5" s="660"/>
      <c r="CB5" s="700"/>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c r="B6" s="618" t="s">
        <v>219</v>
      </c>
      <c r="C6" s="619"/>
      <c r="D6" s="619"/>
      <c r="E6" s="619"/>
      <c r="F6" s="619"/>
      <c r="G6" s="619"/>
      <c r="H6" s="619"/>
      <c r="I6" s="619"/>
      <c r="J6" s="619"/>
      <c r="K6" s="619"/>
      <c r="L6" s="619"/>
      <c r="M6" s="619"/>
      <c r="N6" s="619"/>
      <c r="O6" s="619"/>
      <c r="P6" s="619"/>
      <c r="Q6" s="620"/>
      <c r="R6" s="621">
        <v>155086</v>
      </c>
      <c r="S6" s="622"/>
      <c r="T6" s="622"/>
      <c r="U6" s="622"/>
      <c r="V6" s="622"/>
      <c r="W6" s="622"/>
      <c r="X6" s="622"/>
      <c r="Y6" s="623"/>
      <c r="Z6" s="659">
        <v>0.7</v>
      </c>
      <c r="AA6" s="659"/>
      <c r="AB6" s="659"/>
      <c r="AC6" s="659"/>
      <c r="AD6" s="660">
        <v>155086</v>
      </c>
      <c r="AE6" s="660"/>
      <c r="AF6" s="660"/>
      <c r="AG6" s="660"/>
      <c r="AH6" s="660"/>
      <c r="AI6" s="660"/>
      <c r="AJ6" s="660"/>
      <c r="AK6" s="660"/>
      <c r="AL6" s="624">
        <v>1.5</v>
      </c>
      <c r="AM6" s="625"/>
      <c r="AN6" s="625"/>
      <c r="AO6" s="661"/>
      <c r="AP6" s="618" t="s">
        <v>220</v>
      </c>
      <c r="AQ6" s="619"/>
      <c r="AR6" s="619"/>
      <c r="AS6" s="619"/>
      <c r="AT6" s="619"/>
      <c r="AU6" s="619"/>
      <c r="AV6" s="619"/>
      <c r="AW6" s="619"/>
      <c r="AX6" s="619"/>
      <c r="AY6" s="619"/>
      <c r="AZ6" s="619"/>
      <c r="BA6" s="619"/>
      <c r="BB6" s="619"/>
      <c r="BC6" s="619"/>
      <c r="BD6" s="619"/>
      <c r="BE6" s="619"/>
      <c r="BF6" s="620"/>
      <c r="BG6" s="621">
        <v>4266712</v>
      </c>
      <c r="BH6" s="622"/>
      <c r="BI6" s="622"/>
      <c r="BJ6" s="622"/>
      <c r="BK6" s="622"/>
      <c r="BL6" s="622"/>
      <c r="BM6" s="622"/>
      <c r="BN6" s="623"/>
      <c r="BO6" s="659">
        <v>100</v>
      </c>
      <c r="BP6" s="659"/>
      <c r="BQ6" s="659"/>
      <c r="BR6" s="659"/>
      <c r="BS6" s="660">
        <v>210489</v>
      </c>
      <c r="BT6" s="660"/>
      <c r="BU6" s="660"/>
      <c r="BV6" s="660"/>
      <c r="BW6" s="660"/>
      <c r="BX6" s="660"/>
      <c r="BY6" s="660"/>
      <c r="BZ6" s="660"/>
      <c r="CA6" s="660"/>
      <c r="CB6" s="700"/>
      <c r="CD6" s="679" t="s">
        <v>221</v>
      </c>
      <c r="CE6" s="680"/>
      <c r="CF6" s="680"/>
      <c r="CG6" s="680"/>
      <c r="CH6" s="680"/>
      <c r="CI6" s="680"/>
      <c r="CJ6" s="680"/>
      <c r="CK6" s="680"/>
      <c r="CL6" s="680"/>
      <c r="CM6" s="680"/>
      <c r="CN6" s="680"/>
      <c r="CO6" s="680"/>
      <c r="CP6" s="680"/>
      <c r="CQ6" s="681"/>
      <c r="CR6" s="621">
        <v>177442</v>
      </c>
      <c r="CS6" s="622"/>
      <c r="CT6" s="622"/>
      <c r="CU6" s="622"/>
      <c r="CV6" s="622"/>
      <c r="CW6" s="622"/>
      <c r="CX6" s="622"/>
      <c r="CY6" s="623"/>
      <c r="CZ6" s="703">
        <v>0.8</v>
      </c>
      <c r="DA6" s="685"/>
      <c r="DB6" s="685"/>
      <c r="DC6" s="705"/>
      <c r="DD6" s="627" t="s">
        <v>121</v>
      </c>
      <c r="DE6" s="622"/>
      <c r="DF6" s="622"/>
      <c r="DG6" s="622"/>
      <c r="DH6" s="622"/>
      <c r="DI6" s="622"/>
      <c r="DJ6" s="622"/>
      <c r="DK6" s="622"/>
      <c r="DL6" s="622"/>
      <c r="DM6" s="622"/>
      <c r="DN6" s="622"/>
      <c r="DO6" s="622"/>
      <c r="DP6" s="623"/>
      <c r="DQ6" s="627">
        <v>177027</v>
      </c>
      <c r="DR6" s="622"/>
      <c r="DS6" s="622"/>
      <c r="DT6" s="622"/>
      <c r="DU6" s="622"/>
      <c r="DV6" s="622"/>
      <c r="DW6" s="622"/>
      <c r="DX6" s="622"/>
      <c r="DY6" s="622"/>
      <c r="DZ6" s="622"/>
      <c r="EA6" s="622"/>
      <c r="EB6" s="622"/>
      <c r="EC6" s="658"/>
    </row>
    <row r="7" spans="2:143" ht="11.25" customHeight="1">
      <c r="B7" s="618" t="s">
        <v>222</v>
      </c>
      <c r="C7" s="619"/>
      <c r="D7" s="619"/>
      <c r="E7" s="619"/>
      <c r="F7" s="619"/>
      <c r="G7" s="619"/>
      <c r="H7" s="619"/>
      <c r="I7" s="619"/>
      <c r="J7" s="619"/>
      <c r="K7" s="619"/>
      <c r="L7" s="619"/>
      <c r="M7" s="619"/>
      <c r="N7" s="619"/>
      <c r="O7" s="619"/>
      <c r="P7" s="619"/>
      <c r="Q7" s="620"/>
      <c r="R7" s="621">
        <v>1333</v>
      </c>
      <c r="S7" s="622"/>
      <c r="T7" s="622"/>
      <c r="U7" s="622"/>
      <c r="V7" s="622"/>
      <c r="W7" s="622"/>
      <c r="X7" s="622"/>
      <c r="Y7" s="623"/>
      <c r="Z7" s="659">
        <v>0</v>
      </c>
      <c r="AA7" s="659"/>
      <c r="AB7" s="659"/>
      <c r="AC7" s="659"/>
      <c r="AD7" s="660">
        <v>1333</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1693730</v>
      </c>
      <c r="BH7" s="622"/>
      <c r="BI7" s="622"/>
      <c r="BJ7" s="622"/>
      <c r="BK7" s="622"/>
      <c r="BL7" s="622"/>
      <c r="BM7" s="622"/>
      <c r="BN7" s="623"/>
      <c r="BO7" s="659">
        <v>39.700000000000003</v>
      </c>
      <c r="BP7" s="659"/>
      <c r="BQ7" s="659"/>
      <c r="BR7" s="659"/>
      <c r="BS7" s="660">
        <v>65186</v>
      </c>
      <c r="BT7" s="660"/>
      <c r="BU7" s="660"/>
      <c r="BV7" s="660"/>
      <c r="BW7" s="660"/>
      <c r="BX7" s="660"/>
      <c r="BY7" s="660"/>
      <c r="BZ7" s="660"/>
      <c r="CA7" s="660"/>
      <c r="CB7" s="700"/>
      <c r="CD7" s="618" t="s">
        <v>224</v>
      </c>
      <c r="CE7" s="619"/>
      <c r="CF7" s="619"/>
      <c r="CG7" s="619"/>
      <c r="CH7" s="619"/>
      <c r="CI7" s="619"/>
      <c r="CJ7" s="619"/>
      <c r="CK7" s="619"/>
      <c r="CL7" s="619"/>
      <c r="CM7" s="619"/>
      <c r="CN7" s="619"/>
      <c r="CO7" s="619"/>
      <c r="CP7" s="619"/>
      <c r="CQ7" s="620"/>
      <c r="CR7" s="621">
        <v>2412052</v>
      </c>
      <c r="CS7" s="622"/>
      <c r="CT7" s="622"/>
      <c r="CU7" s="622"/>
      <c r="CV7" s="622"/>
      <c r="CW7" s="622"/>
      <c r="CX7" s="622"/>
      <c r="CY7" s="623"/>
      <c r="CZ7" s="659">
        <v>11</v>
      </c>
      <c r="DA7" s="659"/>
      <c r="DB7" s="659"/>
      <c r="DC7" s="659"/>
      <c r="DD7" s="627">
        <v>663344</v>
      </c>
      <c r="DE7" s="622"/>
      <c r="DF7" s="622"/>
      <c r="DG7" s="622"/>
      <c r="DH7" s="622"/>
      <c r="DI7" s="622"/>
      <c r="DJ7" s="622"/>
      <c r="DK7" s="622"/>
      <c r="DL7" s="622"/>
      <c r="DM7" s="622"/>
      <c r="DN7" s="622"/>
      <c r="DO7" s="622"/>
      <c r="DP7" s="623"/>
      <c r="DQ7" s="627">
        <v>1481753</v>
      </c>
      <c r="DR7" s="622"/>
      <c r="DS7" s="622"/>
      <c r="DT7" s="622"/>
      <c r="DU7" s="622"/>
      <c r="DV7" s="622"/>
      <c r="DW7" s="622"/>
      <c r="DX7" s="622"/>
      <c r="DY7" s="622"/>
      <c r="DZ7" s="622"/>
      <c r="EA7" s="622"/>
      <c r="EB7" s="622"/>
      <c r="EC7" s="658"/>
    </row>
    <row r="8" spans="2:143" ht="11.25" customHeight="1">
      <c r="B8" s="618" t="s">
        <v>225</v>
      </c>
      <c r="C8" s="619"/>
      <c r="D8" s="619"/>
      <c r="E8" s="619"/>
      <c r="F8" s="619"/>
      <c r="G8" s="619"/>
      <c r="H8" s="619"/>
      <c r="I8" s="619"/>
      <c r="J8" s="619"/>
      <c r="K8" s="619"/>
      <c r="L8" s="619"/>
      <c r="M8" s="619"/>
      <c r="N8" s="619"/>
      <c r="O8" s="619"/>
      <c r="P8" s="619"/>
      <c r="Q8" s="620"/>
      <c r="R8" s="621">
        <v>15887</v>
      </c>
      <c r="S8" s="622"/>
      <c r="T8" s="622"/>
      <c r="U8" s="622"/>
      <c r="V8" s="622"/>
      <c r="W8" s="622"/>
      <c r="X8" s="622"/>
      <c r="Y8" s="623"/>
      <c r="Z8" s="659">
        <v>0.1</v>
      </c>
      <c r="AA8" s="659"/>
      <c r="AB8" s="659"/>
      <c r="AC8" s="659"/>
      <c r="AD8" s="660">
        <v>15887</v>
      </c>
      <c r="AE8" s="660"/>
      <c r="AF8" s="660"/>
      <c r="AG8" s="660"/>
      <c r="AH8" s="660"/>
      <c r="AI8" s="660"/>
      <c r="AJ8" s="660"/>
      <c r="AK8" s="660"/>
      <c r="AL8" s="624">
        <v>0.2</v>
      </c>
      <c r="AM8" s="625"/>
      <c r="AN8" s="625"/>
      <c r="AO8" s="661"/>
      <c r="AP8" s="618" t="s">
        <v>226</v>
      </c>
      <c r="AQ8" s="619"/>
      <c r="AR8" s="619"/>
      <c r="AS8" s="619"/>
      <c r="AT8" s="619"/>
      <c r="AU8" s="619"/>
      <c r="AV8" s="619"/>
      <c r="AW8" s="619"/>
      <c r="AX8" s="619"/>
      <c r="AY8" s="619"/>
      <c r="AZ8" s="619"/>
      <c r="BA8" s="619"/>
      <c r="BB8" s="619"/>
      <c r="BC8" s="619"/>
      <c r="BD8" s="619"/>
      <c r="BE8" s="619"/>
      <c r="BF8" s="620"/>
      <c r="BG8" s="621">
        <v>54016</v>
      </c>
      <c r="BH8" s="622"/>
      <c r="BI8" s="622"/>
      <c r="BJ8" s="622"/>
      <c r="BK8" s="622"/>
      <c r="BL8" s="622"/>
      <c r="BM8" s="622"/>
      <c r="BN8" s="623"/>
      <c r="BO8" s="659">
        <v>1.3</v>
      </c>
      <c r="BP8" s="659"/>
      <c r="BQ8" s="659"/>
      <c r="BR8" s="659"/>
      <c r="BS8" s="660" t="s">
        <v>121</v>
      </c>
      <c r="BT8" s="660"/>
      <c r="BU8" s="660"/>
      <c r="BV8" s="660"/>
      <c r="BW8" s="660"/>
      <c r="BX8" s="660"/>
      <c r="BY8" s="660"/>
      <c r="BZ8" s="660"/>
      <c r="CA8" s="660"/>
      <c r="CB8" s="700"/>
      <c r="CD8" s="618" t="s">
        <v>227</v>
      </c>
      <c r="CE8" s="619"/>
      <c r="CF8" s="619"/>
      <c r="CG8" s="619"/>
      <c r="CH8" s="619"/>
      <c r="CI8" s="619"/>
      <c r="CJ8" s="619"/>
      <c r="CK8" s="619"/>
      <c r="CL8" s="619"/>
      <c r="CM8" s="619"/>
      <c r="CN8" s="619"/>
      <c r="CO8" s="619"/>
      <c r="CP8" s="619"/>
      <c r="CQ8" s="620"/>
      <c r="CR8" s="621">
        <v>8606743</v>
      </c>
      <c r="CS8" s="622"/>
      <c r="CT8" s="622"/>
      <c r="CU8" s="622"/>
      <c r="CV8" s="622"/>
      <c r="CW8" s="622"/>
      <c r="CX8" s="622"/>
      <c r="CY8" s="623"/>
      <c r="CZ8" s="659">
        <v>39.1</v>
      </c>
      <c r="DA8" s="659"/>
      <c r="DB8" s="659"/>
      <c r="DC8" s="659"/>
      <c r="DD8" s="627">
        <v>118992</v>
      </c>
      <c r="DE8" s="622"/>
      <c r="DF8" s="622"/>
      <c r="DG8" s="622"/>
      <c r="DH8" s="622"/>
      <c r="DI8" s="622"/>
      <c r="DJ8" s="622"/>
      <c r="DK8" s="622"/>
      <c r="DL8" s="622"/>
      <c r="DM8" s="622"/>
      <c r="DN8" s="622"/>
      <c r="DO8" s="622"/>
      <c r="DP8" s="623"/>
      <c r="DQ8" s="627">
        <v>4087281</v>
      </c>
      <c r="DR8" s="622"/>
      <c r="DS8" s="622"/>
      <c r="DT8" s="622"/>
      <c r="DU8" s="622"/>
      <c r="DV8" s="622"/>
      <c r="DW8" s="622"/>
      <c r="DX8" s="622"/>
      <c r="DY8" s="622"/>
      <c r="DZ8" s="622"/>
      <c r="EA8" s="622"/>
      <c r="EB8" s="622"/>
      <c r="EC8" s="658"/>
    </row>
    <row r="9" spans="2:143" ht="11.25" customHeight="1">
      <c r="B9" s="618" t="s">
        <v>228</v>
      </c>
      <c r="C9" s="619"/>
      <c r="D9" s="619"/>
      <c r="E9" s="619"/>
      <c r="F9" s="619"/>
      <c r="G9" s="619"/>
      <c r="H9" s="619"/>
      <c r="I9" s="619"/>
      <c r="J9" s="619"/>
      <c r="K9" s="619"/>
      <c r="L9" s="619"/>
      <c r="M9" s="619"/>
      <c r="N9" s="619"/>
      <c r="O9" s="619"/>
      <c r="P9" s="619"/>
      <c r="Q9" s="620"/>
      <c r="R9" s="621">
        <v>26634</v>
      </c>
      <c r="S9" s="622"/>
      <c r="T9" s="622"/>
      <c r="U9" s="622"/>
      <c r="V9" s="622"/>
      <c r="W9" s="622"/>
      <c r="X9" s="622"/>
      <c r="Y9" s="623"/>
      <c r="Z9" s="659">
        <v>0.1</v>
      </c>
      <c r="AA9" s="659"/>
      <c r="AB9" s="659"/>
      <c r="AC9" s="659"/>
      <c r="AD9" s="660">
        <v>26634</v>
      </c>
      <c r="AE9" s="660"/>
      <c r="AF9" s="660"/>
      <c r="AG9" s="660"/>
      <c r="AH9" s="660"/>
      <c r="AI9" s="660"/>
      <c r="AJ9" s="660"/>
      <c r="AK9" s="660"/>
      <c r="AL9" s="624">
        <v>0.3</v>
      </c>
      <c r="AM9" s="625"/>
      <c r="AN9" s="625"/>
      <c r="AO9" s="661"/>
      <c r="AP9" s="618" t="s">
        <v>229</v>
      </c>
      <c r="AQ9" s="619"/>
      <c r="AR9" s="619"/>
      <c r="AS9" s="619"/>
      <c r="AT9" s="619"/>
      <c r="AU9" s="619"/>
      <c r="AV9" s="619"/>
      <c r="AW9" s="619"/>
      <c r="AX9" s="619"/>
      <c r="AY9" s="619"/>
      <c r="AZ9" s="619"/>
      <c r="BA9" s="619"/>
      <c r="BB9" s="619"/>
      <c r="BC9" s="619"/>
      <c r="BD9" s="619"/>
      <c r="BE9" s="619"/>
      <c r="BF9" s="620"/>
      <c r="BG9" s="621">
        <v>1360009</v>
      </c>
      <c r="BH9" s="622"/>
      <c r="BI9" s="622"/>
      <c r="BJ9" s="622"/>
      <c r="BK9" s="622"/>
      <c r="BL9" s="622"/>
      <c r="BM9" s="622"/>
      <c r="BN9" s="623"/>
      <c r="BO9" s="659">
        <v>31.9</v>
      </c>
      <c r="BP9" s="659"/>
      <c r="BQ9" s="659"/>
      <c r="BR9" s="659"/>
      <c r="BS9" s="660" t="s">
        <v>121</v>
      </c>
      <c r="BT9" s="660"/>
      <c r="BU9" s="660"/>
      <c r="BV9" s="660"/>
      <c r="BW9" s="660"/>
      <c r="BX9" s="660"/>
      <c r="BY9" s="660"/>
      <c r="BZ9" s="660"/>
      <c r="CA9" s="660"/>
      <c r="CB9" s="700"/>
      <c r="CD9" s="618" t="s">
        <v>230</v>
      </c>
      <c r="CE9" s="619"/>
      <c r="CF9" s="619"/>
      <c r="CG9" s="619"/>
      <c r="CH9" s="619"/>
      <c r="CI9" s="619"/>
      <c r="CJ9" s="619"/>
      <c r="CK9" s="619"/>
      <c r="CL9" s="619"/>
      <c r="CM9" s="619"/>
      <c r="CN9" s="619"/>
      <c r="CO9" s="619"/>
      <c r="CP9" s="619"/>
      <c r="CQ9" s="620"/>
      <c r="CR9" s="621">
        <v>1120919</v>
      </c>
      <c r="CS9" s="622"/>
      <c r="CT9" s="622"/>
      <c r="CU9" s="622"/>
      <c r="CV9" s="622"/>
      <c r="CW9" s="622"/>
      <c r="CX9" s="622"/>
      <c r="CY9" s="623"/>
      <c r="CZ9" s="659">
        <v>5.0999999999999996</v>
      </c>
      <c r="DA9" s="659"/>
      <c r="DB9" s="659"/>
      <c r="DC9" s="659"/>
      <c r="DD9" s="627">
        <v>37812</v>
      </c>
      <c r="DE9" s="622"/>
      <c r="DF9" s="622"/>
      <c r="DG9" s="622"/>
      <c r="DH9" s="622"/>
      <c r="DI9" s="622"/>
      <c r="DJ9" s="622"/>
      <c r="DK9" s="622"/>
      <c r="DL9" s="622"/>
      <c r="DM9" s="622"/>
      <c r="DN9" s="622"/>
      <c r="DO9" s="622"/>
      <c r="DP9" s="623"/>
      <c r="DQ9" s="627">
        <v>966302</v>
      </c>
      <c r="DR9" s="622"/>
      <c r="DS9" s="622"/>
      <c r="DT9" s="622"/>
      <c r="DU9" s="622"/>
      <c r="DV9" s="622"/>
      <c r="DW9" s="622"/>
      <c r="DX9" s="622"/>
      <c r="DY9" s="622"/>
      <c r="DZ9" s="622"/>
      <c r="EA9" s="622"/>
      <c r="EB9" s="622"/>
      <c r="EC9" s="658"/>
    </row>
    <row r="10" spans="2:143" ht="11.25" customHeight="1">
      <c r="B10" s="618" t="s">
        <v>231</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122909</v>
      </c>
      <c r="BH10" s="622"/>
      <c r="BI10" s="622"/>
      <c r="BJ10" s="622"/>
      <c r="BK10" s="622"/>
      <c r="BL10" s="622"/>
      <c r="BM10" s="622"/>
      <c r="BN10" s="623"/>
      <c r="BO10" s="659">
        <v>2.9</v>
      </c>
      <c r="BP10" s="659"/>
      <c r="BQ10" s="659"/>
      <c r="BR10" s="659"/>
      <c r="BS10" s="660">
        <v>20384</v>
      </c>
      <c r="BT10" s="660"/>
      <c r="BU10" s="660"/>
      <c r="BV10" s="660"/>
      <c r="BW10" s="660"/>
      <c r="BX10" s="660"/>
      <c r="BY10" s="660"/>
      <c r="BZ10" s="660"/>
      <c r="CA10" s="660"/>
      <c r="CB10" s="700"/>
      <c r="CD10" s="618" t="s">
        <v>233</v>
      </c>
      <c r="CE10" s="619"/>
      <c r="CF10" s="619"/>
      <c r="CG10" s="619"/>
      <c r="CH10" s="619"/>
      <c r="CI10" s="619"/>
      <c r="CJ10" s="619"/>
      <c r="CK10" s="619"/>
      <c r="CL10" s="619"/>
      <c r="CM10" s="619"/>
      <c r="CN10" s="619"/>
      <c r="CO10" s="619"/>
      <c r="CP10" s="619"/>
      <c r="CQ10" s="620"/>
      <c r="CR10" s="621" t="s">
        <v>121</v>
      </c>
      <c r="CS10" s="622"/>
      <c r="CT10" s="622"/>
      <c r="CU10" s="622"/>
      <c r="CV10" s="622"/>
      <c r="CW10" s="622"/>
      <c r="CX10" s="622"/>
      <c r="CY10" s="623"/>
      <c r="CZ10" s="659" t="s">
        <v>121</v>
      </c>
      <c r="DA10" s="659"/>
      <c r="DB10" s="659"/>
      <c r="DC10" s="659"/>
      <c r="DD10" s="627" t="s">
        <v>121</v>
      </c>
      <c r="DE10" s="622"/>
      <c r="DF10" s="622"/>
      <c r="DG10" s="622"/>
      <c r="DH10" s="622"/>
      <c r="DI10" s="622"/>
      <c r="DJ10" s="622"/>
      <c r="DK10" s="622"/>
      <c r="DL10" s="622"/>
      <c r="DM10" s="622"/>
      <c r="DN10" s="622"/>
      <c r="DO10" s="622"/>
      <c r="DP10" s="623"/>
      <c r="DQ10" s="627" t="s">
        <v>121</v>
      </c>
      <c r="DR10" s="622"/>
      <c r="DS10" s="622"/>
      <c r="DT10" s="622"/>
      <c r="DU10" s="622"/>
      <c r="DV10" s="622"/>
      <c r="DW10" s="622"/>
      <c r="DX10" s="622"/>
      <c r="DY10" s="622"/>
      <c r="DZ10" s="622"/>
      <c r="EA10" s="622"/>
      <c r="EB10" s="622"/>
      <c r="EC10" s="658"/>
    </row>
    <row r="11" spans="2:143" ht="11.25" customHeight="1">
      <c r="B11" s="618" t="s">
        <v>234</v>
      </c>
      <c r="C11" s="619"/>
      <c r="D11" s="619"/>
      <c r="E11" s="619"/>
      <c r="F11" s="619"/>
      <c r="G11" s="619"/>
      <c r="H11" s="619"/>
      <c r="I11" s="619"/>
      <c r="J11" s="619"/>
      <c r="K11" s="619"/>
      <c r="L11" s="619"/>
      <c r="M11" s="619"/>
      <c r="N11" s="619"/>
      <c r="O11" s="619"/>
      <c r="P11" s="619"/>
      <c r="Q11" s="620"/>
      <c r="R11" s="621">
        <v>925087</v>
      </c>
      <c r="S11" s="622"/>
      <c r="T11" s="622"/>
      <c r="U11" s="622"/>
      <c r="V11" s="622"/>
      <c r="W11" s="622"/>
      <c r="X11" s="622"/>
      <c r="Y11" s="623"/>
      <c r="Z11" s="624">
        <v>4.0999999999999996</v>
      </c>
      <c r="AA11" s="625"/>
      <c r="AB11" s="625"/>
      <c r="AC11" s="626"/>
      <c r="AD11" s="627">
        <v>925087</v>
      </c>
      <c r="AE11" s="622"/>
      <c r="AF11" s="622"/>
      <c r="AG11" s="622"/>
      <c r="AH11" s="622"/>
      <c r="AI11" s="622"/>
      <c r="AJ11" s="622"/>
      <c r="AK11" s="623"/>
      <c r="AL11" s="624">
        <v>8.8000000000000007</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156796</v>
      </c>
      <c r="BH11" s="622"/>
      <c r="BI11" s="622"/>
      <c r="BJ11" s="622"/>
      <c r="BK11" s="622"/>
      <c r="BL11" s="622"/>
      <c r="BM11" s="622"/>
      <c r="BN11" s="623"/>
      <c r="BO11" s="659">
        <v>3.7</v>
      </c>
      <c r="BP11" s="659"/>
      <c r="BQ11" s="659"/>
      <c r="BR11" s="659"/>
      <c r="BS11" s="660">
        <v>44802</v>
      </c>
      <c r="BT11" s="660"/>
      <c r="BU11" s="660"/>
      <c r="BV11" s="660"/>
      <c r="BW11" s="660"/>
      <c r="BX11" s="660"/>
      <c r="BY11" s="660"/>
      <c r="BZ11" s="660"/>
      <c r="CA11" s="660"/>
      <c r="CB11" s="700"/>
      <c r="CD11" s="618" t="s">
        <v>236</v>
      </c>
      <c r="CE11" s="619"/>
      <c r="CF11" s="619"/>
      <c r="CG11" s="619"/>
      <c r="CH11" s="619"/>
      <c r="CI11" s="619"/>
      <c r="CJ11" s="619"/>
      <c r="CK11" s="619"/>
      <c r="CL11" s="619"/>
      <c r="CM11" s="619"/>
      <c r="CN11" s="619"/>
      <c r="CO11" s="619"/>
      <c r="CP11" s="619"/>
      <c r="CQ11" s="620"/>
      <c r="CR11" s="621">
        <v>1771154</v>
      </c>
      <c r="CS11" s="622"/>
      <c r="CT11" s="622"/>
      <c r="CU11" s="622"/>
      <c r="CV11" s="622"/>
      <c r="CW11" s="622"/>
      <c r="CX11" s="622"/>
      <c r="CY11" s="623"/>
      <c r="CZ11" s="659">
        <v>8.1</v>
      </c>
      <c r="DA11" s="659"/>
      <c r="DB11" s="659"/>
      <c r="DC11" s="659"/>
      <c r="DD11" s="627">
        <v>1286651</v>
      </c>
      <c r="DE11" s="622"/>
      <c r="DF11" s="622"/>
      <c r="DG11" s="622"/>
      <c r="DH11" s="622"/>
      <c r="DI11" s="622"/>
      <c r="DJ11" s="622"/>
      <c r="DK11" s="622"/>
      <c r="DL11" s="622"/>
      <c r="DM11" s="622"/>
      <c r="DN11" s="622"/>
      <c r="DO11" s="622"/>
      <c r="DP11" s="623"/>
      <c r="DQ11" s="627">
        <v>409365</v>
      </c>
      <c r="DR11" s="622"/>
      <c r="DS11" s="622"/>
      <c r="DT11" s="622"/>
      <c r="DU11" s="622"/>
      <c r="DV11" s="622"/>
      <c r="DW11" s="622"/>
      <c r="DX11" s="622"/>
      <c r="DY11" s="622"/>
      <c r="DZ11" s="622"/>
      <c r="EA11" s="622"/>
      <c r="EB11" s="622"/>
      <c r="EC11" s="658"/>
    </row>
    <row r="12" spans="2:143" ht="11.25" customHeight="1">
      <c r="B12" s="618" t="s">
        <v>237</v>
      </c>
      <c r="C12" s="619"/>
      <c r="D12" s="619"/>
      <c r="E12" s="619"/>
      <c r="F12" s="619"/>
      <c r="G12" s="619"/>
      <c r="H12" s="619"/>
      <c r="I12" s="619"/>
      <c r="J12" s="619"/>
      <c r="K12" s="619"/>
      <c r="L12" s="619"/>
      <c r="M12" s="619"/>
      <c r="N12" s="619"/>
      <c r="O12" s="619"/>
      <c r="P12" s="619"/>
      <c r="Q12" s="620"/>
      <c r="R12" s="621">
        <v>9683</v>
      </c>
      <c r="S12" s="622"/>
      <c r="T12" s="622"/>
      <c r="U12" s="622"/>
      <c r="V12" s="622"/>
      <c r="W12" s="622"/>
      <c r="X12" s="622"/>
      <c r="Y12" s="623"/>
      <c r="Z12" s="659">
        <v>0</v>
      </c>
      <c r="AA12" s="659"/>
      <c r="AB12" s="659"/>
      <c r="AC12" s="659"/>
      <c r="AD12" s="660">
        <v>9683</v>
      </c>
      <c r="AE12" s="660"/>
      <c r="AF12" s="660"/>
      <c r="AG12" s="660"/>
      <c r="AH12" s="660"/>
      <c r="AI12" s="660"/>
      <c r="AJ12" s="660"/>
      <c r="AK12" s="660"/>
      <c r="AL12" s="624">
        <v>0.1</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2129553</v>
      </c>
      <c r="BH12" s="622"/>
      <c r="BI12" s="622"/>
      <c r="BJ12" s="622"/>
      <c r="BK12" s="622"/>
      <c r="BL12" s="622"/>
      <c r="BM12" s="622"/>
      <c r="BN12" s="623"/>
      <c r="BO12" s="659">
        <v>49.9</v>
      </c>
      <c r="BP12" s="659"/>
      <c r="BQ12" s="659"/>
      <c r="BR12" s="659"/>
      <c r="BS12" s="660">
        <v>145303</v>
      </c>
      <c r="BT12" s="660"/>
      <c r="BU12" s="660"/>
      <c r="BV12" s="660"/>
      <c r="BW12" s="660"/>
      <c r="BX12" s="660"/>
      <c r="BY12" s="660"/>
      <c r="BZ12" s="660"/>
      <c r="CA12" s="660"/>
      <c r="CB12" s="700"/>
      <c r="CD12" s="618" t="s">
        <v>239</v>
      </c>
      <c r="CE12" s="619"/>
      <c r="CF12" s="619"/>
      <c r="CG12" s="619"/>
      <c r="CH12" s="619"/>
      <c r="CI12" s="619"/>
      <c r="CJ12" s="619"/>
      <c r="CK12" s="619"/>
      <c r="CL12" s="619"/>
      <c r="CM12" s="619"/>
      <c r="CN12" s="619"/>
      <c r="CO12" s="619"/>
      <c r="CP12" s="619"/>
      <c r="CQ12" s="620"/>
      <c r="CR12" s="621">
        <v>1312086</v>
      </c>
      <c r="CS12" s="622"/>
      <c r="CT12" s="622"/>
      <c r="CU12" s="622"/>
      <c r="CV12" s="622"/>
      <c r="CW12" s="622"/>
      <c r="CX12" s="622"/>
      <c r="CY12" s="623"/>
      <c r="CZ12" s="659">
        <v>6</v>
      </c>
      <c r="DA12" s="659"/>
      <c r="DB12" s="659"/>
      <c r="DC12" s="659"/>
      <c r="DD12" s="627">
        <v>109498</v>
      </c>
      <c r="DE12" s="622"/>
      <c r="DF12" s="622"/>
      <c r="DG12" s="622"/>
      <c r="DH12" s="622"/>
      <c r="DI12" s="622"/>
      <c r="DJ12" s="622"/>
      <c r="DK12" s="622"/>
      <c r="DL12" s="622"/>
      <c r="DM12" s="622"/>
      <c r="DN12" s="622"/>
      <c r="DO12" s="622"/>
      <c r="DP12" s="623"/>
      <c r="DQ12" s="627">
        <v>419038</v>
      </c>
      <c r="DR12" s="622"/>
      <c r="DS12" s="622"/>
      <c r="DT12" s="622"/>
      <c r="DU12" s="622"/>
      <c r="DV12" s="622"/>
      <c r="DW12" s="622"/>
      <c r="DX12" s="622"/>
      <c r="DY12" s="622"/>
      <c r="DZ12" s="622"/>
      <c r="EA12" s="622"/>
      <c r="EB12" s="622"/>
      <c r="EC12" s="658"/>
    </row>
    <row r="13" spans="2:143" ht="11.25" customHeight="1">
      <c r="B13" s="618" t="s">
        <v>240</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2126226</v>
      </c>
      <c r="BH13" s="622"/>
      <c r="BI13" s="622"/>
      <c r="BJ13" s="622"/>
      <c r="BK13" s="622"/>
      <c r="BL13" s="622"/>
      <c r="BM13" s="622"/>
      <c r="BN13" s="623"/>
      <c r="BO13" s="659">
        <v>49.8</v>
      </c>
      <c r="BP13" s="659"/>
      <c r="BQ13" s="659"/>
      <c r="BR13" s="659"/>
      <c r="BS13" s="660">
        <v>145303</v>
      </c>
      <c r="BT13" s="660"/>
      <c r="BU13" s="660"/>
      <c r="BV13" s="660"/>
      <c r="BW13" s="660"/>
      <c r="BX13" s="660"/>
      <c r="BY13" s="660"/>
      <c r="BZ13" s="660"/>
      <c r="CA13" s="660"/>
      <c r="CB13" s="700"/>
      <c r="CD13" s="618" t="s">
        <v>242</v>
      </c>
      <c r="CE13" s="619"/>
      <c r="CF13" s="619"/>
      <c r="CG13" s="619"/>
      <c r="CH13" s="619"/>
      <c r="CI13" s="619"/>
      <c r="CJ13" s="619"/>
      <c r="CK13" s="619"/>
      <c r="CL13" s="619"/>
      <c r="CM13" s="619"/>
      <c r="CN13" s="619"/>
      <c r="CO13" s="619"/>
      <c r="CP13" s="619"/>
      <c r="CQ13" s="620"/>
      <c r="CR13" s="621">
        <v>1374297</v>
      </c>
      <c r="CS13" s="622"/>
      <c r="CT13" s="622"/>
      <c r="CU13" s="622"/>
      <c r="CV13" s="622"/>
      <c r="CW13" s="622"/>
      <c r="CX13" s="622"/>
      <c r="CY13" s="623"/>
      <c r="CZ13" s="659">
        <v>6.2</v>
      </c>
      <c r="DA13" s="659"/>
      <c r="DB13" s="659"/>
      <c r="DC13" s="659"/>
      <c r="DD13" s="627">
        <v>812578</v>
      </c>
      <c r="DE13" s="622"/>
      <c r="DF13" s="622"/>
      <c r="DG13" s="622"/>
      <c r="DH13" s="622"/>
      <c r="DI13" s="622"/>
      <c r="DJ13" s="622"/>
      <c r="DK13" s="622"/>
      <c r="DL13" s="622"/>
      <c r="DM13" s="622"/>
      <c r="DN13" s="622"/>
      <c r="DO13" s="622"/>
      <c r="DP13" s="623"/>
      <c r="DQ13" s="627">
        <v>633759</v>
      </c>
      <c r="DR13" s="622"/>
      <c r="DS13" s="622"/>
      <c r="DT13" s="622"/>
      <c r="DU13" s="622"/>
      <c r="DV13" s="622"/>
      <c r="DW13" s="622"/>
      <c r="DX13" s="622"/>
      <c r="DY13" s="622"/>
      <c r="DZ13" s="622"/>
      <c r="EA13" s="622"/>
      <c r="EB13" s="622"/>
      <c r="EC13" s="658"/>
    </row>
    <row r="14" spans="2:143" ht="11.25" customHeight="1">
      <c r="B14" s="618" t="s">
        <v>243</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161795</v>
      </c>
      <c r="BH14" s="622"/>
      <c r="BI14" s="622"/>
      <c r="BJ14" s="622"/>
      <c r="BK14" s="622"/>
      <c r="BL14" s="622"/>
      <c r="BM14" s="622"/>
      <c r="BN14" s="623"/>
      <c r="BO14" s="659">
        <v>3.8</v>
      </c>
      <c r="BP14" s="659"/>
      <c r="BQ14" s="659"/>
      <c r="BR14" s="659"/>
      <c r="BS14" s="660" t="s">
        <v>121</v>
      </c>
      <c r="BT14" s="660"/>
      <c r="BU14" s="660"/>
      <c r="BV14" s="660"/>
      <c r="BW14" s="660"/>
      <c r="BX14" s="660"/>
      <c r="BY14" s="660"/>
      <c r="BZ14" s="660"/>
      <c r="CA14" s="660"/>
      <c r="CB14" s="700"/>
      <c r="CD14" s="618" t="s">
        <v>245</v>
      </c>
      <c r="CE14" s="619"/>
      <c r="CF14" s="619"/>
      <c r="CG14" s="619"/>
      <c r="CH14" s="619"/>
      <c r="CI14" s="619"/>
      <c r="CJ14" s="619"/>
      <c r="CK14" s="619"/>
      <c r="CL14" s="619"/>
      <c r="CM14" s="619"/>
      <c r="CN14" s="619"/>
      <c r="CO14" s="619"/>
      <c r="CP14" s="619"/>
      <c r="CQ14" s="620"/>
      <c r="CR14" s="621">
        <v>808345</v>
      </c>
      <c r="CS14" s="622"/>
      <c r="CT14" s="622"/>
      <c r="CU14" s="622"/>
      <c r="CV14" s="622"/>
      <c r="CW14" s="622"/>
      <c r="CX14" s="622"/>
      <c r="CY14" s="623"/>
      <c r="CZ14" s="659">
        <v>3.7</v>
      </c>
      <c r="DA14" s="659"/>
      <c r="DB14" s="659"/>
      <c r="DC14" s="659"/>
      <c r="DD14" s="627">
        <v>148895</v>
      </c>
      <c r="DE14" s="622"/>
      <c r="DF14" s="622"/>
      <c r="DG14" s="622"/>
      <c r="DH14" s="622"/>
      <c r="DI14" s="622"/>
      <c r="DJ14" s="622"/>
      <c r="DK14" s="622"/>
      <c r="DL14" s="622"/>
      <c r="DM14" s="622"/>
      <c r="DN14" s="622"/>
      <c r="DO14" s="622"/>
      <c r="DP14" s="623"/>
      <c r="DQ14" s="627">
        <v>639777</v>
      </c>
      <c r="DR14" s="622"/>
      <c r="DS14" s="622"/>
      <c r="DT14" s="622"/>
      <c r="DU14" s="622"/>
      <c r="DV14" s="622"/>
      <c r="DW14" s="622"/>
      <c r="DX14" s="622"/>
      <c r="DY14" s="622"/>
      <c r="DZ14" s="622"/>
      <c r="EA14" s="622"/>
      <c r="EB14" s="622"/>
      <c r="EC14" s="658"/>
    </row>
    <row r="15" spans="2:143" ht="11.25" customHeight="1">
      <c r="B15" s="618" t="s">
        <v>246</v>
      </c>
      <c r="C15" s="619"/>
      <c r="D15" s="619"/>
      <c r="E15" s="619"/>
      <c r="F15" s="619"/>
      <c r="G15" s="619"/>
      <c r="H15" s="619"/>
      <c r="I15" s="619"/>
      <c r="J15" s="619"/>
      <c r="K15" s="619"/>
      <c r="L15" s="619"/>
      <c r="M15" s="619"/>
      <c r="N15" s="619"/>
      <c r="O15" s="619"/>
      <c r="P15" s="619"/>
      <c r="Q15" s="620"/>
      <c r="R15" s="621">
        <v>16934</v>
      </c>
      <c r="S15" s="622"/>
      <c r="T15" s="622"/>
      <c r="U15" s="622"/>
      <c r="V15" s="622"/>
      <c r="W15" s="622"/>
      <c r="X15" s="622"/>
      <c r="Y15" s="623"/>
      <c r="Z15" s="659">
        <v>0.1</v>
      </c>
      <c r="AA15" s="659"/>
      <c r="AB15" s="659"/>
      <c r="AC15" s="659"/>
      <c r="AD15" s="660">
        <v>16934</v>
      </c>
      <c r="AE15" s="660"/>
      <c r="AF15" s="660"/>
      <c r="AG15" s="660"/>
      <c r="AH15" s="660"/>
      <c r="AI15" s="660"/>
      <c r="AJ15" s="660"/>
      <c r="AK15" s="660"/>
      <c r="AL15" s="624">
        <v>0.2</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281634</v>
      </c>
      <c r="BH15" s="622"/>
      <c r="BI15" s="622"/>
      <c r="BJ15" s="622"/>
      <c r="BK15" s="622"/>
      <c r="BL15" s="622"/>
      <c r="BM15" s="622"/>
      <c r="BN15" s="623"/>
      <c r="BO15" s="659">
        <v>6.6</v>
      </c>
      <c r="BP15" s="659"/>
      <c r="BQ15" s="659"/>
      <c r="BR15" s="659"/>
      <c r="BS15" s="660" t="s">
        <v>121</v>
      </c>
      <c r="BT15" s="660"/>
      <c r="BU15" s="660"/>
      <c r="BV15" s="660"/>
      <c r="BW15" s="660"/>
      <c r="BX15" s="660"/>
      <c r="BY15" s="660"/>
      <c r="BZ15" s="660"/>
      <c r="CA15" s="660"/>
      <c r="CB15" s="700"/>
      <c r="CD15" s="618" t="s">
        <v>248</v>
      </c>
      <c r="CE15" s="619"/>
      <c r="CF15" s="619"/>
      <c r="CG15" s="619"/>
      <c r="CH15" s="619"/>
      <c r="CI15" s="619"/>
      <c r="CJ15" s="619"/>
      <c r="CK15" s="619"/>
      <c r="CL15" s="619"/>
      <c r="CM15" s="619"/>
      <c r="CN15" s="619"/>
      <c r="CO15" s="619"/>
      <c r="CP15" s="619"/>
      <c r="CQ15" s="620"/>
      <c r="CR15" s="621">
        <v>1734455</v>
      </c>
      <c r="CS15" s="622"/>
      <c r="CT15" s="622"/>
      <c r="CU15" s="622"/>
      <c r="CV15" s="622"/>
      <c r="CW15" s="622"/>
      <c r="CX15" s="622"/>
      <c r="CY15" s="623"/>
      <c r="CZ15" s="659">
        <v>7.9</v>
      </c>
      <c r="DA15" s="659"/>
      <c r="DB15" s="659"/>
      <c r="DC15" s="659"/>
      <c r="DD15" s="627">
        <v>218582</v>
      </c>
      <c r="DE15" s="622"/>
      <c r="DF15" s="622"/>
      <c r="DG15" s="622"/>
      <c r="DH15" s="622"/>
      <c r="DI15" s="622"/>
      <c r="DJ15" s="622"/>
      <c r="DK15" s="622"/>
      <c r="DL15" s="622"/>
      <c r="DM15" s="622"/>
      <c r="DN15" s="622"/>
      <c r="DO15" s="622"/>
      <c r="DP15" s="623"/>
      <c r="DQ15" s="627">
        <v>1443251</v>
      </c>
      <c r="DR15" s="622"/>
      <c r="DS15" s="622"/>
      <c r="DT15" s="622"/>
      <c r="DU15" s="622"/>
      <c r="DV15" s="622"/>
      <c r="DW15" s="622"/>
      <c r="DX15" s="622"/>
      <c r="DY15" s="622"/>
      <c r="DZ15" s="622"/>
      <c r="EA15" s="622"/>
      <c r="EB15" s="622"/>
      <c r="EC15" s="658"/>
    </row>
    <row r="16" spans="2:143" ht="11.25" customHeight="1">
      <c r="B16" s="618" t="s">
        <v>249</v>
      </c>
      <c r="C16" s="619"/>
      <c r="D16" s="619"/>
      <c r="E16" s="619"/>
      <c r="F16" s="619"/>
      <c r="G16" s="619"/>
      <c r="H16" s="619"/>
      <c r="I16" s="619"/>
      <c r="J16" s="619"/>
      <c r="K16" s="619"/>
      <c r="L16" s="619"/>
      <c r="M16" s="619"/>
      <c r="N16" s="619"/>
      <c r="O16" s="619"/>
      <c r="P16" s="619"/>
      <c r="Q16" s="620"/>
      <c r="R16" s="621">
        <v>63917</v>
      </c>
      <c r="S16" s="622"/>
      <c r="T16" s="622"/>
      <c r="U16" s="622"/>
      <c r="V16" s="622"/>
      <c r="W16" s="622"/>
      <c r="X16" s="622"/>
      <c r="Y16" s="623"/>
      <c r="Z16" s="659">
        <v>0.3</v>
      </c>
      <c r="AA16" s="659"/>
      <c r="AB16" s="659"/>
      <c r="AC16" s="659"/>
      <c r="AD16" s="660">
        <v>63917</v>
      </c>
      <c r="AE16" s="660"/>
      <c r="AF16" s="660"/>
      <c r="AG16" s="660"/>
      <c r="AH16" s="660"/>
      <c r="AI16" s="660"/>
      <c r="AJ16" s="660"/>
      <c r="AK16" s="660"/>
      <c r="AL16" s="624">
        <v>0.6</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700"/>
      <c r="CD16" s="618" t="s">
        <v>251</v>
      </c>
      <c r="CE16" s="619"/>
      <c r="CF16" s="619"/>
      <c r="CG16" s="619"/>
      <c r="CH16" s="619"/>
      <c r="CI16" s="619"/>
      <c r="CJ16" s="619"/>
      <c r="CK16" s="619"/>
      <c r="CL16" s="619"/>
      <c r="CM16" s="619"/>
      <c r="CN16" s="619"/>
      <c r="CO16" s="619"/>
      <c r="CP16" s="619"/>
      <c r="CQ16" s="620"/>
      <c r="CR16" s="621">
        <v>266558</v>
      </c>
      <c r="CS16" s="622"/>
      <c r="CT16" s="622"/>
      <c r="CU16" s="622"/>
      <c r="CV16" s="622"/>
      <c r="CW16" s="622"/>
      <c r="CX16" s="622"/>
      <c r="CY16" s="623"/>
      <c r="CZ16" s="659">
        <v>1.2</v>
      </c>
      <c r="DA16" s="659"/>
      <c r="DB16" s="659"/>
      <c r="DC16" s="659"/>
      <c r="DD16" s="627" t="s">
        <v>121</v>
      </c>
      <c r="DE16" s="622"/>
      <c r="DF16" s="622"/>
      <c r="DG16" s="622"/>
      <c r="DH16" s="622"/>
      <c r="DI16" s="622"/>
      <c r="DJ16" s="622"/>
      <c r="DK16" s="622"/>
      <c r="DL16" s="622"/>
      <c r="DM16" s="622"/>
      <c r="DN16" s="622"/>
      <c r="DO16" s="622"/>
      <c r="DP16" s="623"/>
      <c r="DQ16" s="627">
        <v>6648</v>
      </c>
      <c r="DR16" s="622"/>
      <c r="DS16" s="622"/>
      <c r="DT16" s="622"/>
      <c r="DU16" s="622"/>
      <c r="DV16" s="622"/>
      <c r="DW16" s="622"/>
      <c r="DX16" s="622"/>
      <c r="DY16" s="622"/>
      <c r="DZ16" s="622"/>
      <c r="EA16" s="622"/>
      <c r="EB16" s="622"/>
      <c r="EC16" s="658"/>
    </row>
    <row r="17" spans="2:133" ht="11.25" customHeight="1">
      <c r="B17" s="618" t="s">
        <v>252</v>
      </c>
      <c r="C17" s="619"/>
      <c r="D17" s="619"/>
      <c r="E17" s="619"/>
      <c r="F17" s="619"/>
      <c r="G17" s="619"/>
      <c r="H17" s="619"/>
      <c r="I17" s="619"/>
      <c r="J17" s="619"/>
      <c r="K17" s="619"/>
      <c r="L17" s="619"/>
      <c r="M17" s="619"/>
      <c r="N17" s="619"/>
      <c r="O17" s="619"/>
      <c r="P17" s="619"/>
      <c r="Q17" s="620"/>
      <c r="R17" s="621">
        <v>200411</v>
      </c>
      <c r="S17" s="622"/>
      <c r="T17" s="622"/>
      <c r="U17" s="622"/>
      <c r="V17" s="622"/>
      <c r="W17" s="622"/>
      <c r="X17" s="622"/>
      <c r="Y17" s="623"/>
      <c r="Z17" s="659">
        <v>0.9</v>
      </c>
      <c r="AA17" s="659"/>
      <c r="AB17" s="659"/>
      <c r="AC17" s="659"/>
      <c r="AD17" s="660">
        <v>200411</v>
      </c>
      <c r="AE17" s="660"/>
      <c r="AF17" s="660"/>
      <c r="AG17" s="660"/>
      <c r="AH17" s="660"/>
      <c r="AI17" s="660"/>
      <c r="AJ17" s="660"/>
      <c r="AK17" s="660"/>
      <c r="AL17" s="624">
        <v>1.9</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700"/>
      <c r="CD17" s="618" t="s">
        <v>254</v>
      </c>
      <c r="CE17" s="619"/>
      <c r="CF17" s="619"/>
      <c r="CG17" s="619"/>
      <c r="CH17" s="619"/>
      <c r="CI17" s="619"/>
      <c r="CJ17" s="619"/>
      <c r="CK17" s="619"/>
      <c r="CL17" s="619"/>
      <c r="CM17" s="619"/>
      <c r="CN17" s="619"/>
      <c r="CO17" s="619"/>
      <c r="CP17" s="619"/>
      <c r="CQ17" s="620"/>
      <c r="CR17" s="621">
        <v>2408688</v>
      </c>
      <c r="CS17" s="622"/>
      <c r="CT17" s="622"/>
      <c r="CU17" s="622"/>
      <c r="CV17" s="622"/>
      <c r="CW17" s="622"/>
      <c r="CX17" s="622"/>
      <c r="CY17" s="623"/>
      <c r="CZ17" s="659">
        <v>11</v>
      </c>
      <c r="DA17" s="659"/>
      <c r="DB17" s="659"/>
      <c r="DC17" s="659"/>
      <c r="DD17" s="627" t="s">
        <v>121</v>
      </c>
      <c r="DE17" s="622"/>
      <c r="DF17" s="622"/>
      <c r="DG17" s="622"/>
      <c r="DH17" s="622"/>
      <c r="DI17" s="622"/>
      <c r="DJ17" s="622"/>
      <c r="DK17" s="622"/>
      <c r="DL17" s="622"/>
      <c r="DM17" s="622"/>
      <c r="DN17" s="622"/>
      <c r="DO17" s="622"/>
      <c r="DP17" s="623"/>
      <c r="DQ17" s="627">
        <v>2257942</v>
      </c>
      <c r="DR17" s="622"/>
      <c r="DS17" s="622"/>
      <c r="DT17" s="622"/>
      <c r="DU17" s="622"/>
      <c r="DV17" s="622"/>
      <c r="DW17" s="622"/>
      <c r="DX17" s="622"/>
      <c r="DY17" s="622"/>
      <c r="DZ17" s="622"/>
      <c r="EA17" s="622"/>
      <c r="EB17" s="622"/>
      <c r="EC17" s="658"/>
    </row>
    <row r="18" spans="2:133" ht="11.25" customHeight="1">
      <c r="B18" s="618" t="s">
        <v>255</v>
      </c>
      <c r="C18" s="619"/>
      <c r="D18" s="619"/>
      <c r="E18" s="619"/>
      <c r="F18" s="619"/>
      <c r="G18" s="619"/>
      <c r="H18" s="619"/>
      <c r="I18" s="619"/>
      <c r="J18" s="619"/>
      <c r="K18" s="619"/>
      <c r="L18" s="619"/>
      <c r="M18" s="619"/>
      <c r="N18" s="619"/>
      <c r="O18" s="619"/>
      <c r="P18" s="619"/>
      <c r="Q18" s="620"/>
      <c r="R18" s="621">
        <v>46888</v>
      </c>
      <c r="S18" s="622"/>
      <c r="T18" s="622"/>
      <c r="U18" s="622"/>
      <c r="V18" s="622"/>
      <c r="W18" s="622"/>
      <c r="X18" s="622"/>
      <c r="Y18" s="623"/>
      <c r="Z18" s="659">
        <v>0.2</v>
      </c>
      <c r="AA18" s="659"/>
      <c r="AB18" s="659"/>
      <c r="AC18" s="659"/>
      <c r="AD18" s="660">
        <v>46888</v>
      </c>
      <c r="AE18" s="660"/>
      <c r="AF18" s="660"/>
      <c r="AG18" s="660"/>
      <c r="AH18" s="660"/>
      <c r="AI18" s="660"/>
      <c r="AJ18" s="660"/>
      <c r="AK18" s="660"/>
      <c r="AL18" s="624">
        <v>0.4</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700"/>
      <c r="CD18" s="618" t="s">
        <v>257</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c r="B19" s="618" t="s">
        <v>258</v>
      </c>
      <c r="C19" s="619"/>
      <c r="D19" s="619"/>
      <c r="E19" s="619"/>
      <c r="F19" s="619"/>
      <c r="G19" s="619"/>
      <c r="H19" s="619"/>
      <c r="I19" s="619"/>
      <c r="J19" s="619"/>
      <c r="K19" s="619"/>
      <c r="L19" s="619"/>
      <c r="M19" s="619"/>
      <c r="N19" s="619"/>
      <c r="O19" s="619"/>
      <c r="P19" s="619"/>
      <c r="Q19" s="620"/>
      <c r="R19" s="621">
        <v>149684</v>
      </c>
      <c r="S19" s="622"/>
      <c r="T19" s="622"/>
      <c r="U19" s="622"/>
      <c r="V19" s="622"/>
      <c r="W19" s="622"/>
      <c r="X19" s="622"/>
      <c r="Y19" s="623"/>
      <c r="Z19" s="659">
        <v>0.7</v>
      </c>
      <c r="AA19" s="659"/>
      <c r="AB19" s="659"/>
      <c r="AC19" s="659"/>
      <c r="AD19" s="660">
        <v>149684</v>
      </c>
      <c r="AE19" s="660"/>
      <c r="AF19" s="660"/>
      <c r="AG19" s="660"/>
      <c r="AH19" s="660"/>
      <c r="AI19" s="660"/>
      <c r="AJ19" s="660"/>
      <c r="AK19" s="660"/>
      <c r="AL19" s="624">
        <v>1.4</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t="s">
        <v>121</v>
      </c>
      <c r="BH19" s="622"/>
      <c r="BI19" s="622"/>
      <c r="BJ19" s="622"/>
      <c r="BK19" s="622"/>
      <c r="BL19" s="622"/>
      <c r="BM19" s="622"/>
      <c r="BN19" s="623"/>
      <c r="BO19" s="659" t="s">
        <v>121</v>
      </c>
      <c r="BP19" s="659"/>
      <c r="BQ19" s="659"/>
      <c r="BR19" s="659"/>
      <c r="BS19" s="660" t="s">
        <v>121</v>
      </c>
      <c r="BT19" s="660"/>
      <c r="BU19" s="660"/>
      <c r="BV19" s="660"/>
      <c r="BW19" s="660"/>
      <c r="BX19" s="660"/>
      <c r="BY19" s="660"/>
      <c r="BZ19" s="660"/>
      <c r="CA19" s="660"/>
      <c r="CB19" s="700"/>
      <c r="CD19" s="618" t="s">
        <v>260</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c r="B20" s="688" t="s">
        <v>261</v>
      </c>
      <c r="C20" s="689"/>
      <c r="D20" s="689"/>
      <c r="E20" s="689"/>
      <c r="F20" s="689"/>
      <c r="G20" s="689"/>
      <c r="H20" s="689"/>
      <c r="I20" s="689"/>
      <c r="J20" s="689"/>
      <c r="K20" s="689"/>
      <c r="L20" s="689"/>
      <c r="M20" s="689"/>
      <c r="N20" s="689"/>
      <c r="O20" s="689"/>
      <c r="P20" s="689"/>
      <c r="Q20" s="690"/>
      <c r="R20" s="621">
        <v>3839</v>
      </c>
      <c r="S20" s="622"/>
      <c r="T20" s="622"/>
      <c r="U20" s="622"/>
      <c r="V20" s="622"/>
      <c r="W20" s="622"/>
      <c r="X20" s="622"/>
      <c r="Y20" s="623"/>
      <c r="Z20" s="659">
        <v>0</v>
      </c>
      <c r="AA20" s="659"/>
      <c r="AB20" s="659"/>
      <c r="AC20" s="659"/>
      <c r="AD20" s="660">
        <v>3839</v>
      </c>
      <c r="AE20" s="660"/>
      <c r="AF20" s="660"/>
      <c r="AG20" s="660"/>
      <c r="AH20" s="660"/>
      <c r="AI20" s="660"/>
      <c r="AJ20" s="660"/>
      <c r="AK20" s="660"/>
      <c r="AL20" s="624">
        <v>0</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t="s">
        <v>121</v>
      </c>
      <c r="BH20" s="622"/>
      <c r="BI20" s="622"/>
      <c r="BJ20" s="622"/>
      <c r="BK20" s="622"/>
      <c r="BL20" s="622"/>
      <c r="BM20" s="622"/>
      <c r="BN20" s="623"/>
      <c r="BO20" s="659" t="s">
        <v>121</v>
      </c>
      <c r="BP20" s="659"/>
      <c r="BQ20" s="659"/>
      <c r="BR20" s="659"/>
      <c r="BS20" s="660" t="s">
        <v>121</v>
      </c>
      <c r="BT20" s="660"/>
      <c r="BU20" s="660"/>
      <c r="BV20" s="660"/>
      <c r="BW20" s="660"/>
      <c r="BX20" s="660"/>
      <c r="BY20" s="660"/>
      <c r="BZ20" s="660"/>
      <c r="CA20" s="660"/>
      <c r="CB20" s="700"/>
      <c r="CD20" s="618" t="s">
        <v>263</v>
      </c>
      <c r="CE20" s="619"/>
      <c r="CF20" s="619"/>
      <c r="CG20" s="619"/>
      <c r="CH20" s="619"/>
      <c r="CI20" s="619"/>
      <c r="CJ20" s="619"/>
      <c r="CK20" s="619"/>
      <c r="CL20" s="619"/>
      <c r="CM20" s="619"/>
      <c r="CN20" s="619"/>
      <c r="CO20" s="619"/>
      <c r="CP20" s="619"/>
      <c r="CQ20" s="620"/>
      <c r="CR20" s="621">
        <v>21992739</v>
      </c>
      <c r="CS20" s="622"/>
      <c r="CT20" s="622"/>
      <c r="CU20" s="622"/>
      <c r="CV20" s="622"/>
      <c r="CW20" s="622"/>
      <c r="CX20" s="622"/>
      <c r="CY20" s="623"/>
      <c r="CZ20" s="659">
        <v>100</v>
      </c>
      <c r="DA20" s="659"/>
      <c r="DB20" s="659"/>
      <c r="DC20" s="659"/>
      <c r="DD20" s="627">
        <v>3396352</v>
      </c>
      <c r="DE20" s="622"/>
      <c r="DF20" s="622"/>
      <c r="DG20" s="622"/>
      <c r="DH20" s="622"/>
      <c r="DI20" s="622"/>
      <c r="DJ20" s="622"/>
      <c r="DK20" s="622"/>
      <c r="DL20" s="622"/>
      <c r="DM20" s="622"/>
      <c r="DN20" s="622"/>
      <c r="DO20" s="622"/>
      <c r="DP20" s="623"/>
      <c r="DQ20" s="627">
        <v>12522143</v>
      </c>
      <c r="DR20" s="622"/>
      <c r="DS20" s="622"/>
      <c r="DT20" s="622"/>
      <c r="DU20" s="622"/>
      <c r="DV20" s="622"/>
      <c r="DW20" s="622"/>
      <c r="DX20" s="622"/>
      <c r="DY20" s="622"/>
      <c r="DZ20" s="622"/>
      <c r="EA20" s="622"/>
      <c r="EB20" s="622"/>
      <c r="EC20" s="658"/>
    </row>
    <row r="21" spans="2:133" ht="11.25" customHeight="1">
      <c r="B21" s="618" t="s">
        <v>264</v>
      </c>
      <c r="C21" s="619"/>
      <c r="D21" s="619"/>
      <c r="E21" s="619"/>
      <c r="F21" s="619"/>
      <c r="G21" s="619"/>
      <c r="H21" s="619"/>
      <c r="I21" s="619"/>
      <c r="J21" s="619"/>
      <c r="K21" s="619"/>
      <c r="L21" s="619"/>
      <c r="M21" s="619"/>
      <c r="N21" s="619"/>
      <c r="O21" s="619"/>
      <c r="P21" s="619"/>
      <c r="Q21" s="620"/>
      <c r="R21" s="621">
        <v>5388132</v>
      </c>
      <c r="S21" s="622"/>
      <c r="T21" s="622"/>
      <c r="U21" s="622"/>
      <c r="V21" s="622"/>
      <c r="W21" s="622"/>
      <c r="X21" s="622"/>
      <c r="Y21" s="623"/>
      <c r="Z21" s="659">
        <v>23.9</v>
      </c>
      <c r="AA21" s="659"/>
      <c r="AB21" s="659"/>
      <c r="AC21" s="659"/>
      <c r="AD21" s="660">
        <v>4768988</v>
      </c>
      <c r="AE21" s="660"/>
      <c r="AF21" s="660"/>
      <c r="AG21" s="660"/>
      <c r="AH21" s="660"/>
      <c r="AI21" s="660"/>
      <c r="AJ21" s="660"/>
      <c r="AK21" s="660"/>
      <c r="AL21" s="624">
        <v>45.6</v>
      </c>
      <c r="AM21" s="625"/>
      <c r="AN21" s="625"/>
      <c r="AO21" s="661"/>
      <c r="AP21" s="618" t="s">
        <v>265</v>
      </c>
      <c r="AQ21" s="698"/>
      <c r="AR21" s="698"/>
      <c r="AS21" s="698"/>
      <c r="AT21" s="698"/>
      <c r="AU21" s="698"/>
      <c r="AV21" s="698"/>
      <c r="AW21" s="698"/>
      <c r="AX21" s="698"/>
      <c r="AY21" s="698"/>
      <c r="AZ21" s="698"/>
      <c r="BA21" s="698"/>
      <c r="BB21" s="698"/>
      <c r="BC21" s="698"/>
      <c r="BD21" s="698"/>
      <c r="BE21" s="698"/>
      <c r="BF21" s="699"/>
      <c r="BG21" s="621" t="s">
        <v>121</v>
      </c>
      <c r="BH21" s="622"/>
      <c r="BI21" s="622"/>
      <c r="BJ21" s="622"/>
      <c r="BK21" s="622"/>
      <c r="BL21" s="622"/>
      <c r="BM21" s="622"/>
      <c r="BN21" s="623"/>
      <c r="BO21" s="659" t="s">
        <v>121</v>
      </c>
      <c r="BP21" s="659"/>
      <c r="BQ21" s="659"/>
      <c r="BR21" s="659"/>
      <c r="BS21" s="660" t="s">
        <v>121</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266</v>
      </c>
      <c r="C22" s="619"/>
      <c r="D22" s="619"/>
      <c r="E22" s="619"/>
      <c r="F22" s="619"/>
      <c r="G22" s="619"/>
      <c r="H22" s="619"/>
      <c r="I22" s="619"/>
      <c r="J22" s="619"/>
      <c r="K22" s="619"/>
      <c r="L22" s="619"/>
      <c r="M22" s="619"/>
      <c r="N22" s="619"/>
      <c r="O22" s="619"/>
      <c r="P22" s="619"/>
      <c r="Q22" s="620"/>
      <c r="R22" s="621">
        <v>4768988</v>
      </c>
      <c r="S22" s="622"/>
      <c r="T22" s="622"/>
      <c r="U22" s="622"/>
      <c r="V22" s="622"/>
      <c r="W22" s="622"/>
      <c r="X22" s="622"/>
      <c r="Y22" s="623"/>
      <c r="Z22" s="659">
        <v>21.1</v>
      </c>
      <c r="AA22" s="659"/>
      <c r="AB22" s="659"/>
      <c r="AC22" s="659"/>
      <c r="AD22" s="660">
        <v>4768988</v>
      </c>
      <c r="AE22" s="660"/>
      <c r="AF22" s="660"/>
      <c r="AG22" s="660"/>
      <c r="AH22" s="660"/>
      <c r="AI22" s="660"/>
      <c r="AJ22" s="660"/>
      <c r="AK22" s="660"/>
      <c r="AL22" s="624">
        <v>45.6</v>
      </c>
      <c r="AM22" s="625"/>
      <c r="AN22" s="625"/>
      <c r="AO22" s="661"/>
      <c r="AP22" s="618" t="s">
        <v>267</v>
      </c>
      <c r="AQ22" s="698"/>
      <c r="AR22" s="698"/>
      <c r="AS22" s="698"/>
      <c r="AT22" s="698"/>
      <c r="AU22" s="698"/>
      <c r="AV22" s="698"/>
      <c r="AW22" s="698"/>
      <c r="AX22" s="698"/>
      <c r="AY22" s="698"/>
      <c r="AZ22" s="698"/>
      <c r="BA22" s="698"/>
      <c r="BB22" s="698"/>
      <c r="BC22" s="698"/>
      <c r="BD22" s="698"/>
      <c r="BE22" s="698"/>
      <c r="BF22" s="699"/>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700"/>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269</v>
      </c>
      <c r="C23" s="619"/>
      <c r="D23" s="619"/>
      <c r="E23" s="619"/>
      <c r="F23" s="619"/>
      <c r="G23" s="619"/>
      <c r="H23" s="619"/>
      <c r="I23" s="619"/>
      <c r="J23" s="619"/>
      <c r="K23" s="619"/>
      <c r="L23" s="619"/>
      <c r="M23" s="619"/>
      <c r="N23" s="619"/>
      <c r="O23" s="619"/>
      <c r="P23" s="619"/>
      <c r="Q23" s="620"/>
      <c r="R23" s="621">
        <v>619144</v>
      </c>
      <c r="S23" s="622"/>
      <c r="T23" s="622"/>
      <c r="U23" s="622"/>
      <c r="V23" s="622"/>
      <c r="W23" s="622"/>
      <c r="X23" s="622"/>
      <c r="Y23" s="623"/>
      <c r="Z23" s="659">
        <v>2.7</v>
      </c>
      <c r="AA23" s="659"/>
      <c r="AB23" s="659"/>
      <c r="AC23" s="659"/>
      <c r="AD23" s="660" t="s">
        <v>121</v>
      </c>
      <c r="AE23" s="660"/>
      <c r="AF23" s="660"/>
      <c r="AG23" s="660"/>
      <c r="AH23" s="660"/>
      <c r="AI23" s="660"/>
      <c r="AJ23" s="660"/>
      <c r="AK23" s="660"/>
      <c r="AL23" s="624" t="s">
        <v>121</v>
      </c>
      <c r="AM23" s="625"/>
      <c r="AN23" s="625"/>
      <c r="AO23" s="661"/>
      <c r="AP23" s="618" t="s">
        <v>270</v>
      </c>
      <c r="AQ23" s="698"/>
      <c r="AR23" s="698"/>
      <c r="AS23" s="698"/>
      <c r="AT23" s="698"/>
      <c r="AU23" s="698"/>
      <c r="AV23" s="698"/>
      <c r="AW23" s="698"/>
      <c r="AX23" s="698"/>
      <c r="AY23" s="698"/>
      <c r="AZ23" s="698"/>
      <c r="BA23" s="698"/>
      <c r="BB23" s="698"/>
      <c r="BC23" s="698"/>
      <c r="BD23" s="698"/>
      <c r="BE23" s="698"/>
      <c r="BF23" s="699"/>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700"/>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c r="B24" s="618" t="s">
        <v>276</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277</v>
      </c>
      <c r="AQ24" s="698"/>
      <c r="AR24" s="698"/>
      <c r="AS24" s="698"/>
      <c r="AT24" s="698"/>
      <c r="AU24" s="698"/>
      <c r="AV24" s="698"/>
      <c r="AW24" s="698"/>
      <c r="AX24" s="698"/>
      <c r="AY24" s="698"/>
      <c r="AZ24" s="698"/>
      <c r="BA24" s="698"/>
      <c r="BB24" s="698"/>
      <c r="BC24" s="698"/>
      <c r="BD24" s="698"/>
      <c r="BE24" s="698"/>
      <c r="BF24" s="699"/>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700"/>
      <c r="CD24" s="679" t="s">
        <v>278</v>
      </c>
      <c r="CE24" s="680"/>
      <c r="CF24" s="680"/>
      <c r="CG24" s="680"/>
      <c r="CH24" s="680"/>
      <c r="CI24" s="680"/>
      <c r="CJ24" s="680"/>
      <c r="CK24" s="680"/>
      <c r="CL24" s="680"/>
      <c r="CM24" s="680"/>
      <c r="CN24" s="680"/>
      <c r="CO24" s="680"/>
      <c r="CP24" s="680"/>
      <c r="CQ24" s="681"/>
      <c r="CR24" s="676">
        <v>11194747</v>
      </c>
      <c r="CS24" s="677"/>
      <c r="CT24" s="677"/>
      <c r="CU24" s="677"/>
      <c r="CV24" s="677"/>
      <c r="CW24" s="677"/>
      <c r="CX24" s="677"/>
      <c r="CY24" s="702"/>
      <c r="CZ24" s="703">
        <v>50.9</v>
      </c>
      <c r="DA24" s="685"/>
      <c r="DB24" s="685"/>
      <c r="DC24" s="705"/>
      <c r="DD24" s="701">
        <v>6728222</v>
      </c>
      <c r="DE24" s="677"/>
      <c r="DF24" s="677"/>
      <c r="DG24" s="677"/>
      <c r="DH24" s="677"/>
      <c r="DI24" s="677"/>
      <c r="DJ24" s="677"/>
      <c r="DK24" s="702"/>
      <c r="DL24" s="701">
        <v>5998660</v>
      </c>
      <c r="DM24" s="677"/>
      <c r="DN24" s="677"/>
      <c r="DO24" s="677"/>
      <c r="DP24" s="677"/>
      <c r="DQ24" s="677"/>
      <c r="DR24" s="677"/>
      <c r="DS24" s="677"/>
      <c r="DT24" s="677"/>
      <c r="DU24" s="677"/>
      <c r="DV24" s="702"/>
      <c r="DW24" s="703">
        <v>57.1</v>
      </c>
      <c r="DX24" s="685"/>
      <c r="DY24" s="685"/>
      <c r="DZ24" s="685"/>
      <c r="EA24" s="685"/>
      <c r="EB24" s="685"/>
      <c r="EC24" s="704"/>
    </row>
    <row r="25" spans="2:133" ht="11.25" customHeight="1">
      <c r="B25" s="618" t="s">
        <v>279</v>
      </c>
      <c r="C25" s="619"/>
      <c r="D25" s="619"/>
      <c r="E25" s="619"/>
      <c r="F25" s="619"/>
      <c r="G25" s="619"/>
      <c r="H25" s="619"/>
      <c r="I25" s="619"/>
      <c r="J25" s="619"/>
      <c r="K25" s="619"/>
      <c r="L25" s="619"/>
      <c r="M25" s="619"/>
      <c r="N25" s="619"/>
      <c r="O25" s="619"/>
      <c r="P25" s="619"/>
      <c r="Q25" s="620"/>
      <c r="R25" s="621">
        <v>11069816</v>
      </c>
      <c r="S25" s="622"/>
      <c r="T25" s="622"/>
      <c r="U25" s="622"/>
      <c r="V25" s="622"/>
      <c r="W25" s="622"/>
      <c r="X25" s="622"/>
      <c r="Y25" s="623"/>
      <c r="Z25" s="659">
        <v>49</v>
      </c>
      <c r="AA25" s="659"/>
      <c r="AB25" s="659"/>
      <c r="AC25" s="659"/>
      <c r="AD25" s="660">
        <v>10450672</v>
      </c>
      <c r="AE25" s="660"/>
      <c r="AF25" s="660"/>
      <c r="AG25" s="660"/>
      <c r="AH25" s="660"/>
      <c r="AI25" s="660"/>
      <c r="AJ25" s="660"/>
      <c r="AK25" s="660"/>
      <c r="AL25" s="624">
        <v>99.9</v>
      </c>
      <c r="AM25" s="625"/>
      <c r="AN25" s="625"/>
      <c r="AO25" s="661"/>
      <c r="AP25" s="618" t="s">
        <v>280</v>
      </c>
      <c r="AQ25" s="698"/>
      <c r="AR25" s="698"/>
      <c r="AS25" s="698"/>
      <c r="AT25" s="698"/>
      <c r="AU25" s="698"/>
      <c r="AV25" s="698"/>
      <c r="AW25" s="698"/>
      <c r="AX25" s="698"/>
      <c r="AY25" s="698"/>
      <c r="AZ25" s="698"/>
      <c r="BA25" s="698"/>
      <c r="BB25" s="698"/>
      <c r="BC25" s="698"/>
      <c r="BD25" s="698"/>
      <c r="BE25" s="698"/>
      <c r="BF25" s="699"/>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700"/>
      <c r="CD25" s="618" t="s">
        <v>281</v>
      </c>
      <c r="CE25" s="619"/>
      <c r="CF25" s="619"/>
      <c r="CG25" s="619"/>
      <c r="CH25" s="619"/>
      <c r="CI25" s="619"/>
      <c r="CJ25" s="619"/>
      <c r="CK25" s="619"/>
      <c r="CL25" s="619"/>
      <c r="CM25" s="619"/>
      <c r="CN25" s="619"/>
      <c r="CO25" s="619"/>
      <c r="CP25" s="619"/>
      <c r="CQ25" s="620"/>
      <c r="CR25" s="621">
        <v>2558883</v>
      </c>
      <c r="CS25" s="634"/>
      <c r="CT25" s="634"/>
      <c r="CU25" s="634"/>
      <c r="CV25" s="634"/>
      <c r="CW25" s="634"/>
      <c r="CX25" s="634"/>
      <c r="CY25" s="635"/>
      <c r="CZ25" s="624">
        <v>11.6</v>
      </c>
      <c r="DA25" s="636"/>
      <c r="DB25" s="636"/>
      <c r="DC25" s="637"/>
      <c r="DD25" s="627">
        <v>2282111</v>
      </c>
      <c r="DE25" s="634"/>
      <c r="DF25" s="634"/>
      <c r="DG25" s="634"/>
      <c r="DH25" s="634"/>
      <c r="DI25" s="634"/>
      <c r="DJ25" s="634"/>
      <c r="DK25" s="635"/>
      <c r="DL25" s="627">
        <v>2075819</v>
      </c>
      <c r="DM25" s="634"/>
      <c r="DN25" s="634"/>
      <c r="DO25" s="634"/>
      <c r="DP25" s="634"/>
      <c r="DQ25" s="634"/>
      <c r="DR25" s="634"/>
      <c r="DS25" s="634"/>
      <c r="DT25" s="634"/>
      <c r="DU25" s="634"/>
      <c r="DV25" s="635"/>
      <c r="DW25" s="624">
        <v>19.8</v>
      </c>
      <c r="DX25" s="636"/>
      <c r="DY25" s="636"/>
      <c r="DZ25" s="636"/>
      <c r="EA25" s="636"/>
      <c r="EB25" s="636"/>
      <c r="EC25" s="648"/>
    </row>
    <row r="26" spans="2:133" ht="11.25" customHeight="1">
      <c r="B26" s="618" t="s">
        <v>282</v>
      </c>
      <c r="C26" s="619"/>
      <c r="D26" s="619"/>
      <c r="E26" s="619"/>
      <c r="F26" s="619"/>
      <c r="G26" s="619"/>
      <c r="H26" s="619"/>
      <c r="I26" s="619"/>
      <c r="J26" s="619"/>
      <c r="K26" s="619"/>
      <c r="L26" s="619"/>
      <c r="M26" s="619"/>
      <c r="N26" s="619"/>
      <c r="O26" s="619"/>
      <c r="P26" s="619"/>
      <c r="Q26" s="620"/>
      <c r="R26" s="621">
        <v>3375</v>
      </c>
      <c r="S26" s="622"/>
      <c r="T26" s="622"/>
      <c r="U26" s="622"/>
      <c r="V26" s="622"/>
      <c r="W26" s="622"/>
      <c r="X26" s="622"/>
      <c r="Y26" s="623"/>
      <c r="Z26" s="659">
        <v>0</v>
      </c>
      <c r="AA26" s="659"/>
      <c r="AB26" s="659"/>
      <c r="AC26" s="659"/>
      <c r="AD26" s="660">
        <v>3375</v>
      </c>
      <c r="AE26" s="660"/>
      <c r="AF26" s="660"/>
      <c r="AG26" s="660"/>
      <c r="AH26" s="660"/>
      <c r="AI26" s="660"/>
      <c r="AJ26" s="660"/>
      <c r="AK26" s="660"/>
      <c r="AL26" s="624">
        <v>0</v>
      </c>
      <c r="AM26" s="625"/>
      <c r="AN26" s="625"/>
      <c r="AO26" s="661"/>
      <c r="AP26" s="618" t="s">
        <v>283</v>
      </c>
      <c r="AQ26" s="698"/>
      <c r="AR26" s="698"/>
      <c r="AS26" s="698"/>
      <c r="AT26" s="698"/>
      <c r="AU26" s="698"/>
      <c r="AV26" s="698"/>
      <c r="AW26" s="698"/>
      <c r="AX26" s="698"/>
      <c r="AY26" s="698"/>
      <c r="AZ26" s="698"/>
      <c r="BA26" s="698"/>
      <c r="BB26" s="698"/>
      <c r="BC26" s="698"/>
      <c r="BD26" s="698"/>
      <c r="BE26" s="698"/>
      <c r="BF26" s="699"/>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700"/>
      <c r="CD26" s="618" t="s">
        <v>284</v>
      </c>
      <c r="CE26" s="619"/>
      <c r="CF26" s="619"/>
      <c r="CG26" s="619"/>
      <c r="CH26" s="619"/>
      <c r="CI26" s="619"/>
      <c r="CJ26" s="619"/>
      <c r="CK26" s="619"/>
      <c r="CL26" s="619"/>
      <c r="CM26" s="619"/>
      <c r="CN26" s="619"/>
      <c r="CO26" s="619"/>
      <c r="CP26" s="619"/>
      <c r="CQ26" s="620"/>
      <c r="CR26" s="621">
        <v>1371451</v>
      </c>
      <c r="CS26" s="622"/>
      <c r="CT26" s="622"/>
      <c r="CU26" s="622"/>
      <c r="CV26" s="622"/>
      <c r="CW26" s="622"/>
      <c r="CX26" s="622"/>
      <c r="CY26" s="623"/>
      <c r="CZ26" s="624">
        <v>6.2</v>
      </c>
      <c r="DA26" s="636"/>
      <c r="DB26" s="636"/>
      <c r="DC26" s="637"/>
      <c r="DD26" s="627">
        <v>1281797</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c r="B27" s="618" t="s">
        <v>285</v>
      </c>
      <c r="C27" s="619"/>
      <c r="D27" s="619"/>
      <c r="E27" s="619"/>
      <c r="F27" s="619"/>
      <c r="G27" s="619"/>
      <c r="H27" s="619"/>
      <c r="I27" s="619"/>
      <c r="J27" s="619"/>
      <c r="K27" s="619"/>
      <c r="L27" s="619"/>
      <c r="M27" s="619"/>
      <c r="N27" s="619"/>
      <c r="O27" s="619"/>
      <c r="P27" s="619"/>
      <c r="Q27" s="620"/>
      <c r="R27" s="621">
        <v>197189</v>
      </c>
      <c r="S27" s="622"/>
      <c r="T27" s="622"/>
      <c r="U27" s="622"/>
      <c r="V27" s="622"/>
      <c r="W27" s="622"/>
      <c r="X27" s="622"/>
      <c r="Y27" s="623"/>
      <c r="Z27" s="659">
        <v>0.9</v>
      </c>
      <c r="AA27" s="659"/>
      <c r="AB27" s="659"/>
      <c r="AC27" s="659"/>
      <c r="AD27" s="660" t="s">
        <v>121</v>
      </c>
      <c r="AE27" s="660"/>
      <c r="AF27" s="660"/>
      <c r="AG27" s="660"/>
      <c r="AH27" s="660"/>
      <c r="AI27" s="660"/>
      <c r="AJ27" s="660"/>
      <c r="AK27" s="660"/>
      <c r="AL27" s="624" t="s">
        <v>121</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4266712</v>
      </c>
      <c r="BH27" s="622"/>
      <c r="BI27" s="622"/>
      <c r="BJ27" s="622"/>
      <c r="BK27" s="622"/>
      <c r="BL27" s="622"/>
      <c r="BM27" s="622"/>
      <c r="BN27" s="623"/>
      <c r="BO27" s="659">
        <v>100</v>
      </c>
      <c r="BP27" s="659"/>
      <c r="BQ27" s="659"/>
      <c r="BR27" s="659"/>
      <c r="BS27" s="660">
        <v>210489</v>
      </c>
      <c r="BT27" s="660"/>
      <c r="BU27" s="660"/>
      <c r="BV27" s="660"/>
      <c r="BW27" s="660"/>
      <c r="BX27" s="660"/>
      <c r="BY27" s="660"/>
      <c r="BZ27" s="660"/>
      <c r="CA27" s="660"/>
      <c r="CB27" s="700"/>
      <c r="CD27" s="618" t="s">
        <v>287</v>
      </c>
      <c r="CE27" s="619"/>
      <c r="CF27" s="619"/>
      <c r="CG27" s="619"/>
      <c r="CH27" s="619"/>
      <c r="CI27" s="619"/>
      <c r="CJ27" s="619"/>
      <c r="CK27" s="619"/>
      <c r="CL27" s="619"/>
      <c r="CM27" s="619"/>
      <c r="CN27" s="619"/>
      <c r="CO27" s="619"/>
      <c r="CP27" s="619"/>
      <c r="CQ27" s="620"/>
      <c r="CR27" s="621">
        <v>6227176</v>
      </c>
      <c r="CS27" s="634"/>
      <c r="CT27" s="634"/>
      <c r="CU27" s="634"/>
      <c r="CV27" s="634"/>
      <c r="CW27" s="634"/>
      <c r="CX27" s="634"/>
      <c r="CY27" s="635"/>
      <c r="CZ27" s="624">
        <v>28.3</v>
      </c>
      <c r="DA27" s="636"/>
      <c r="DB27" s="636"/>
      <c r="DC27" s="637"/>
      <c r="DD27" s="627">
        <v>2188169</v>
      </c>
      <c r="DE27" s="634"/>
      <c r="DF27" s="634"/>
      <c r="DG27" s="634"/>
      <c r="DH27" s="634"/>
      <c r="DI27" s="634"/>
      <c r="DJ27" s="634"/>
      <c r="DK27" s="635"/>
      <c r="DL27" s="627">
        <v>1664899</v>
      </c>
      <c r="DM27" s="634"/>
      <c r="DN27" s="634"/>
      <c r="DO27" s="634"/>
      <c r="DP27" s="634"/>
      <c r="DQ27" s="634"/>
      <c r="DR27" s="634"/>
      <c r="DS27" s="634"/>
      <c r="DT27" s="634"/>
      <c r="DU27" s="634"/>
      <c r="DV27" s="635"/>
      <c r="DW27" s="624">
        <v>15.9</v>
      </c>
      <c r="DX27" s="636"/>
      <c r="DY27" s="636"/>
      <c r="DZ27" s="636"/>
      <c r="EA27" s="636"/>
      <c r="EB27" s="636"/>
      <c r="EC27" s="648"/>
    </row>
    <row r="28" spans="2:133" ht="11.25" customHeight="1">
      <c r="B28" s="618" t="s">
        <v>288</v>
      </c>
      <c r="C28" s="619"/>
      <c r="D28" s="619"/>
      <c r="E28" s="619"/>
      <c r="F28" s="619"/>
      <c r="G28" s="619"/>
      <c r="H28" s="619"/>
      <c r="I28" s="619"/>
      <c r="J28" s="619"/>
      <c r="K28" s="619"/>
      <c r="L28" s="619"/>
      <c r="M28" s="619"/>
      <c r="N28" s="619"/>
      <c r="O28" s="619"/>
      <c r="P28" s="619"/>
      <c r="Q28" s="620"/>
      <c r="R28" s="621">
        <v>167778</v>
      </c>
      <c r="S28" s="622"/>
      <c r="T28" s="622"/>
      <c r="U28" s="622"/>
      <c r="V28" s="622"/>
      <c r="W28" s="622"/>
      <c r="X28" s="622"/>
      <c r="Y28" s="623"/>
      <c r="Z28" s="659">
        <v>0.7</v>
      </c>
      <c r="AA28" s="659"/>
      <c r="AB28" s="659"/>
      <c r="AC28" s="659"/>
      <c r="AD28" s="660">
        <v>7472</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2408688</v>
      </c>
      <c r="CS28" s="622"/>
      <c r="CT28" s="622"/>
      <c r="CU28" s="622"/>
      <c r="CV28" s="622"/>
      <c r="CW28" s="622"/>
      <c r="CX28" s="622"/>
      <c r="CY28" s="623"/>
      <c r="CZ28" s="624">
        <v>11</v>
      </c>
      <c r="DA28" s="636"/>
      <c r="DB28" s="636"/>
      <c r="DC28" s="637"/>
      <c r="DD28" s="627">
        <v>2257942</v>
      </c>
      <c r="DE28" s="622"/>
      <c r="DF28" s="622"/>
      <c r="DG28" s="622"/>
      <c r="DH28" s="622"/>
      <c r="DI28" s="622"/>
      <c r="DJ28" s="622"/>
      <c r="DK28" s="623"/>
      <c r="DL28" s="627">
        <v>2257942</v>
      </c>
      <c r="DM28" s="622"/>
      <c r="DN28" s="622"/>
      <c r="DO28" s="622"/>
      <c r="DP28" s="622"/>
      <c r="DQ28" s="622"/>
      <c r="DR28" s="622"/>
      <c r="DS28" s="622"/>
      <c r="DT28" s="622"/>
      <c r="DU28" s="622"/>
      <c r="DV28" s="623"/>
      <c r="DW28" s="624">
        <v>21.5</v>
      </c>
      <c r="DX28" s="636"/>
      <c r="DY28" s="636"/>
      <c r="DZ28" s="636"/>
      <c r="EA28" s="636"/>
      <c r="EB28" s="636"/>
      <c r="EC28" s="648"/>
    </row>
    <row r="29" spans="2:133" ht="11.25" customHeight="1">
      <c r="B29" s="618" t="s">
        <v>290</v>
      </c>
      <c r="C29" s="619"/>
      <c r="D29" s="619"/>
      <c r="E29" s="619"/>
      <c r="F29" s="619"/>
      <c r="G29" s="619"/>
      <c r="H29" s="619"/>
      <c r="I29" s="619"/>
      <c r="J29" s="619"/>
      <c r="K29" s="619"/>
      <c r="L29" s="619"/>
      <c r="M29" s="619"/>
      <c r="N29" s="619"/>
      <c r="O29" s="619"/>
      <c r="P29" s="619"/>
      <c r="Q29" s="620"/>
      <c r="R29" s="621">
        <v>68235</v>
      </c>
      <c r="S29" s="622"/>
      <c r="T29" s="622"/>
      <c r="U29" s="622"/>
      <c r="V29" s="622"/>
      <c r="W29" s="622"/>
      <c r="X29" s="622"/>
      <c r="Y29" s="623"/>
      <c r="Z29" s="659">
        <v>0.3</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291</v>
      </c>
      <c r="CE29" s="641"/>
      <c r="CF29" s="618" t="s">
        <v>66</v>
      </c>
      <c r="CG29" s="619"/>
      <c r="CH29" s="619"/>
      <c r="CI29" s="619"/>
      <c r="CJ29" s="619"/>
      <c r="CK29" s="619"/>
      <c r="CL29" s="619"/>
      <c r="CM29" s="619"/>
      <c r="CN29" s="619"/>
      <c r="CO29" s="619"/>
      <c r="CP29" s="619"/>
      <c r="CQ29" s="620"/>
      <c r="CR29" s="621">
        <v>2408688</v>
      </c>
      <c r="CS29" s="634"/>
      <c r="CT29" s="634"/>
      <c r="CU29" s="634"/>
      <c r="CV29" s="634"/>
      <c r="CW29" s="634"/>
      <c r="CX29" s="634"/>
      <c r="CY29" s="635"/>
      <c r="CZ29" s="624">
        <v>11</v>
      </c>
      <c r="DA29" s="636"/>
      <c r="DB29" s="636"/>
      <c r="DC29" s="637"/>
      <c r="DD29" s="627">
        <v>2257942</v>
      </c>
      <c r="DE29" s="634"/>
      <c r="DF29" s="634"/>
      <c r="DG29" s="634"/>
      <c r="DH29" s="634"/>
      <c r="DI29" s="634"/>
      <c r="DJ29" s="634"/>
      <c r="DK29" s="635"/>
      <c r="DL29" s="627">
        <v>2257942</v>
      </c>
      <c r="DM29" s="634"/>
      <c r="DN29" s="634"/>
      <c r="DO29" s="634"/>
      <c r="DP29" s="634"/>
      <c r="DQ29" s="634"/>
      <c r="DR29" s="634"/>
      <c r="DS29" s="634"/>
      <c r="DT29" s="634"/>
      <c r="DU29" s="634"/>
      <c r="DV29" s="635"/>
      <c r="DW29" s="624">
        <v>21.5</v>
      </c>
      <c r="DX29" s="636"/>
      <c r="DY29" s="636"/>
      <c r="DZ29" s="636"/>
      <c r="EA29" s="636"/>
      <c r="EB29" s="636"/>
      <c r="EC29" s="648"/>
    </row>
    <row r="30" spans="2:133" ht="11.25" customHeight="1">
      <c r="B30" s="618" t="s">
        <v>292</v>
      </c>
      <c r="C30" s="619"/>
      <c r="D30" s="619"/>
      <c r="E30" s="619"/>
      <c r="F30" s="619"/>
      <c r="G30" s="619"/>
      <c r="H30" s="619"/>
      <c r="I30" s="619"/>
      <c r="J30" s="619"/>
      <c r="K30" s="619"/>
      <c r="L30" s="619"/>
      <c r="M30" s="619"/>
      <c r="N30" s="619"/>
      <c r="O30" s="619"/>
      <c r="P30" s="619"/>
      <c r="Q30" s="620"/>
      <c r="R30" s="621">
        <v>4168433</v>
      </c>
      <c r="S30" s="622"/>
      <c r="T30" s="622"/>
      <c r="U30" s="622"/>
      <c r="V30" s="622"/>
      <c r="W30" s="622"/>
      <c r="X30" s="622"/>
      <c r="Y30" s="623"/>
      <c r="Z30" s="659">
        <v>18.5</v>
      </c>
      <c r="AA30" s="659"/>
      <c r="AB30" s="659"/>
      <c r="AC30" s="659"/>
      <c r="AD30" s="660" t="s">
        <v>121</v>
      </c>
      <c r="AE30" s="660"/>
      <c r="AF30" s="660"/>
      <c r="AG30" s="660"/>
      <c r="AH30" s="660"/>
      <c r="AI30" s="660"/>
      <c r="AJ30" s="660"/>
      <c r="AK30" s="660"/>
      <c r="AL30" s="624" t="s">
        <v>121</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6"/>
      <c r="BI30" s="696"/>
      <c r="BJ30" s="696"/>
      <c r="BK30" s="696"/>
      <c r="BL30" s="696"/>
      <c r="BM30" s="696"/>
      <c r="BN30" s="696"/>
      <c r="BO30" s="696"/>
      <c r="BP30" s="696"/>
      <c r="BQ30" s="697"/>
      <c r="BR30" s="673" t="s">
        <v>294</v>
      </c>
      <c r="BS30" s="696"/>
      <c r="BT30" s="696"/>
      <c r="BU30" s="696"/>
      <c r="BV30" s="696"/>
      <c r="BW30" s="696"/>
      <c r="BX30" s="696"/>
      <c r="BY30" s="696"/>
      <c r="BZ30" s="696"/>
      <c r="CA30" s="696"/>
      <c r="CB30" s="697"/>
      <c r="CD30" s="642"/>
      <c r="CE30" s="643"/>
      <c r="CF30" s="618" t="s">
        <v>295</v>
      </c>
      <c r="CG30" s="619"/>
      <c r="CH30" s="619"/>
      <c r="CI30" s="619"/>
      <c r="CJ30" s="619"/>
      <c r="CK30" s="619"/>
      <c r="CL30" s="619"/>
      <c r="CM30" s="619"/>
      <c r="CN30" s="619"/>
      <c r="CO30" s="619"/>
      <c r="CP30" s="619"/>
      <c r="CQ30" s="620"/>
      <c r="CR30" s="621">
        <v>2313226</v>
      </c>
      <c r="CS30" s="622"/>
      <c r="CT30" s="622"/>
      <c r="CU30" s="622"/>
      <c r="CV30" s="622"/>
      <c r="CW30" s="622"/>
      <c r="CX30" s="622"/>
      <c r="CY30" s="623"/>
      <c r="CZ30" s="624">
        <v>10.5</v>
      </c>
      <c r="DA30" s="636"/>
      <c r="DB30" s="636"/>
      <c r="DC30" s="637"/>
      <c r="DD30" s="627">
        <v>2166264</v>
      </c>
      <c r="DE30" s="622"/>
      <c r="DF30" s="622"/>
      <c r="DG30" s="622"/>
      <c r="DH30" s="622"/>
      <c r="DI30" s="622"/>
      <c r="DJ30" s="622"/>
      <c r="DK30" s="623"/>
      <c r="DL30" s="627">
        <v>2166264</v>
      </c>
      <c r="DM30" s="622"/>
      <c r="DN30" s="622"/>
      <c r="DO30" s="622"/>
      <c r="DP30" s="622"/>
      <c r="DQ30" s="622"/>
      <c r="DR30" s="622"/>
      <c r="DS30" s="622"/>
      <c r="DT30" s="622"/>
      <c r="DU30" s="622"/>
      <c r="DV30" s="623"/>
      <c r="DW30" s="624">
        <v>20.6</v>
      </c>
      <c r="DX30" s="636"/>
      <c r="DY30" s="636"/>
      <c r="DZ30" s="636"/>
      <c r="EA30" s="636"/>
      <c r="EB30" s="636"/>
      <c r="EC30" s="648"/>
    </row>
    <row r="31" spans="2:133" ht="11.25" customHeight="1">
      <c r="B31" s="688" t="s">
        <v>296</v>
      </c>
      <c r="C31" s="689"/>
      <c r="D31" s="689"/>
      <c r="E31" s="689"/>
      <c r="F31" s="689"/>
      <c r="G31" s="689"/>
      <c r="H31" s="689"/>
      <c r="I31" s="689"/>
      <c r="J31" s="689"/>
      <c r="K31" s="689"/>
      <c r="L31" s="689"/>
      <c r="M31" s="689"/>
      <c r="N31" s="689"/>
      <c r="O31" s="689"/>
      <c r="P31" s="689"/>
      <c r="Q31" s="690"/>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91" t="s">
        <v>297</v>
      </c>
      <c r="AQ31" s="692"/>
      <c r="AR31" s="692"/>
      <c r="AS31" s="692"/>
      <c r="AT31" s="693" t="s">
        <v>298</v>
      </c>
      <c r="AU31" s="206"/>
      <c r="AV31" s="206"/>
      <c r="AW31" s="206"/>
      <c r="AX31" s="679" t="s">
        <v>176</v>
      </c>
      <c r="AY31" s="680"/>
      <c r="AZ31" s="680"/>
      <c r="BA31" s="680"/>
      <c r="BB31" s="680"/>
      <c r="BC31" s="680"/>
      <c r="BD31" s="680"/>
      <c r="BE31" s="680"/>
      <c r="BF31" s="681"/>
      <c r="BG31" s="683">
        <v>99.1</v>
      </c>
      <c r="BH31" s="684"/>
      <c r="BI31" s="684"/>
      <c r="BJ31" s="684"/>
      <c r="BK31" s="684"/>
      <c r="BL31" s="684"/>
      <c r="BM31" s="685">
        <v>96.8</v>
      </c>
      <c r="BN31" s="684"/>
      <c r="BO31" s="684"/>
      <c r="BP31" s="684"/>
      <c r="BQ31" s="686"/>
      <c r="BR31" s="683">
        <v>99</v>
      </c>
      <c r="BS31" s="684"/>
      <c r="BT31" s="684"/>
      <c r="BU31" s="684"/>
      <c r="BV31" s="684"/>
      <c r="BW31" s="684"/>
      <c r="BX31" s="685">
        <v>96.8</v>
      </c>
      <c r="BY31" s="684"/>
      <c r="BZ31" s="684"/>
      <c r="CA31" s="684"/>
      <c r="CB31" s="686"/>
      <c r="CD31" s="642"/>
      <c r="CE31" s="643"/>
      <c r="CF31" s="618" t="s">
        <v>299</v>
      </c>
      <c r="CG31" s="619"/>
      <c r="CH31" s="619"/>
      <c r="CI31" s="619"/>
      <c r="CJ31" s="619"/>
      <c r="CK31" s="619"/>
      <c r="CL31" s="619"/>
      <c r="CM31" s="619"/>
      <c r="CN31" s="619"/>
      <c r="CO31" s="619"/>
      <c r="CP31" s="619"/>
      <c r="CQ31" s="620"/>
      <c r="CR31" s="621">
        <v>95462</v>
      </c>
      <c r="CS31" s="634"/>
      <c r="CT31" s="634"/>
      <c r="CU31" s="634"/>
      <c r="CV31" s="634"/>
      <c r="CW31" s="634"/>
      <c r="CX31" s="634"/>
      <c r="CY31" s="635"/>
      <c r="CZ31" s="624">
        <v>0.4</v>
      </c>
      <c r="DA31" s="636"/>
      <c r="DB31" s="636"/>
      <c r="DC31" s="637"/>
      <c r="DD31" s="627">
        <v>91678</v>
      </c>
      <c r="DE31" s="634"/>
      <c r="DF31" s="634"/>
      <c r="DG31" s="634"/>
      <c r="DH31" s="634"/>
      <c r="DI31" s="634"/>
      <c r="DJ31" s="634"/>
      <c r="DK31" s="635"/>
      <c r="DL31" s="627">
        <v>91678</v>
      </c>
      <c r="DM31" s="634"/>
      <c r="DN31" s="634"/>
      <c r="DO31" s="634"/>
      <c r="DP31" s="634"/>
      <c r="DQ31" s="634"/>
      <c r="DR31" s="634"/>
      <c r="DS31" s="634"/>
      <c r="DT31" s="634"/>
      <c r="DU31" s="634"/>
      <c r="DV31" s="635"/>
      <c r="DW31" s="624">
        <v>0.9</v>
      </c>
      <c r="DX31" s="636"/>
      <c r="DY31" s="636"/>
      <c r="DZ31" s="636"/>
      <c r="EA31" s="636"/>
      <c r="EB31" s="636"/>
      <c r="EC31" s="648"/>
    </row>
    <row r="32" spans="2:133" ht="11.25" customHeight="1">
      <c r="B32" s="618" t="s">
        <v>300</v>
      </c>
      <c r="C32" s="619"/>
      <c r="D32" s="619"/>
      <c r="E32" s="619"/>
      <c r="F32" s="619"/>
      <c r="G32" s="619"/>
      <c r="H32" s="619"/>
      <c r="I32" s="619"/>
      <c r="J32" s="619"/>
      <c r="K32" s="619"/>
      <c r="L32" s="619"/>
      <c r="M32" s="619"/>
      <c r="N32" s="619"/>
      <c r="O32" s="619"/>
      <c r="P32" s="619"/>
      <c r="Q32" s="620"/>
      <c r="R32" s="621">
        <v>1869008</v>
      </c>
      <c r="S32" s="622"/>
      <c r="T32" s="622"/>
      <c r="U32" s="622"/>
      <c r="V32" s="622"/>
      <c r="W32" s="622"/>
      <c r="X32" s="622"/>
      <c r="Y32" s="623"/>
      <c r="Z32" s="659">
        <v>8.3000000000000007</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4"/>
      <c r="AU32" s="202" t="s">
        <v>301</v>
      </c>
      <c r="AX32" s="618" t="s">
        <v>302</v>
      </c>
      <c r="AY32" s="619"/>
      <c r="AZ32" s="619"/>
      <c r="BA32" s="619"/>
      <c r="BB32" s="619"/>
      <c r="BC32" s="619"/>
      <c r="BD32" s="619"/>
      <c r="BE32" s="619"/>
      <c r="BF32" s="620"/>
      <c r="BG32" s="687">
        <v>99.1</v>
      </c>
      <c r="BH32" s="634"/>
      <c r="BI32" s="634"/>
      <c r="BJ32" s="634"/>
      <c r="BK32" s="634"/>
      <c r="BL32" s="634"/>
      <c r="BM32" s="625">
        <v>96.9</v>
      </c>
      <c r="BN32" s="634"/>
      <c r="BO32" s="634"/>
      <c r="BP32" s="634"/>
      <c r="BQ32" s="657"/>
      <c r="BR32" s="687">
        <v>98.8</v>
      </c>
      <c r="BS32" s="634"/>
      <c r="BT32" s="634"/>
      <c r="BU32" s="634"/>
      <c r="BV32" s="634"/>
      <c r="BW32" s="634"/>
      <c r="BX32" s="625">
        <v>97</v>
      </c>
      <c r="BY32" s="634"/>
      <c r="BZ32" s="634"/>
      <c r="CA32" s="634"/>
      <c r="CB32" s="657"/>
      <c r="CD32" s="644"/>
      <c r="CE32" s="645"/>
      <c r="CF32" s="618" t="s">
        <v>303</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c r="B33" s="618" t="s">
        <v>304</v>
      </c>
      <c r="C33" s="619"/>
      <c r="D33" s="619"/>
      <c r="E33" s="619"/>
      <c r="F33" s="619"/>
      <c r="G33" s="619"/>
      <c r="H33" s="619"/>
      <c r="I33" s="619"/>
      <c r="J33" s="619"/>
      <c r="K33" s="619"/>
      <c r="L33" s="619"/>
      <c r="M33" s="619"/>
      <c r="N33" s="619"/>
      <c r="O33" s="619"/>
      <c r="P33" s="619"/>
      <c r="Q33" s="620"/>
      <c r="R33" s="621">
        <v>20027</v>
      </c>
      <c r="S33" s="622"/>
      <c r="T33" s="622"/>
      <c r="U33" s="622"/>
      <c r="V33" s="622"/>
      <c r="W33" s="622"/>
      <c r="X33" s="622"/>
      <c r="Y33" s="623"/>
      <c r="Z33" s="659">
        <v>0.1</v>
      </c>
      <c r="AA33" s="659"/>
      <c r="AB33" s="659"/>
      <c r="AC33" s="659"/>
      <c r="AD33" s="660">
        <v>3626</v>
      </c>
      <c r="AE33" s="660"/>
      <c r="AF33" s="660"/>
      <c r="AG33" s="660"/>
      <c r="AH33" s="660"/>
      <c r="AI33" s="660"/>
      <c r="AJ33" s="660"/>
      <c r="AK33" s="660"/>
      <c r="AL33" s="624">
        <v>0</v>
      </c>
      <c r="AM33" s="625"/>
      <c r="AN33" s="625"/>
      <c r="AO33" s="661"/>
      <c r="AP33" s="664"/>
      <c r="AQ33" s="665"/>
      <c r="AR33" s="665"/>
      <c r="AS33" s="665"/>
      <c r="AT33" s="695"/>
      <c r="AU33" s="207"/>
      <c r="AV33" s="207"/>
      <c r="AW33" s="207"/>
      <c r="AX33" s="602" t="s">
        <v>305</v>
      </c>
      <c r="AY33" s="603"/>
      <c r="AZ33" s="603"/>
      <c r="BA33" s="603"/>
      <c r="BB33" s="603"/>
      <c r="BC33" s="603"/>
      <c r="BD33" s="603"/>
      <c r="BE33" s="603"/>
      <c r="BF33" s="604"/>
      <c r="BG33" s="682">
        <v>99</v>
      </c>
      <c r="BH33" s="606"/>
      <c r="BI33" s="606"/>
      <c r="BJ33" s="606"/>
      <c r="BK33" s="606"/>
      <c r="BL33" s="606"/>
      <c r="BM33" s="652">
        <v>96.6</v>
      </c>
      <c r="BN33" s="606"/>
      <c r="BO33" s="606"/>
      <c r="BP33" s="606"/>
      <c r="BQ33" s="669"/>
      <c r="BR33" s="682">
        <v>99</v>
      </c>
      <c r="BS33" s="606"/>
      <c r="BT33" s="606"/>
      <c r="BU33" s="606"/>
      <c r="BV33" s="606"/>
      <c r="BW33" s="606"/>
      <c r="BX33" s="652">
        <v>96.5</v>
      </c>
      <c r="BY33" s="606"/>
      <c r="BZ33" s="606"/>
      <c r="CA33" s="606"/>
      <c r="CB33" s="669"/>
      <c r="CD33" s="618" t="s">
        <v>306</v>
      </c>
      <c r="CE33" s="619"/>
      <c r="CF33" s="619"/>
      <c r="CG33" s="619"/>
      <c r="CH33" s="619"/>
      <c r="CI33" s="619"/>
      <c r="CJ33" s="619"/>
      <c r="CK33" s="619"/>
      <c r="CL33" s="619"/>
      <c r="CM33" s="619"/>
      <c r="CN33" s="619"/>
      <c r="CO33" s="619"/>
      <c r="CP33" s="619"/>
      <c r="CQ33" s="620"/>
      <c r="CR33" s="621">
        <v>7135082</v>
      </c>
      <c r="CS33" s="634"/>
      <c r="CT33" s="634"/>
      <c r="CU33" s="634"/>
      <c r="CV33" s="634"/>
      <c r="CW33" s="634"/>
      <c r="CX33" s="634"/>
      <c r="CY33" s="635"/>
      <c r="CZ33" s="624">
        <v>32.4</v>
      </c>
      <c r="DA33" s="636"/>
      <c r="DB33" s="636"/>
      <c r="DC33" s="637"/>
      <c r="DD33" s="627">
        <v>5140436</v>
      </c>
      <c r="DE33" s="634"/>
      <c r="DF33" s="634"/>
      <c r="DG33" s="634"/>
      <c r="DH33" s="634"/>
      <c r="DI33" s="634"/>
      <c r="DJ33" s="634"/>
      <c r="DK33" s="635"/>
      <c r="DL33" s="627">
        <v>4063016</v>
      </c>
      <c r="DM33" s="634"/>
      <c r="DN33" s="634"/>
      <c r="DO33" s="634"/>
      <c r="DP33" s="634"/>
      <c r="DQ33" s="634"/>
      <c r="DR33" s="634"/>
      <c r="DS33" s="634"/>
      <c r="DT33" s="634"/>
      <c r="DU33" s="634"/>
      <c r="DV33" s="635"/>
      <c r="DW33" s="624">
        <v>38.700000000000003</v>
      </c>
      <c r="DX33" s="636"/>
      <c r="DY33" s="636"/>
      <c r="DZ33" s="636"/>
      <c r="EA33" s="636"/>
      <c r="EB33" s="636"/>
      <c r="EC33" s="648"/>
    </row>
    <row r="34" spans="2:133" ht="11.25" customHeight="1">
      <c r="B34" s="618" t="s">
        <v>307</v>
      </c>
      <c r="C34" s="619"/>
      <c r="D34" s="619"/>
      <c r="E34" s="619"/>
      <c r="F34" s="619"/>
      <c r="G34" s="619"/>
      <c r="H34" s="619"/>
      <c r="I34" s="619"/>
      <c r="J34" s="619"/>
      <c r="K34" s="619"/>
      <c r="L34" s="619"/>
      <c r="M34" s="619"/>
      <c r="N34" s="619"/>
      <c r="O34" s="619"/>
      <c r="P34" s="619"/>
      <c r="Q34" s="620"/>
      <c r="R34" s="621">
        <v>624623</v>
      </c>
      <c r="S34" s="622"/>
      <c r="T34" s="622"/>
      <c r="U34" s="622"/>
      <c r="V34" s="622"/>
      <c r="W34" s="622"/>
      <c r="X34" s="622"/>
      <c r="Y34" s="623"/>
      <c r="Z34" s="659">
        <v>2.8</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2278980</v>
      </c>
      <c r="CS34" s="622"/>
      <c r="CT34" s="622"/>
      <c r="CU34" s="622"/>
      <c r="CV34" s="622"/>
      <c r="CW34" s="622"/>
      <c r="CX34" s="622"/>
      <c r="CY34" s="623"/>
      <c r="CZ34" s="624">
        <v>10.4</v>
      </c>
      <c r="DA34" s="636"/>
      <c r="DB34" s="636"/>
      <c r="DC34" s="637"/>
      <c r="DD34" s="627">
        <v>1777985</v>
      </c>
      <c r="DE34" s="622"/>
      <c r="DF34" s="622"/>
      <c r="DG34" s="622"/>
      <c r="DH34" s="622"/>
      <c r="DI34" s="622"/>
      <c r="DJ34" s="622"/>
      <c r="DK34" s="623"/>
      <c r="DL34" s="627">
        <v>1202733</v>
      </c>
      <c r="DM34" s="622"/>
      <c r="DN34" s="622"/>
      <c r="DO34" s="622"/>
      <c r="DP34" s="622"/>
      <c r="DQ34" s="622"/>
      <c r="DR34" s="622"/>
      <c r="DS34" s="622"/>
      <c r="DT34" s="622"/>
      <c r="DU34" s="622"/>
      <c r="DV34" s="623"/>
      <c r="DW34" s="624">
        <v>11.5</v>
      </c>
      <c r="DX34" s="636"/>
      <c r="DY34" s="636"/>
      <c r="DZ34" s="636"/>
      <c r="EA34" s="636"/>
      <c r="EB34" s="636"/>
      <c r="EC34" s="648"/>
    </row>
    <row r="35" spans="2:133" ht="11.25" customHeight="1">
      <c r="B35" s="618" t="s">
        <v>309</v>
      </c>
      <c r="C35" s="619"/>
      <c r="D35" s="619"/>
      <c r="E35" s="619"/>
      <c r="F35" s="619"/>
      <c r="G35" s="619"/>
      <c r="H35" s="619"/>
      <c r="I35" s="619"/>
      <c r="J35" s="619"/>
      <c r="K35" s="619"/>
      <c r="L35" s="619"/>
      <c r="M35" s="619"/>
      <c r="N35" s="619"/>
      <c r="O35" s="619"/>
      <c r="P35" s="619"/>
      <c r="Q35" s="620"/>
      <c r="R35" s="621">
        <v>1266051</v>
      </c>
      <c r="S35" s="622"/>
      <c r="T35" s="622"/>
      <c r="U35" s="622"/>
      <c r="V35" s="622"/>
      <c r="W35" s="622"/>
      <c r="X35" s="622"/>
      <c r="Y35" s="623"/>
      <c r="Z35" s="659">
        <v>5.6</v>
      </c>
      <c r="AA35" s="659"/>
      <c r="AB35" s="659"/>
      <c r="AC35" s="659"/>
      <c r="AD35" s="660" t="s">
        <v>121</v>
      </c>
      <c r="AE35" s="660"/>
      <c r="AF35" s="660"/>
      <c r="AG35" s="660"/>
      <c r="AH35" s="660"/>
      <c r="AI35" s="660"/>
      <c r="AJ35" s="660"/>
      <c r="AK35" s="660"/>
      <c r="AL35" s="624" t="s">
        <v>121</v>
      </c>
      <c r="AM35" s="625"/>
      <c r="AN35" s="625"/>
      <c r="AO35" s="661"/>
      <c r="AP35" s="210"/>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372479</v>
      </c>
      <c r="CS35" s="634"/>
      <c r="CT35" s="634"/>
      <c r="CU35" s="634"/>
      <c r="CV35" s="634"/>
      <c r="CW35" s="634"/>
      <c r="CX35" s="634"/>
      <c r="CY35" s="635"/>
      <c r="CZ35" s="624">
        <v>1.7</v>
      </c>
      <c r="DA35" s="636"/>
      <c r="DB35" s="636"/>
      <c r="DC35" s="637"/>
      <c r="DD35" s="627">
        <v>192286</v>
      </c>
      <c r="DE35" s="634"/>
      <c r="DF35" s="634"/>
      <c r="DG35" s="634"/>
      <c r="DH35" s="634"/>
      <c r="DI35" s="634"/>
      <c r="DJ35" s="634"/>
      <c r="DK35" s="635"/>
      <c r="DL35" s="627">
        <v>178078</v>
      </c>
      <c r="DM35" s="634"/>
      <c r="DN35" s="634"/>
      <c r="DO35" s="634"/>
      <c r="DP35" s="634"/>
      <c r="DQ35" s="634"/>
      <c r="DR35" s="634"/>
      <c r="DS35" s="634"/>
      <c r="DT35" s="634"/>
      <c r="DU35" s="634"/>
      <c r="DV35" s="635"/>
      <c r="DW35" s="624">
        <v>1.7</v>
      </c>
      <c r="DX35" s="636"/>
      <c r="DY35" s="636"/>
      <c r="DZ35" s="636"/>
      <c r="EA35" s="636"/>
      <c r="EB35" s="636"/>
      <c r="EC35" s="648"/>
    </row>
    <row r="36" spans="2:133" ht="11.25" customHeight="1">
      <c r="B36" s="618" t="s">
        <v>313</v>
      </c>
      <c r="C36" s="619"/>
      <c r="D36" s="619"/>
      <c r="E36" s="619"/>
      <c r="F36" s="619"/>
      <c r="G36" s="619"/>
      <c r="H36" s="619"/>
      <c r="I36" s="619"/>
      <c r="J36" s="619"/>
      <c r="K36" s="619"/>
      <c r="L36" s="619"/>
      <c r="M36" s="619"/>
      <c r="N36" s="619"/>
      <c r="O36" s="619"/>
      <c r="P36" s="619"/>
      <c r="Q36" s="620"/>
      <c r="R36" s="621">
        <v>839768</v>
      </c>
      <c r="S36" s="622"/>
      <c r="T36" s="622"/>
      <c r="U36" s="622"/>
      <c r="V36" s="622"/>
      <c r="W36" s="622"/>
      <c r="X36" s="622"/>
      <c r="Y36" s="623"/>
      <c r="Z36" s="659">
        <v>3.7</v>
      </c>
      <c r="AA36" s="659"/>
      <c r="AB36" s="659"/>
      <c r="AC36" s="659"/>
      <c r="AD36" s="660" t="s">
        <v>121</v>
      </c>
      <c r="AE36" s="660"/>
      <c r="AF36" s="660"/>
      <c r="AG36" s="660"/>
      <c r="AH36" s="660"/>
      <c r="AI36" s="660"/>
      <c r="AJ36" s="660"/>
      <c r="AK36" s="660"/>
      <c r="AL36" s="624" t="s">
        <v>121</v>
      </c>
      <c r="AM36" s="625"/>
      <c r="AN36" s="625"/>
      <c r="AO36" s="661"/>
      <c r="AP36" s="210"/>
      <c r="AQ36" s="670" t="s">
        <v>314</v>
      </c>
      <c r="AR36" s="671"/>
      <c r="AS36" s="671"/>
      <c r="AT36" s="671"/>
      <c r="AU36" s="671"/>
      <c r="AV36" s="671"/>
      <c r="AW36" s="671"/>
      <c r="AX36" s="671"/>
      <c r="AY36" s="672"/>
      <c r="AZ36" s="676">
        <v>1931337</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1011</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2161131</v>
      </c>
      <c r="CS36" s="622"/>
      <c r="CT36" s="622"/>
      <c r="CU36" s="622"/>
      <c r="CV36" s="622"/>
      <c r="CW36" s="622"/>
      <c r="CX36" s="622"/>
      <c r="CY36" s="623"/>
      <c r="CZ36" s="624">
        <v>9.8000000000000007</v>
      </c>
      <c r="DA36" s="636"/>
      <c r="DB36" s="636"/>
      <c r="DC36" s="637"/>
      <c r="DD36" s="627">
        <v>1801106</v>
      </c>
      <c r="DE36" s="622"/>
      <c r="DF36" s="622"/>
      <c r="DG36" s="622"/>
      <c r="DH36" s="622"/>
      <c r="DI36" s="622"/>
      <c r="DJ36" s="622"/>
      <c r="DK36" s="623"/>
      <c r="DL36" s="627">
        <v>1416843</v>
      </c>
      <c r="DM36" s="622"/>
      <c r="DN36" s="622"/>
      <c r="DO36" s="622"/>
      <c r="DP36" s="622"/>
      <c r="DQ36" s="622"/>
      <c r="DR36" s="622"/>
      <c r="DS36" s="622"/>
      <c r="DT36" s="622"/>
      <c r="DU36" s="622"/>
      <c r="DV36" s="623"/>
      <c r="DW36" s="624">
        <v>13.5</v>
      </c>
      <c r="DX36" s="636"/>
      <c r="DY36" s="636"/>
      <c r="DZ36" s="636"/>
      <c r="EA36" s="636"/>
      <c r="EB36" s="636"/>
      <c r="EC36" s="648"/>
    </row>
    <row r="37" spans="2:133" ht="11.25" customHeight="1">
      <c r="B37" s="618" t="s">
        <v>317</v>
      </c>
      <c r="C37" s="619"/>
      <c r="D37" s="619"/>
      <c r="E37" s="619"/>
      <c r="F37" s="619"/>
      <c r="G37" s="619"/>
      <c r="H37" s="619"/>
      <c r="I37" s="619"/>
      <c r="J37" s="619"/>
      <c r="K37" s="619"/>
      <c r="L37" s="619"/>
      <c r="M37" s="619"/>
      <c r="N37" s="619"/>
      <c r="O37" s="619"/>
      <c r="P37" s="619"/>
      <c r="Q37" s="620"/>
      <c r="R37" s="621">
        <v>339931</v>
      </c>
      <c r="S37" s="622"/>
      <c r="T37" s="622"/>
      <c r="U37" s="622"/>
      <c r="V37" s="622"/>
      <c r="W37" s="622"/>
      <c r="X37" s="622"/>
      <c r="Y37" s="623"/>
      <c r="Z37" s="659">
        <v>1.5</v>
      </c>
      <c r="AA37" s="659"/>
      <c r="AB37" s="659"/>
      <c r="AC37" s="659"/>
      <c r="AD37" s="660">
        <v>38</v>
      </c>
      <c r="AE37" s="660"/>
      <c r="AF37" s="660"/>
      <c r="AG37" s="660"/>
      <c r="AH37" s="660"/>
      <c r="AI37" s="660"/>
      <c r="AJ37" s="660"/>
      <c r="AK37" s="660"/>
      <c r="AL37" s="624">
        <v>0</v>
      </c>
      <c r="AM37" s="625"/>
      <c r="AN37" s="625"/>
      <c r="AO37" s="661"/>
      <c r="AQ37" s="654" t="s">
        <v>318</v>
      </c>
      <c r="AR37" s="655"/>
      <c r="AS37" s="655"/>
      <c r="AT37" s="655"/>
      <c r="AU37" s="655"/>
      <c r="AV37" s="655"/>
      <c r="AW37" s="655"/>
      <c r="AX37" s="655"/>
      <c r="AY37" s="656"/>
      <c r="AZ37" s="621">
        <v>253721</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-61943</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925497</v>
      </c>
      <c r="CS37" s="634"/>
      <c r="CT37" s="634"/>
      <c r="CU37" s="634"/>
      <c r="CV37" s="634"/>
      <c r="CW37" s="634"/>
      <c r="CX37" s="634"/>
      <c r="CY37" s="635"/>
      <c r="CZ37" s="624">
        <v>4.2</v>
      </c>
      <c r="DA37" s="636"/>
      <c r="DB37" s="636"/>
      <c r="DC37" s="637"/>
      <c r="DD37" s="627">
        <v>925182</v>
      </c>
      <c r="DE37" s="634"/>
      <c r="DF37" s="634"/>
      <c r="DG37" s="634"/>
      <c r="DH37" s="634"/>
      <c r="DI37" s="634"/>
      <c r="DJ37" s="634"/>
      <c r="DK37" s="635"/>
      <c r="DL37" s="627">
        <v>910409</v>
      </c>
      <c r="DM37" s="634"/>
      <c r="DN37" s="634"/>
      <c r="DO37" s="634"/>
      <c r="DP37" s="634"/>
      <c r="DQ37" s="634"/>
      <c r="DR37" s="634"/>
      <c r="DS37" s="634"/>
      <c r="DT37" s="634"/>
      <c r="DU37" s="634"/>
      <c r="DV37" s="635"/>
      <c r="DW37" s="624">
        <v>8.6999999999999993</v>
      </c>
      <c r="DX37" s="636"/>
      <c r="DY37" s="636"/>
      <c r="DZ37" s="636"/>
      <c r="EA37" s="636"/>
      <c r="EB37" s="636"/>
      <c r="EC37" s="648"/>
    </row>
    <row r="38" spans="2:133" ht="11.25" customHeight="1">
      <c r="B38" s="618" t="s">
        <v>321</v>
      </c>
      <c r="C38" s="619"/>
      <c r="D38" s="619"/>
      <c r="E38" s="619"/>
      <c r="F38" s="619"/>
      <c r="G38" s="619"/>
      <c r="H38" s="619"/>
      <c r="I38" s="619"/>
      <c r="J38" s="619"/>
      <c r="K38" s="619"/>
      <c r="L38" s="619"/>
      <c r="M38" s="619"/>
      <c r="N38" s="619"/>
      <c r="O38" s="619"/>
      <c r="P38" s="619"/>
      <c r="Q38" s="620"/>
      <c r="R38" s="621">
        <v>1956890</v>
      </c>
      <c r="S38" s="622"/>
      <c r="T38" s="622"/>
      <c r="U38" s="622"/>
      <c r="V38" s="622"/>
      <c r="W38" s="622"/>
      <c r="X38" s="622"/>
      <c r="Y38" s="623"/>
      <c r="Z38" s="659">
        <v>8.6999999999999993</v>
      </c>
      <c r="AA38" s="659"/>
      <c r="AB38" s="659"/>
      <c r="AC38" s="659"/>
      <c r="AD38" s="660" t="s">
        <v>121</v>
      </c>
      <c r="AE38" s="660"/>
      <c r="AF38" s="660"/>
      <c r="AG38" s="660"/>
      <c r="AH38" s="660"/>
      <c r="AI38" s="660"/>
      <c r="AJ38" s="660"/>
      <c r="AK38" s="660"/>
      <c r="AL38" s="624" t="s">
        <v>121</v>
      </c>
      <c r="AM38" s="625"/>
      <c r="AN38" s="625"/>
      <c r="AO38" s="661"/>
      <c r="AQ38" s="654" t="s">
        <v>322</v>
      </c>
      <c r="AR38" s="655"/>
      <c r="AS38" s="655"/>
      <c r="AT38" s="655"/>
      <c r="AU38" s="655"/>
      <c r="AV38" s="655"/>
      <c r="AW38" s="655"/>
      <c r="AX38" s="655"/>
      <c r="AY38" s="656"/>
      <c r="AZ38" s="621">
        <v>23381</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4641</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1654235</v>
      </c>
      <c r="CS38" s="622"/>
      <c r="CT38" s="622"/>
      <c r="CU38" s="622"/>
      <c r="CV38" s="622"/>
      <c r="CW38" s="622"/>
      <c r="CX38" s="622"/>
      <c r="CY38" s="623"/>
      <c r="CZ38" s="624">
        <v>7.5</v>
      </c>
      <c r="DA38" s="636"/>
      <c r="DB38" s="636"/>
      <c r="DC38" s="637"/>
      <c r="DD38" s="627">
        <v>1344479</v>
      </c>
      <c r="DE38" s="622"/>
      <c r="DF38" s="622"/>
      <c r="DG38" s="622"/>
      <c r="DH38" s="622"/>
      <c r="DI38" s="622"/>
      <c r="DJ38" s="622"/>
      <c r="DK38" s="623"/>
      <c r="DL38" s="627">
        <v>1265362</v>
      </c>
      <c r="DM38" s="622"/>
      <c r="DN38" s="622"/>
      <c r="DO38" s="622"/>
      <c r="DP38" s="622"/>
      <c r="DQ38" s="622"/>
      <c r="DR38" s="622"/>
      <c r="DS38" s="622"/>
      <c r="DT38" s="622"/>
      <c r="DU38" s="622"/>
      <c r="DV38" s="623"/>
      <c r="DW38" s="624">
        <v>12</v>
      </c>
      <c r="DX38" s="636"/>
      <c r="DY38" s="636"/>
      <c r="DZ38" s="636"/>
      <c r="EA38" s="636"/>
      <c r="EB38" s="636"/>
      <c r="EC38" s="648"/>
    </row>
    <row r="39" spans="2:133" ht="11.25" customHeight="1">
      <c r="B39" s="618" t="s">
        <v>325</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326</v>
      </c>
      <c r="AR39" s="655"/>
      <c r="AS39" s="655"/>
      <c r="AT39" s="655"/>
      <c r="AU39" s="655"/>
      <c r="AV39" s="655"/>
      <c r="AW39" s="655"/>
      <c r="AX39" s="655"/>
      <c r="AY39" s="656"/>
      <c r="AZ39" s="621" t="s">
        <v>121</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7166</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653164</v>
      </c>
      <c r="CS39" s="634"/>
      <c r="CT39" s="634"/>
      <c r="CU39" s="634"/>
      <c r="CV39" s="634"/>
      <c r="CW39" s="634"/>
      <c r="CX39" s="634"/>
      <c r="CY39" s="635"/>
      <c r="CZ39" s="624">
        <v>3</v>
      </c>
      <c r="DA39" s="636"/>
      <c r="DB39" s="636"/>
      <c r="DC39" s="637"/>
      <c r="DD39" s="627">
        <v>9487</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c r="B40" s="618" t="s">
        <v>329</v>
      </c>
      <c r="C40" s="619"/>
      <c r="D40" s="619"/>
      <c r="E40" s="619"/>
      <c r="F40" s="619"/>
      <c r="G40" s="619"/>
      <c r="H40" s="619"/>
      <c r="I40" s="619"/>
      <c r="J40" s="619"/>
      <c r="K40" s="619"/>
      <c r="L40" s="619"/>
      <c r="M40" s="619"/>
      <c r="N40" s="619"/>
      <c r="O40" s="619"/>
      <c r="P40" s="619"/>
      <c r="Q40" s="620"/>
      <c r="R40" s="621">
        <v>38090</v>
      </c>
      <c r="S40" s="622"/>
      <c r="T40" s="622"/>
      <c r="U40" s="622"/>
      <c r="V40" s="622"/>
      <c r="W40" s="622"/>
      <c r="X40" s="622"/>
      <c r="Y40" s="623"/>
      <c r="Z40" s="659">
        <v>0.2</v>
      </c>
      <c r="AA40" s="659"/>
      <c r="AB40" s="659"/>
      <c r="AC40" s="659"/>
      <c r="AD40" s="660" t="s">
        <v>121</v>
      </c>
      <c r="AE40" s="660"/>
      <c r="AF40" s="660"/>
      <c r="AG40" s="660"/>
      <c r="AH40" s="660"/>
      <c r="AI40" s="660"/>
      <c r="AJ40" s="660"/>
      <c r="AK40" s="660"/>
      <c r="AL40" s="624" t="s">
        <v>121</v>
      </c>
      <c r="AM40" s="625"/>
      <c r="AN40" s="625"/>
      <c r="AO40" s="661"/>
      <c r="AQ40" s="654" t="s">
        <v>330</v>
      </c>
      <c r="AR40" s="655"/>
      <c r="AS40" s="655"/>
      <c r="AT40" s="655"/>
      <c r="AU40" s="655"/>
      <c r="AV40" s="655"/>
      <c r="AW40" s="655"/>
      <c r="AX40" s="655"/>
      <c r="AY40" s="656"/>
      <c r="AZ40" s="621" t="s">
        <v>121</v>
      </c>
      <c r="BA40" s="622"/>
      <c r="BB40" s="622"/>
      <c r="BC40" s="622"/>
      <c r="BD40" s="634"/>
      <c r="BE40" s="634"/>
      <c r="BF40" s="657"/>
      <c r="BG40" s="662" t="s">
        <v>331</v>
      </c>
      <c r="BH40" s="663"/>
      <c r="BI40" s="663"/>
      <c r="BJ40" s="663"/>
      <c r="BK40" s="663"/>
      <c r="BL40" s="211"/>
      <c r="BM40" s="619" t="s">
        <v>332</v>
      </c>
      <c r="BN40" s="619"/>
      <c r="BO40" s="619"/>
      <c r="BP40" s="619"/>
      <c r="BQ40" s="619"/>
      <c r="BR40" s="619"/>
      <c r="BS40" s="619"/>
      <c r="BT40" s="619"/>
      <c r="BU40" s="620"/>
      <c r="BV40" s="621">
        <v>94</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15093</v>
      </c>
      <c r="CS40" s="622"/>
      <c r="CT40" s="622"/>
      <c r="CU40" s="622"/>
      <c r="CV40" s="622"/>
      <c r="CW40" s="622"/>
      <c r="CX40" s="622"/>
      <c r="CY40" s="623"/>
      <c r="CZ40" s="624">
        <v>0.1</v>
      </c>
      <c r="DA40" s="636"/>
      <c r="DB40" s="636"/>
      <c r="DC40" s="637"/>
      <c r="DD40" s="627">
        <v>15093</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c r="B41" s="602" t="s">
        <v>334</v>
      </c>
      <c r="C41" s="603"/>
      <c r="D41" s="603"/>
      <c r="E41" s="603"/>
      <c r="F41" s="603"/>
      <c r="G41" s="603"/>
      <c r="H41" s="603"/>
      <c r="I41" s="603"/>
      <c r="J41" s="603"/>
      <c r="K41" s="603"/>
      <c r="L41" s="603"/>
      <c r="M41" s="603"/>
      <c r="N41" s="603"/>
      <c r="O41" s="603"/>
      <c r="P41" s="603"/>
      <c r="Q41" s="604"/>
      <c r="R41" s="605">
        <v>22591124</v>
      </c>
      <c r="S41" s="646"/>
      <c r="T41" s="646"/>
      <c r="U41" s="646"/>
      <c r="V41" s="646"/>
      <c r="W41" s="646"/>
      <c r="X41" s="646"/>
      <c r="Y41" s="649"/>
      <c r="Z41" s="650">
        <v>100</v>
      </c>
      <c r="AA41" s="650"/>
      <c r="AB41" s="650"/>
      <c r="AC41" s="650"/>
      <c r="AD41" s="651">
        <v>10465183</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326464</v>
      </c>
      <c r="BA41" s="622"/>
      <c r="BB41" s="622"/>
      <c r="BC41" s="622"/>
      <c r="BD41" s="634"/>
      <c r="BE41" s="634"/>
      <c r="BF41" s="657"/>
      <c r="BG41" s="662"/>
      <c r="BH41" s="663"/>
      <c r="BI41" s="663"/>
      <c r="BJ41" s="663"/>
      <c r="BK41" s="663"/>
      <c r="BL41" s="211"/>
      <c r="BM41" s="619" t="s">
        <v>336</v>
      </c>
      <c r="BN41" s="619"/>
      <c r="BO41" s="619"/>
      <c r="BP41" s="619"/>
      <c r="BQ41" s="619"/>
      <c r="BR41" s="619"/>
      <c r="BS41" s="619"/>
      <c r="BT41" s="619"/>
      <c r="BU41" s="620"/>
      <c r="BV41" s="621">
        <v>1</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338</v>
      </c>
      <c r="AR42" s="667"/>
      <c r="AS42" s="667"/>
      <c r="AT42" s="667"/>
      <c r="AU42" s="667"/>
      <c r="AV42" s="667"/>
      <c r="AW42" s="667"/>
      <c r="AX42" s="667"/>
      <c r="AY42" s="668"/>
      <c r="AZ42" s="605">
        <v>1327771</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420</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3662910</v>
      </c>
      <c r="CS42" s="634"/>
      <c r="CT42" s="634"/>
      <c r="CU42" s="634"/>
      <c r="CV42" s="634"/>
      <c r="CW42" s="634"/>
      <c r="CX42" s="634"/>
      <c r="CY42" s="635"/>
      <c r="CZ42" s="624">
        <v>16.7</v>
      </c>
      <c r="DA42" s="636"/>
      <c r="DB42" s="636"/>
      <c r="DC42" s="637"/>
      <c r="DD42" s="627">
        <v>653485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02" t="s">
        <v>341</v>
      </c>
      <c r="CD43" s="618" t="s">
        <v>342</v>
      </c>
      <c r="CE43" s="619"/>
      <c r="CF43" s="619"/>
      <c r="CG43" s="619"/>
      <c r="CH43" s="619"/>
      <c r="CI43" s="619"/>
      <c r="CJ43" s="619"/>
      <c r="CK43" s="619"/>
      <c r="CL43" s="619"/>
      <c r="CM43" s="619"/>
      <c r="CN43" s="619"/>
      <c r="CO43" s="619"/>
      <c r="CP43" s="619"/>
      <c r="CQ43" s="620"/>
      <c r="CR43" s="621">
        <v>136515</v>
      </c>
      <c r="CS43" s="634"/>
      <c r="CT43" s="634"/>
      <c r="CU43" s="634"/>
      <c r="CV43" s="634"/>
      <c r="CW43" s="634"/>
      <c r="CX43" s="634"/>
      <c r="CY43" s="635"/>
      <c r="CZ43" s="624">
        <v>0.6</v>
      </c>
      <c r="DA43" s="636"/>
      <c r="DB43" s="636"/>
      <c r="DC43" s="637"/>
      <c r="DD43" s="627">
        <v>115279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3396352</v>
      </c>
      <c r="CS44" s="622"/>
      <c r="CT44" s="622"/>
      <c r="CU44" s="622"/>
      <c r="CV44" s="622"/>
      <c r="CW44" s="622"/>
      <c r="CX44" s="622"/>
      <c r="CY44" s="623"/>
      <c r="CZ44" s="624">
        <v>15.4</v>
      </c>
      <c r="DA44" s="625"/>
      <c r="DB44" s="625"/>
      <c r="DC44" s="626"/>
      <c r="DD44" s="627">
        <v>646837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1149057</v>
      </c>
      <c r="CS45" s="634"/>
      <c r="CT45" s="634"/>
      <c r="CU45" s="634"/>
      <c r="CV45" s="634"/>
      <c r="CW45" s="634"/>
      <c r="CX45" s="634"/>
      <c r="CY45" s="635"/>
      <c r="CZ45" s="624">
        <v>5.2</v>
      </c>
      <c r="DA45" s="636"/>
      <c r="DB45" s="636"/>
      <c r="DC45" s="637"/>
      <c r="DD45" s="627">
        <v>174921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13"/>
      <c r="CD46" s="642"/>
      <c r="CE46" s="643"/>
      <c r="CF46" s="618" t="s">
        <v>347</v>
      </c>
      <c r="CG46" s="619"/>
      <c r="CH46" s="619"/>
      <c r="CI46" s="619"/>
      <c r="CJ46" s="619"/>
      <c r="CK46" s="619"/>
      <c r="CL46" s="619"/>
      <c r="CM46" s="619"/>
      <c r="CN46" s="619"/>
      <c r="CO46" s="619"/>
      <c r="CP46" s="619"/>
      <c r="CQ46" s="620"/>
      <c r="CR46" s="621">
        <v>1944073</v>
      </c>
      <c r="CS46" s="622"/>
      <c r="CT46" s="622"/>
      <c r="CU46" s="622"/>
      <c r="CV46" s="622"/>
      <c r="CW46" s="622"/>
      <c r="CX46" s="622"/>
      <c r="CY46" s="623"/>
      <c r="CZ46" s="624">
        <v>8.8000000000000007</v>
      </c>
      <c r="DA46" s="625"/>
      <c r="DB46" s="625"/>
      <c r="DC46" s="626"/>
      <c r="DD46" s="627">
        <v>455146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13"/>
      <c r="CD47" s="642"/>
      <c r="CE47" s="643"/>
      <c r="CF47" s="618" t="s">
        <v>348</v>
      </c>
      <c r="CG47" s="619"/>
      <c r="CH47" s="619"/>
      <c r="CI47" s="619"/>
      <c r="CJ47" s="619"/>
      <c r="CK47" s="619"/>
      <c r="CL47" s="619"/>
      <c r="CM47" s="619"/>
      <c r="CN47" s="619"/>
      <c r="CO47" s="619"/>
      <c r="CP47" s="619"/>
      <c r="CQ47" s="620"/>
      <c r="CR47" s="621">
        <v>266558</v>
      </c>
      <c r="CS47" s="634"/>
      <c r="CT47" s="634"/>
      <c r="CU47" s="634"/>
      <c r="CV47" s="634"/>
      <c r="CW47" s="634"/>
      <c r="CX47" s="634"/>
      <c r="CY47" s="635"/>
      <c r="CZ47" s="624">
        <v>1.2</v>
      </c>
      <c r="DA47" s="636"/>
      <c r="DB47" s="636"/>
      <c r="DC47" s="637"/>
      <c r="DD47" s="627">
        <v>6648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c r="B48" s="213"/>
      <c r="CD48" s="644"/>
      <c r="CE48" s="645"/>
      <c r="CF48" s="618" t="s">
        <v>349</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13"/>
      <c r="CD49" s="602" t="s">
        <v>350</v>
      </c>
      <c r="CE49" s="603"/>
      <c r="CF49" s="603"/>
      <c r="CG49" s="603"/>
      <c r="CH49" s="603"/>
      <c r="CI49" s="603"/>
      <c r="CJ49" s="603"/>
      <c r="CK49" s="603"/>
      <c r="CL49" s="603"/>
      <c r="CM49" s="603"/>
      <c r="CN49" s="603"/>
      <c r="CO49" s="603"/>
      <c r="CP49" s="603"/>
      <c r="CQ49" s="604"/>
      <c r="CR49" s="605">
        <v>21992739</v>
      </c>
      <c r="CS49" s="606"/>
      <c r="CT49" s="606"/>
      <c r="CU49" s="606"/>
      <c r="CV49" s="606"/>
      <c r="CW49" s="606"/>
      <c r="CX49" s="606"/>
      <c r="CY49" s="607"/>
      <c r="CZ49" s="608">
        <v>100</v>
      </c>
      <c r="DA49" s="609"/>
      <c r="DB49" s="609"/>
      <c r="DC49" s="610"/>
      <c r="DD49" s="611">
        <v>12522143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3KOnfBjavUj8srxse68/VovKyLUB/tXjuqxVfiexoMs1hIVlDgFaJ3D2hG8aNpMlkymTuTZkH7u846topj1uRA==" saltValue="akDWPG0wciCdQeQqWmATR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19" customWidth="1"/>
    <col min="131" max="131" width="1.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c r="A7" s="224">
        <v>1</v>
      </c>
      <c r="B7" s="1047" t="s">
        <v>373</v>
      </c>
      <c r="C7" s="1048"/>
      <c r="D7" s="1048"/>
      <c r="E7" s="1048"/>
      <c r="F7" s="1048"/>
      <c r="G7" s="1048"/>
      <c r="H7" s="1048"/>
      <c r="I7" s="1048"/>
      <c r="J7" s="1048"/>
      <c r="K7" s="1048"/>
      <c r="L7" s="1048"/>
      <c r="M7" s="1048"/>
      <c r="N7" s="1048"/>
      <c r="O7" s="1048"/>
      <c r="P7" s="1049"/>
      <c r="Q7" s="1102">
        <v>22591</v>
      </c>
      <c r="R7" s="1103"/>
      <c r="S7" s="1103"/>
      <c r="T7" s="1103"/>
      <c r="U7" s="1103"/>
      <c r="V7" s="1103">
        <v>21993</v>
      </c>
      <c r="W7" s="1103"/>
      <c r="X7" s="1103"/>
      <c r="Y7" s="1103"/>
      <c r="Z7" s="1103"/>
      <c r="AA7" s="1103">
        <v>598</v>
      </c>
      <c r="AB7" s="1103"/>
      <c r="AC7" s="1103"/>
      <c r="AD7" s="1103"/>
      <c r="AE7" s="1104"/>
      <c r="AF7" s="1105">
        <v>25</v>
      </c>
      <c r="AG7" s="1106"/>
      <c r="AH7" s="1106"/>
      <c r="AI7" s="1106"/>
      <c r="AJ7" s="1107"/>
      <c r="AK7" s="1108">
        <v>1266</v>
      </c>
      <c r="AL7" s="1109"/>
      <c r="AM7" s="1109"/>
      <c r="AN7" s="1109"/>
      <c r="AO7" s="1109"/>
      <c r="AP7" s="1109">
        <v>21334</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556</v>
      </c>
      <c r="BT7" s="1100"/>
      <c r="BU7" s="1100"/>
      <c r="BV7" s="1100"/>
      <c r="BW7" s="1100"/>
      <c r="BX7" s="1100"/>
      <c r="BY7" s="1100"/>
      <c r="BZ7" s="1100"/>
      <c r="CA7" s="1100"/>
      <c r="CB7" s="1100"/>
      <c r="CC7" s="1100"/>
      <c r="CD7" s="1100"/>
      <c r="CE7" s="1100"/>
      <c r="CF7" s="1100"/>
      <c r="CG7" s="1112"/>
      <c r="CH7" s="1096">
        <v>5</v>
      </c>
      <c r="CI7" s="1097"/>
      <c r="CJ7" s="1097"/>
      <c r="CK7" s="1097"/>
      <c r="CL7" s="1098"/>
      <c r="CM7" s="1096">
        <v>97</v>
      </c>
      <c r="CN7" s="1097"/>
      <c r="CO7" s="1097"/>
      <c r="CP7" s="1097"/>
      <c r="CQ7" s="1098"/>
      <c r="CR7" s="1096">
        <v>1</v>
      </c>
      <c r="CS7" s="1097"/>
      <c r="CT7" s="1097"/>
      <c r="CU7" s="1097"/>
      <c r="CV7" s="1098"/>
      <c r="CW7" s="1096" t="s">
        <v>548</v>
      </c>
      <c r="CX7" s="1097"/>
      <c r="CY7" s="1097"/>
      <c r="CZ7" s="1097"/>
      <c r="DA7" s="1098"/>
      <c r="DB7" s="1096" t="s">
        <v>548</v>
      </c>
      <c r="DC7" s="1097"/>
      <c r="DD7" s="1097"/>
      <c r="DE7" s="1097"/>
      <c r="DF7" s="1098"/>
      <c r="DG7" s="1096" t="s">
        <v>548</v>
      </c>
      <c r="DH7" s="1097"/>
      <c r="DI7" s="1097"/>
      <c r="DJ7" s="1097"/>
      <c r="DK7" s="1098"/>
      <c r="DL7" s="1096" t="s">
        <v>548</v>
      </c>
      <c r="DM7" s="1097"/>
      <c r="DN7" s="1097"/>
      <c r="DO7" s="1097"/>
      <c r="DP7" s="1098"/>
      <c r="DQ7" s="1096">
        <v>0</v>
      </c>
      <c r="DR7" s="1097"/>
      <c r="DS7" s="1097"/>
      <c r="DT7" s="1097"/>
      <c r="DU7" s="1098"/>
      <c r="DV7" s="1099"/>
      <c r="DW7" s="1100"/>
      <c r="DX7" s="1100"/>
      <c r="DY7" s="1100"/>
      <c r="DZ7" s="1101"/>
      <c r="EA7" s="222"/>
    </row>
    <row r="8" spans="1:131" s="223" customFormat="1" ht="26.25" customHeight="1">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374</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c r="A23" s="228" t="s">
        <v>375</v>
      </c>
      <c r="B23" s="937" t="s">
        <v>376</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25</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c r="A24" s="1060" t="s">
        <v>377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c r="A25" s="1059" t="s">
        <v>378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c r="A26" s="995" t="s">
        <v>356</v>
      </c>
      <c r="B26" s="996"/>
      <c r="C26" s="996"/>
      <c r="D26" s="996"/>
      <c r="E26" s="996"/>
      <c r="F26" s="996"/>
      <c r="G26" s="996"/>
      <c r="H26" s="996"/>
      <c r="I26" s="996"/>
      <c r="J26" s="996"/>
      <c r="K26" s="996"/>
      <c r="L26" s="996"/>
      <c r="M26" s="996"/>
      <c r="N26" s="996"/>
      <c r="O26" s="996"/>
      <c r="P26" s="997"/>
      <c r="Q26" s="1001" t="s">
        <v>379</v>
      </c>
      <c r="R26" s="1002"/>
      <c r="S26" s="1002"/>
      <c r="T26" s="1002"/>
      <c r="U26" s="1003"/>
      <c r="V26" s="1001" t="s">
        <v>380</v>
      </c>
      <c r="W26" s="1002"/>
      <c r="X26" s="1002"/>
      <c r="Y26" s="1002"/>
      <c r="Z26" s="1003"/>
      <c r="AA26" s="1001" t="s">
        <v>381</v>
      </c>
      <c r="AB26" s="1002"/>
      <c r="AC26" s="1002"/>
      <c r="AD26" s="1002"/>
      <c r="AE26" s="1002"/>
      <c r="AF26" s="1055" t="s">
        <v>382</v>
      </c>
      <c r="AG26" s="1008"/>
      <c r="AH26" s="1008"/>
      <c r="AI26" s="1008"/>
      <c r="AJ26" s="1056"/>
      <c r="AK26" s="1002" t="s">
        <v>383</v>
      </c>
      <c r="AL26" s="1002"/>
      <c r="AM26" s="1002"/>
      <c r="AN26" s="1002"/>
      <c r="AO26" s="1003"/>
      <c r="AP26" s="1001" t="s">
        <v>384</v>
      </c>
      <c r="AQ26" s="1002"/>
      <c r="AR26" s="1002"/>
      <c r="AS26" s="1002"/>
      <c r="AT26" s="1003"/>
      <c r="AU26" s="1001" t="s">
        <v>385</v>
      </c>
      <c r="AV26" s="1002"/>
      <c r="AW26" s="1002"/>
      <c r="AX26" s="1002"/>
      <c r="AY26" s="1003"/>
      <c r="AZ26" s="1001" t="s">
        <v>386</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c r="A28" s="230">
        <v>1</v>
      </c>
      <c r="B28" s="1047" t="s">
        <v>387</v>
      </c>
      <c r="C28" s="1048"/>
      <c r="D28" s="1048"/>
      <c r="E28" s="1048"/>
      <c r="F28" s="1048"/>
      <c r="G28" s="1048"/>
      <c r="H28" s="1048"/>
      <c r="I28" s="1048"/>
      <c r="J28" s="1048"/>
      <c r="K28" s="1048"/>
      <c r="L28" s="1048"/>
      <c r="M28" s="1048"/>
      <c r="N28" s="1048"/>
      <c r="O28" s="1048"/>
      <c r="P28" s="1049"/>
      <c r="Q28" s="1050">
        <v>4171</v>
      </c>
      <c r="R28" s="1051"/>
      <c r="S28" s="1051"/>
      <c r="T28" s="1051"/>
      <c r="U28" s="1051"/>
      <c r="V28" s="1051">
        <v>4170</v>
      </c>
      <c r="W28" s="1051"/>
      <c r="X28" s="1051"/>
      <c r="Y28" s="1051"/>
      <c r="Z28" s="1051"/>
      <c r="AA28" s="1051">
        <v>1</v>
      </c>
      <c r="AB28" s="1051"/>
      <c r="AC28" s="1051"/>
      <c r="AD28" s="1051"/>
      <c r="AE28" s="1052"/>
      <c r="AF28" s="1053">
        <v>1</v>
      </c>
      <c r="AG28" s="1051"/>
      <c r="AH28" s="1051"/>
      <c r="AI28" s="1051"/>
      <c r="AJ28" s="1054"/>
      <c r="AK28" s="1042">
        <v>400</v>
      </c>
      <c r="AL28" s="1043"/>
      <c r="AM28" s="1043"/>
      <c r="AN28" s="1043"/>
      <c r="AO28" s="1043"/>
      <c r="AP28" s="1043" t="s">
        <v>548</v>
      </c>
      <c r="AQ28" s="1043"/>
      <c r="AR28" s="1043"/>
      <c r="AS28" s="1043"/>
      <c r="AT28" s="1043"/>
      <c r="AU28" s="1043" t="s">
        <v>548</v>
      </c>
      <c r="AV28" s="1043"/>
      <c r="AW28" s="1043"/>
      <c r="AX28" s="1043"/>
      <c r="AY28" s="1043"/>
      <c r="AZ28" s="1044" t="s">
        <v>548</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c r="A29" s="230">
        <v>2</v>
      </c>
      <c r="B29" s="1030" t="s">
        <v>388</v>
      </c>
      <c r="C29" s="1031"/>
      <c r="D29" s="1031"/>
      <c r="E29" s="1031"/>
      <c r="F29" s="1031"/>
      <c r="G29" s="1031"/>
      <c r="H29" s="1031"/>
      <c r="I29" s="1031"/>
      <c r="J29" s="1031"/>
      <c r="K29" s="1031"/>
      <c r="L29" s="1031"/>
      <c r="M29" s="1031"/>
      <c r="N29" s="1031"/>
      <c r="O29" s="1031"/>
      <c r="P29" s="1032"/>
      <c r="Q29" s="1038">
        <v>3990</v>
      </c>
      <c r="R29" s="1039"/>
      <c r="S29" s="1039"/>
      <c r="T29" s="1039"/>
      <c r="U29" s="1039"/>
      <c r="V29" s="1039">
        <v>3879</v>
      </c>
      <c r="W29" s="1039"/>
      <c r="X29" s="1039"/>
      <c r="Y29" s="1039"/>
      <c r="Z29" s="1039"/>
      <c r="AA29" s="1039">
        <v>111</v>
      </c>
      <c r="AB29" s="1039"/>
      <c r="AC29" s="1039"/>
      <c r="AD29" s="1039"/>
      <c r="AE29" s="1040"/>
      <c r="AF29" s="1035">
        <v>111</v>
      </c>
      <c r="AG29" s="1036"/>
      <c r="AH29" s="1036"/>
      <c r="AI29" s="1036"/>
      <c r="AJ29" s="1037"/>
      <c r="AK29" s="980">
        <v>621</v>
      </c>
      <c r="AL29" s="971"/>
      <c r="AM29" s="971"/>
      <c r="AN29" s="971"/>
      <c r="AO29" s="971"/>
      <c r="AP29" s="971" t="s">
        <v>548</v>
      </c>
      <c r="AQ29" s="971"/>
      <c r="AR29" s="971"/>
      <c r="AS29" s="971"/>
      <c r="AT29" s="971"/>
      <c r="AU29" s="971" t="s">
        <v>548</v>
      </c>
      <c r="AV29" s="971"/>
      <c r="AW29" s="971"/>
      <c r="AX29" s="971"/>
      <c r="AY29" s="971"/>
      <c r="AZ29" s="1041" t="s">
        <v>548</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c r="A30" s="230">
        <v>3</v>
      </c>
      <c r="B30" s="1030" t="s">
        <v>389</v>
      </c>
      <c r="C30" s="1031"/>
      <c r="D30" s="1031"/>
      <c r="E30" s="1031"/>
      <c r="F30" s="1031"/>
      <c r="G30" s="1031"/>
      <c r="H30" s="1031"/>
      <c r="I30" s="1031"/>
      <c r="J30" s="1031"/>
      <c r="K30" s="1031"/>
      <c r="L30" s="1031"/>
      <c r="M30" s="1031"/>
      <c r="N30" s="1031"/>
      <c r="O30" s="1031"/>
      <c r="P30" s="1032"/>
      <c r="Q30" s="1038">
        <v>623</v>
      </c>
      <c r="R30" s="1039"/>
      <c r="S30" s="1039"/>
      <c r="T30" s="1039"/>
      <c r="U30" s="1039"/>
      <c r="V30" s="1039">
        <v>609</v>
      </c>
      <c r="W30" s="1039"/>
      <c r="X30" s="1039"/>
      <c r="Y30" s="1039"/>
      <c r="Z30" s="1039"/>
      <c r="AA30" s="1039">
        <v>14</v>
      </c>
      <c r="AB30" s="1039"/>
      <c r="AC30" s="1039"/>
      <c r="AD30" s="1039"/>
      <c r="AE30" s="1040"/>
      <c r="AF30" s="1035">
        <v>14</v>
      </c>
      <c r="AG30" s="1036"/>
      <c r="AH30" s="1036"/>
      <c r="AI30" s="1036"/>
      <c r="AJ30" s="1037"/>
      <c r="AK30" s="980">
        <v>177</v>
      </c>
      <c r="AL30" s="971"/>
      <c r="AM30" s="971"/>
      <c r="AN30" s="971"/>
      <c r="AO30" s="971"/>
      <c r="AP30" s="971" t="s">
        <v>548</v>
      </c>
      <c r="AQ30" s="971"/>
      <c r="AR30" s="971"/>
      <c r="AS30" s="971"/>
      <c r="AT30" s="971"/>
      <c r="AU30" s="971" t="s">
        <v>548</v>
      </c>
      <c r="AV30" s="971"/>
      <c r="AW30" s="971"/>
      <c r="AX30" s="971"/>
      <c r="AY30" s="971"/>
      <c r="AZ30" s="1041" t="s">
        <v>548</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c r="A31" s="230">
        <v>4</v>
      </c>
      <c r="B31" s="1030" t="s">
        <v>390</v>
      </c>
      <c r="C31" s="1031"/>
      <c r="D31" s="1031"/>
      <c r="E31" s="1031"/>
      <c r="F31" s="1031"/>
      <c r="G31" s="1031"/>
      <c r="H31" s="1031"/>
      <c r="I31" s="1031"/>
      <c r="J31" s="1031"/>
      <c r="K31" s="1031"/>
      <c r="L31" s="1031"/>
      <c r="M31" s="1031"/>
      <c r="N31" s="1031"/>
      <c r="O31" s="1031"/>
      <c r="P31" s="1032"/>
      <c r="Q31" s="1038">
        <v>657</v>
      </c>
      <c r="R31" s="1039"/>
      <c r="S31" s="1039"/>
      <c r="T31" s="1039"/>
      <c r="U31" s="1039"/>
      <c r="V31" s="1039">
        <v>582</v>
      </c>
      <c r="W31" s="1039"/>
      <c r="X31" s="1039"/>
      <c r="Y31" s="1039"/>
      <c r="Z31" s="1039"/>
      <c r="AA31" s="1039">
        <v>75</v>
      </c>
      <c r="AB31" s="1039"/>
      <c r="AC31" s="1039"/>
      <c r="AD31" s="1039"/>
      <c r="AE31" s="1040"/>
      <c r="AF31" s="1035">
        <v>760</v>
      </c>
      <c r="AG31" s="1036"/>
      <c r="AH31" s="1036"/>
      <c r="AI31" s="1036"/>
      <c r="AJ31" s="1037"/>
      <c r="AK31" s="980">
        <v>4</v>
      </c>
      <c r="AL31" s="971"/>
      <c r="AM31" s="971"/>
      <c r="AN31" s="971"/>
      <c r="AO31" s="971"/>
      <c r="AP31" s="971">
        <v>748</v>
      </c>
      <c r="AQ31" s="971"/>
      <c r="AR31" s="971"/>
      <c r="AS31" s="971"/>
      <c r="AT31" s="971"/>
      <c r="AU31" s="971">
        <v>102</v>
      </c>
      <c r="AV31" s="971"/>
      <c r="AW31" s="971"/>
      <c r="AX31" s="971"/>
      <c r="AY31" s="971"/>
      <c r="AZ31" s="1041" t="s">
        <v>548</v>
      </c>
      <c r="BA31" s="1041"/>
      <c r="BB31" s="1041"/>
      <c r="BC31" s="1041"/>
      <c r="BD31" s="1041"/>
      <c r="BE31" s="972" t="s">
        <v>391</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c r="A32" s="230">
        <v>5</v>
      </c>
      <c r="B32" s="1030" t="s">
        <v>392</v>
      </c>
      <c r="C32" s="1031"/>
      <c r="D32" s="1031"/>
      <c r="E32" s="1031"/>
      <c r="F32" s="1031"/>
      <c r="G32" s="1031"/>
      <c r="H32" s="1031"/>
      <c r="I32" s="1031"/>
      <c r="J32" s="1031"/>
      <c r="K32" s="1031"/>
      <c r="L32" s="1031"/>
      <c r="M32" s="1031"/>
      <c r="N32" s="1031"/>
      <c r="O32" s="1031"/>
      <c r="P32" s="1032"/>
      <c r="Q32" s="1038">
        <v>1029</v>
      </c>
      <c r="R32" s="1039"/>
      <c r="S32" s="1039"/>
      <c r="T32" s="1039"/>
      <c r="U32" s="1039"/>
      <c r="V32" s="1039">
        <v>922</v>
      </c>
      <c r="W32" s="1039"/>
      <c r="X32" s="1039"/>
      <c r="Y32" s="1039"/>
      <c r="Z32" s="1039"/>
      <c r="AA32" s="1039">
        <v>106</v>
      </c>
      <c r="AB32" s="1039"/>
      <c r="AC32" s="1039"/>
      <c r="AD32" s="1039"/>
      <c r="AE32" s="1040"/>
      <c r="AF32" s="1035">
        <v>1318</v>
      </c>
      <c r="AG32" s="1036"/>
      <c r="AH32" s="1036"/>
      <c r="AI32" s="1036"/>
      <c r="AJ32" s="1037"/>
      <c r="AK32" s="980">
        <v>182</v>
      </c>
      <c r="AL32" s="971"/>
      <c r="AM32" s="971"/>
      <c r="AN32" s="971"/>
      <c r="AO32" s="971"/>
      <c r="AP32" s="971">
        <v>3374</v>
      </c>
      <c r="AQ32" s="971"/>
      <c r="AR32" s="971"/>
      <c r="AS32" s="971"/>
      <c r="AT32" s="971"/>
      <c r="AU32" s="971">
        <v>1778</v>
      </c>
      <c r="AV32" s="971"/>
      <c r="AW32" s="971"/>
      <c r="AX32" s="971"/>
      <c r="AY32" s="971"/>
      <c r="AZ32" s="1041" t="s">
        <v>548</v>
      </c>
      <c r="BA32" s="1041"/>
      <c r="BB32" s="1041"/>
      <c r="BC32" s="1041"/>
      <c r="BD32" s="1041"/>
      <c r="BE32" s="972" t="s">
        <v>391</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393</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c r="A63" s="228" t="s">
        <v>375</v>
      </c>
      <c r="B63" s="937" t="s">
        <v>394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2203</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c r="A66" s="995" t="s">
        <v>396</v>
      </c>
      <c r="B66" s="996"/>
      <c r="C66" s="996"/>
      <c r="D66" s="996"/>
      <c r="E66" s="996"/>
      <c r="F66" s="996"/>
      <c r="G66" s="996"/>
      <c r="H66" s="996"/>
      <c r="I66" s="996"/>
      <c r="J66" s="996"/>
      <c r="K66" s="996"/>
      <c r="L66" s="996"/>
      <c r="M66" s="996"/>
      <c r="N66" s="996"/>
      <c r="O66" s="996"/>
      <c r="P66" s="997"/>
      <c r="Q66" s="1001" t="s">
        <v>379</v>
      </c>
      <c r="R66" s="1002"/>
      <c r="S66" s="1002"/>
      <c r="T66" s="1002"/>
      <c r="U66" s="1003"/>
      <c r="V66" s="1001" t="s">
        <v>380</v>
      </c>
      <c r="W66" s="1002"/>
      <c r="X66" s="1002"/>
      <c r="Y66" s="1002"/>
      <c r="Z66" s="1003"/>
      <c r="AA66" s="1001" t="s">
        <v>381</v>
      </c>
      <c r="AB66" s="1002"/>
      <c r="AC66" s="1002"/>
      <c r="AD66" s="1002"/>
      <c r="AE66" s="1003"/>
      <c r="AF66" s="1007" t="s">
        <v>382</v>
      </c>
      <c r="AG66" s="1008"/>
      <c r="AH66" s="1008"/>
      <c r="AI66" s="1008"/>
      <c r="AJ66" s="1009"/>
      <c r="AK66" s="1001" t="s">
        <v>383</v>
      </c>
      <c r="AL66" s="996"/>
      <c r="AM66" s="996"/>
      <c r="AN66" s="996"/>
      <c r="AO66" s="997"/>
      <c r="AP66" s="1001" t="s">
        <v>384</v>
      </c>
      <c r="AQ66" s="1002"/>
      <c r="AR66" s="1002"/>
      <c r="AS66" s="1002"/>
      <c r="AT66" s="1003"/>
      <c r="AU66" s="1001" t="s">
        <v>397</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c r="A68" s="224">
        <v>1</v>
      </c>
      <c r="B68" s="985" t="s">
        <v>549</v>
      </c>
      <c r="C68" s="986"/>
      <c r="D68" s="986"/>
      <c r="E68" s="986"/>
      <c r="F68" s="986"/>
      <c r="G68" s="986"/>
      <c r="H68" s="986"/>
      <c r="I68" s="986"/>
      <c r="J68" s="986"/>
      <c r="K68" s="986"/>
      <c r="L68" s="986"/>
      <c r="M68" s="986"/>
      <c r="N68" s="986"/>
      <c r="O68" s="986"/>
      <c r="P68" s="987"/>
      <c r="Q68" s="988">
        <v>3562</v>
      </c>
      <c r="R68" s="982"/>
      <c r="S68" s="982"/>
      <c r="T68" s="982"/>
      <c r="U68" s="982"/>
      <c r="V68" s="982">
        <v>3472</v>
      </c>
      <c r="W68" s="982"/>
      <c r="X68" s="982"/>
      <c r="Y68" s="982"/>
      <c r="Z68" s="982"/>
      <c r="AA68" s="982">
        <v>90</v>
      </c>
      <c r="AB68" s="982"/>
      <c r="AC68" s="982"/>
      <c r="AD68" s="982"/>
      <c r="AE68" s="982"/>
      <c r="AF68" s="982">
        <v>85</v>
      </c>
      <c r="AG68" s="982"/>
      <c r="AH68" s="982"/>
      <c r="AI68" s="982"/>
      <c r="AJ68" s="982"/>
      <c r="AK68" s="982">
        <v>25</v>
      </c>
      <c r="AL68" s="982"/>
      <c r="AM68" s="982"/>
      <c r="AN68" s="982"/>
      <c r="AO68" s="982"/>
      <c r="AP68" s="982">
        <v>11204</v>
      </c>
      <c r="AQ68" s="982"/>
      <c r="AR68" s="982"/>
      <c r="AS68" s="982"/>
      <c r="AT68" s="982"/>
      <c r="AU68" s="982">
        <v>4023</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c r="A69" s="226">
        <v>2</v>
      </c>
      <c r="B69" s="974" t="s">
        <v>550</v>
      </c>
      <c r="C69" s="975"/>
      <c r="D69" s="975"/>
      <c r="E69" s="975"/>
      <c r="F69" s="975"/>
      <c r="G69" s="975"/>
      <c r="H69" s="975"/>
      <c r="I69" s="975"/>
      <c r="J69" s="975"/>
      <c r="K69" s="975"/>
      <c r="L69" s="975"/>
      <c r="M69" s="975"/>
      <c r="N69" s="975"/>
      <c r="O69" s="975"/>
      <c r="P69" s="976"/>
      <c r="Q69" s="977">
        <v>8</v>
      </c>
      <c r="R69" s="971"/>
      <c r="S69" s="971"/>
      <c r="T69" s="971"/>
      <c r="U69" s="971"/>
      <c r="V69" s="971">
        <v>8</v>
      </c>
      <c r="W69" s="971"/>
      <c r="X69" s="971"/>
      <c r="Y69" s="971"/>
      <c r="Z69" s="971"/>
      <c r="AA69" s="971">
        <v>0</v>
      </c>
      <c r="AB69" s="971"/>
      <c r="AC69" s="971"/>
      <c r="AD69" s="971"/>
      <c r="AE69" s="971"/>
      <c r="AF69" s="971">
        <v>0</v>
      </c>
      <c r="AG69" s="971"/>
      <c r="AH69" s="971"/>
      <c r="AI69" s="971"/>
      <c r="AJ69" s="971"/>
      <c r="AK69" s="971" t="s">
        <v>548</v>
      </c>
      <c r="AL69" s="971"/>
      <c r="AM69" s="971"/>
      <c r="AN69" s="971"/>
      <c r="AO69" s="971"/>
      <c r="AP69" s="971" t="s">
        <v>548</v>
      </c>
      <c r="AQ69" s="971"/>
      <c r="AR69" s="971"/>
      <c r="AS69" s="971"/>
      <c r="AT69" s="971"/>
      <c r="AU69" s="971" t="s">
        <v>548</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c r="A70" s="226">
        <v>3</v>
      </c>
      <c r="B70" s="974" t="s">
        <v>551</v>
      </c>
      <c r="C70" s="975"/>
      <c r="D70" s="975"/>
      <c r="E70" s="975"/>
      <c r="F70" s="975"/>
      <c r="G70" s="975"/>
      <c r="H70" s="975"/>
      <c r="I70" s="975"/>
      <c r="J70" s="975"/>
      <c r="K70" s="975"/>
      <c r="L70" s="975"/>
      <c r="M70" s="975"/>
      <c r="N70" s="975"/>
      <c r="O70" s="975"/>
      <c r="P70" s="976"/>
      <c r="Q70" s="977">
        <v>7064</v>
      </c>
      <c r="R70" s="971"/>
      <c r="S70" s="971"/>
      <c r="T70" s="971"/>
      <c r="U70" s="971"/>
      <c r="V70" s="971">
        <v>5999</v>
      </c>
      <c r="W70" s="971"/>
      <c r="X70" s="971"/>
      <c r="Y70" s="971"/>
      <c r="Z70" s="971"/>
      <c r="AA70" s="971">
        <v>1065</v>
      </c>
      <c r="AB70" s="971"/>
      <c r="AC70" s="971"/>
      <c r="AD70" s="971"/>
      <c r="AE70" s="971"/>
      <c r="AF70" s="971">
        <v>1065</v>
      </c>
      <c r="AG70" s="971"/>
      <c r="AH70" s="971"/>
      <c r="AI70" s="971"/>
      <c r="AJ70" s="971"/>
      <c r="AK70" s="971">
        <v>208</v>
      </c>
      <c r="AL70" s="971"/>
      <c r="AM70" s="971"/>
      <c r="AN70" s="971"/>
      <c r="AO70" s="971"/>
      <c r="AP70" s="971" t="s">
        <v>548</v>
      </c>
      <c r="AQ70" s="971"/>
      <c r="AR70" s="971"/>
      <c r="AS70" s="971"/>
      <c r="AT70" s="971"/>
      <c r="AU70" s="971" t="s">
        <v>548</v>
      </c>
      <c r="AV70" s="971"/>
      <c r="AW70" s="971"/>
      <c r="AX70" s="971"/>
      <c r="AY70" s="971"/>
      <c r="AZ70" s="972" t="s">
        <v>555</v>
      </c>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c r="A71" s="226">
        <v>4</v>
      </c>
      <c r="B71" s="974" t="s">
        <v>552</v>
      </c>
      <c r="C71" s="975"/>
      <c r="D71" s="975"/>
      <c r="E71" s="975"/>
      <c r="F71" s="975"/>
      <c r="G71" s="975"/>
      <c r="H71" s="975"/>
      <c r="I71" s="975"/>
      <c r="J71" s="975"/>
      <c r="K71" s="975"/>
      <c r="L71" s="975"/>
      <c r="M71" s="975"/>
      <c r="N71" s="975"/>
      <c r="O71" s="975"/>
      <c r="P71" s="976"/>
      <c r="Q71" s="977">
        <v>312</v>
      </c>
      <c r="R71" s="971"/>
      <c r="S71" s="971"/>
      <c r="T71" s="971"/>
      <c r="U71" s="971"/>
      <c r="V71" s="971">
        <v>290</v>
      </c>
      <c r="W71" s="971"/>
      <c r="X71" s="971"/>
      <c r="Y71" s="971"/>
      <c r="Z71" s="971"/>
      <c r="AA71" s="971">
        <v>22</v>
      </c>
      <c r="AB71" s="971"/>
      <c r="AC71" s="971"/>
      <c r="AD71" s="971"/>
      <c r="AE71" s="971"/>
      <c r="AF71" s="971">
        <v>22</v>
      </c>
      <c r="AG71" s="971"/>
      <c r="AH71" s="971"/>
      <c r="AI71" s="971"/>
      <c r="AJ71" s="971"/>
      <c r="AK71" s="971" t="s">
        <v>548</v>
      </c>
      <c r="AL71" s="971"/>
      <c r="AM71" s="971"/>
      <c r="AN71" s="971"/>
      <c r="AO71" s="971"/>
      <c r="AP71" s="971" t="s">
        <v>548</v>
      </c>
      <c r="AQ71" s="971"/>
      <c r="AR71" s="971"/>
      <c r="AS71" s="971"/>
      <c r="AT71" s="971"/>
      <c r="AU71" s="971" t="s">
        <v>548</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c r="A72" s="226">
        <v>5</v>
      </c>
      <c r="B72" s="974" t="s">
        <v>553</v>
      </c>
      <c r="C72" s="975"/>
      <c r="D72" s="975"/>
      <c r="E72" s="975"/>
      <c r="F72" s="975"/>
      <c r="G72" s="975"/>
      <c r="H72" s="975"/>
      <c r="I72" s="975"/>
      <c r="J72" s="975"/>
      <c r="K72" s="975"/>
      <c r="L72" s="975"/>
      <c r="M72" s="975"/>
      <c r="N72" s="975"/>
      <c r="O72" s="975"/>
      <c r="P72" s="976"/>
      <c r="Q72" s="977">
        <v>322367</v>
      </c>
      <c r="R72" s="971"/>
      <c r="S72" s="971"/>
      <c r="T72" s="971"/>
      <c r="U72" s="971"/>
      <c r="V72" s="971">
        <v>314740</v>
      </c>
      <c r="W72" s="971"/>
      <c r="X72" s="971"/>
      <c r="Y72" s="971"/>
      <c r="Z72" s="971"/>
      <c r="AA72" s="971">
        <v>7627</v>
      </c>
      <c r="AB72" s="971"/>
      <c r="AC72" s="971"/>
      <c r="AD72" s="971"/>
      <c r="AE72" s="971"/>
      <c r="AF72" s="971">
        <v>5417</v>
      </c>
      <c r="AG72" s="971"/>
      <c r="AH72" s="971"/>
      <c r="AI72" s="971"/>
      <c r="AJ72" s="971"/>
      <c r="AK72" s="971" t="s">
        <v>548</v>
      </c>
      <c r="AL72" s="971"/>
      <c r="AM72" s="971"/>
      <c r="AN72" s="971"/>
      <c r="AO72" s="971"/>
      <c r="AP72" s="971" t="s">
        <v>548</v>
      </c>
      <c r="AQ72" s="971"/>
      <c r="AR72" s="971"/>
      <c r="AS72" s="971"/>
      <c r="AT72" s="971"/>
      <c r="AU72" s="971" t="s">
        <v>548</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c r="A73" s="226">
        <v>6</v>
      </c>
      <c r="B73" s="974" t="s">
        <v>554</v>
      </c>
      <c r="C73" s="975"/>
      <c r="D73" s="975"/>
      <c r="E73" s="975"/>
      <c r="F73" s="975"/>
      <c r="G73" s="975"/>
      <c r="H73" s="975"/>
      <c r="I73" s="975"/>
      <c r="J73" s="975"/>
      <c r="K73" s="975"/>
      <c r="L73" s="975"/>
      <c r="M73" s="975"/>
      <c r="N73" s="975"/>
      <c r="O73" s="975"/>
      <c r="P73" s="976"/>
      <c r="Q73" s="977">
        <v>1285</v>
      </c>
      <c r="R73" s="971"/>
      <c r="S73" s="971"/>
      <c r="T73" s="971"/>
      <c r="U73" s="971"/>
      <c r="V73" s="971">
        <v>949</v>
      </c>
      <c r="W73" s="971"/>
      <c r="X73" s="971"/>
      <c r="Y73" s="971"/>
      <c r="Z73" s="971"/>
      <c r="AA73" s="971">
        <v>336</v>
      </c>
      <c r="AB73" s="971"/>
      <c r="AC73" s="971"/>
      <c r="AD73" s="971"/>
      <c r="AE73" s="971"/>
      <c r="AF73" s="971">
        <v>336</v>
      </c>
      <c r="AG73" s="971"/>
      <c r="AH73" s="971"/>
      <c r="AI73" s="971"/>
      <c r="AJ73" s="971"/>
      <c r="AK73" s="971">
        <v>0</v>
      </c>
      <c r="AL73" s="971"/>
      <c r="AM73" s="971"/>
      <c r="AN73" s="971"/>
      <c r="AO73" s="971"/>
      <c r="AP73" s="971">
        <v>1477</v>
      </c>
      <c r="AQ73" s="971"/>
      <c r="AR73" s="971"/>
      <c r="AS73" s="971"/>
      <c r="AT73" s="971"/>
      <c r="AU73" s="971">
        <v>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c r="A88" s="228" t="s">
        <v>375</v>
      </c>
      <c r="B88" s="937" t="s">
        <v>398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937" t="s">
        <v>399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42" t="s">
        <v>404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c r="A109" s="895" t="s">
        <v>406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407</v>
      </c>
      <c r="AB109" s="896"/>
      <c r="AC109" s="896"/>
      <c r="AD109" s="896"/>
      <c r="AE109" s="897"/>
      <c r="AF109" s="898" t="s">
        <v>408</v>
      </c>
      <c r="AG109" s="896"/>
      <c r="AH109" s="896"/>
      <c r="AI109" s="896"/>
      <c r="AJ109" s="897"/>
      <c r="AK109" s="898" t="s">
        <v>293</v>
      </c>
      <c r="AL109" s="896"/>
      <c r="AM109" s="896"/>
      <c r="AN109" s="896"/>
      <c r="AO109" s="897"/>
      <c r="AP109" s="898" t="s">
        <v>409</v>
      </c>
      <c r="AQ109" s="896"/>
      <c r="AR109" s="896"/>
      <c r="AS109" s="896"/>
      <c r="AT109" s="929"/>
      <c r="AU109" s="895" t="s">
        <v>406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407</v>
      </c>
      <c r="BR109" s="896"/>
      <c r="BS109" s="896"/>
      <c r="BT109" s="896"/>
      <c r="BU109" s="897"/>
      <c r="BV109" s="898" t="s">
        <v>408</v>
      </c>
      <c r="BW109" s="896"/>
      <c r="BX109" s="896"/>
      <c r="BY109" s="896"/>
      <c r="BZ109" s="897"/>
      <c r="CA109" s="898" t="s">
        <v>293</v>
      </c>
      <c r="CB109" s="896"/>
      <c r="CC109" s="896"/>
      <c r="CD109" s="896"/>
      <c r="CE109" s="897"/>
      <c r="CF109" s="936" t="s">
        <v>409</v>
      </c>
      <c r="CG109" s="936"/>
      <c r="CH109" s="936"/>
      <c r="CI109" s="936"/>
      <c r="CJ109" s="936"/>
      <c r="CK109" s="898" t="s">
        <v>410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407</v>
      </c>
      <c r="DH109" s="896"/>
      <c r="DI109" s="896"/>
      <c r="DJ109" s="896"/>
      <c r="DK109" s="897"/>
      <c r="DL109" s="898" t="s">
        <v>408</v>
      </c>
      <c r="DM109" s="896"/>
      <c r="DN109" s="896"/>
      <c r="DO109" s="896"/>
      <c r="DP109" s="897"/>
      <c r="DQ109" s="898" t="s">
        <v>293</v>
      </c>
      <c r="DR109" s="896"/>
      <c r="DS109" s="896"/>
      <c r="DT109" s="896"/>
      <c r="DU109" s="897"/>
      <c r="DV109" s="898" t="s">
        <v>409</v>
      </c>
      <c r="DW109" s="896"/>
      <c r="DX109" s="896"/>
      <c r="DY109" s="896"/>
      <c r="DZ109" s="929"/>
    </row>
    <row r="110" spans="1:131" s="218" customFormat="1" ht="26.25" customHeight="1">
      <c r="A110" s="807" t="s">
        <v>411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2119892</v>
      </c>
      <c r="AB110" s="889"/>
      <c r="AC110" s="889"/>
      <c r="AD110" s="889"/>
      <c r="AE110" s="890"/>
      <c r="AF110" s="891">
        <v>2371300</v>
      </c>
      <c r="AG110" s="889"/>
      <c r="AH110" s="889"/>
      <c r="AI110" s="889"/>
      <c r="AJ110" s="890"/>
      <c r="AK110" s="891">
        <v>2408688</v>
      </c>
      <c r="AL110" s="889"/>
      <c r="AM110" s="889"/>
      <c r="AN110" s="889"/>
      <c r="AO110" s="890"/>
      <c r="AP110" s="892">
        <v>28.6</v>
      </c>
      <c r="AQ110" s="893"/>
      <c r="AR110" s="893"/>
      <c r="AS110" s="893"/>
      <c r="AT110" s="894"/>
      <c r="AU110" s="930" t="s">
        <v>69</v>
      </c>
      <c r="AV110" s="931"/>
      <c r="AW110" s="931"/>
      <c r="AX110" s="931"/>
      <c r="AY110" s="931"/>
      <c r="AZ110" s="860" t="s">
        <v>412</v>
      </c>
      <c r="BA110" s="808"/>
      <c r="BB110" s="808"/>
      <c r="BC110" s="808"/>
      <c r="BD110" s="808"/>
      <c r="BE110" s="808"/>
      <c r="BF110" s="808"/>
      <c r="BG110" s="808"/>
      <c r="BH110" s="808"/>
      <c r="BI110" s="808"/>
      <c r="BJ110" s="808"/>
      <c r="BK110" s="808"/>
      <c r="BL110" s="808"/>
      <c r="BM110" s="808"/>
      <c r="BN110" s="808"/>
      <c r="BO110" s="808"/>
      <c r="BP110" s="809"/>
      <c r="BQ110" s="861">
        <v>22463297</v>
      </c>
      <c r="BR110" s="842"/>
      <c r="BS110" s="842"/>
      <c r="BT110" s="842"/>
      <c r="BU110" s="842"/>
      <c r="BV110" s="842">
        <v>21690205</v>
      </c>
      <c r="BW110" s="842"/>
      <c r="BX110" s="842"/>
      <c r="BY110" s="842"/>
      <c r="BZ110" s="842"/>
      <c r="CA110" s="842">
        <v>21333867</v>
      </c>
      <c r="CB110" s="842"/>
      <c r="CC110" s="842"/>
      <c r="CD110" s="842"/>
      <c r="CE110" s="842"/>
      <c r="CF110" s="866">
        <v>253.7</v>
      </c>
      <c r="CG110" s="867"/>
      <c r="CH110" s="867"/>
      <c r="CI110" s="867"/>
      <c r="CJ110" s="867"/>
      <c r="CK110" s="926" t="s">
        <v>413</v>
      </c>
      <c r="CL110" s="819"/>
      <c r="CM110" s="860" t="s">
        <v>414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c r="A111" s="774" t="s">
        <v>415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416</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417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c r="A112" s="912" t="s">
        <v>418</v>
      </c>
      <c r="B112" s="913"/>
      <c r="C112" s="752" t="s">
        <v>419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420</v>
      </c>
      <c r="BA112" s="752"/>
      <c r="BB112" s="752"/>
      <c r="BC112" s="752"/>
      <c r="BD112" s="752"/>
      <c r="BE112" s="752"/>
      <c r="BF112" s="752"/>
      <c r="BG112" s="752"/>
      <c r="BH112" s="752"/>
      <c r="BI112" s="752"/>
      <c r="BJ112" s="752"/>
      <c r="BK112" s="752"/>
      <c r="BL112" s="752"/>
      <c r="BM112" s="752"/>
      <c r="BN112" s="752"/>
      <c r="BO112" s="752"/>
      <c r="BP112" s="753"/>
      <c r="BQ112" s="816">
        <v>2071755</v>
      </c>
      <c r="BR112" s="817"/>
      <c r="BS112" s="817"/>
      <c r="BT112" s="817"/>
      <c r="BU112" s="817"/>
      <c r="BV112" s="817">
        <v>1973693</v>
      </c>
      <c r="BW112" s="817"/>
      <c r="BX112" s="817"/>
      <c r="BY112" s="817"/>
      <c r="BZ112" s="817"/>
      <c r="CA112" s="817">
        <v>1879634</v>
      </c>
      <c r="CB112" s="817"/>
      <c r="CC112" s="817"/>
      <c r="CD112" s="817"/>
      <c r="CE112" s="817"/>
      <c r="CF112" s="875">
        <v>22.4</v>
      </c>
      <c r="CG112" s="876"/>
      <c r="CH112" s="876"/>
      <c r="CI112" s="876"/>
      <c r="CJ112" s="876"/>
      <c r="CK112" s="927"/>
      <c r="CL112" s="821"/>
      <c r="CM112" s="815" t="s">
        <v>421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c r="A113" s="914"/>
      <c r="B113" s="915"/>
      <c r="C113" s="752" t="s">
        <v>422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210588</v>
      </c>
      <c r="AB113" s="919"/>
      <c r="AC113" s="919"/>
      <c r="AD113" s="919"/>
      <c r="AE113" s="920"/>
      <c r="AF113" s="921">
        <v>223437</v>
      </c>
      <c r="AG113" s="919"/>
      <c r="AH113" s="919"/>
      <c r="AI113" s="919"/>
      <c r="AJ113" s="920"/>
      <c r="AK113" s="921">
        <v>238665</v>
      </c>
      <c r="AL113" s="919"/>
      <c r="AM113" s="919"/>
      <c r="AN113" s="919"/>
      <c r="AO113" s="920"/>
      <c r="AP113" s="922">
        <v>2.8</v>
      </c>
      <c r="AQ113" s="923"/>
      <c r="AR113" s="923"/>
      <c r="AS113" s="923"/>
      <c r="AT113" s="924"/>
      <c r="AU113" s="932"/>
      <c r="AV113" s="933"/>
      <c r="AW113" s="933"/>
      <c r="AX113" s="933"/>
      <c r="AY113" s="933"/>
      <c r="AZ113" s="815" t="s">
        <v>423</v>
      </c>
      <c r="BA113" s="752"/>
      <c r="BB113" s="752"/>
      <c r="BC113" s="752"/>
      <c r="BD113" s="752"/>
      <c r="BE113" s="752"/>
      <c r="BF113" s="752"/>
      <c r="BG113" s="752"/>
      <c r="BH113" s="752"/>
      <c r="BI113" s="752"/>
      <c r="BJ113" s="752"/>
      <c r="BK113" s="752"/>
      <c r="BL113" s="752"/>
      <c r="BM113" s="752"/>
      <c r="BN113" s="752"/>
      <c r="BO113" s="752"/>
      <c r="BP113" s="753"/>
      <c r="BQ113" s="816">
        <v>3792181</v>
      </c>
      <c r="BR113" s="817"/>
      <c r="BS113" s="817"/>
      <c r="BT113" s="817"/>
      <c r="BU113" s="817"/>
      <c r="BV113" s="817">
        <v>4362196</v>
      </c>
      <c r="BW113" s="817"/>
      <c r="BX113" s="817"/>
      <c r="BY113" s="817"/>
      <c r="BZ113" s="817"/>
      <c r="CA113" s="817">
        <v>4023281</v>
      </c>
      <c r="CB113" s="817"/>
      <c r="CC113" s="817"/>
      <c r="CD113" s="817"/>
      <c r="CE113" s="817"/>
      <c r="CF113" s="875">
        <v>47.8</v>
      </c>
      <c r="CG113" s="876"/>
      <c r="CH113" s="876"/>
      <c r="CI113" s="876"/>
      <c r="CJ113" s="876"/>
      <c r="CK113" s="927"/>
      <c r="CL113" s="821"/>
      <c r="CM113" s="815" t="s">
        <v>424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c r="A114" s="914"/>
      <c r="B114" s="915"/>
      <c r="C114" s="752" t="s">
        <v>425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173806</v>
      </c>
      <c r="AB114" s="780"/>
      <c r="AC114" s="780"/>
      <c r="AD114" s="780"/>
      <c r="AE114" s="781"/>
      <c r="AF114" s="782">
        <v>212535</v>
      </c>
      <c r="AG114" s="780"/>
      <c r="AH114" s="780"/>
      <c r="AI114" s="780"/>
      <c r="AJ114" s="781"/>
      <c r="AK114" s="782">
        <v>258851</v>
      </c>
      <c r="AL114" s="780"/>
      <c r="AM114" s="780"/>
      <c r="AN114" s="780"/>
      <c r="AO114" s="781"/>
      <c r="AP114" s="824">
        <v>3.1</v>
      </c>
      <c r="AQ114" s="825"/>
      <c r="AR114" s="825"/>
      <c r="AS114" s="825"/>
      <c r="AT114" s="826"/>
      <c r="AU114" s="932"/>
      <c r="AV114" s="933"/>
      <c r="AW114" s="933"/>
      <c r="AX114" s="933"/>
      <c r="AY114" s="933"/>
      <c r="AZ114" s="815" t="s">
        <v>426</v>
      </c>
      <c r="BA114" s="752"/>
      <c r="BB114" s="752"/>
      <c r="BC114" s="752"/>
      <c r="BD114" s="752"/>
      <c r="BE114" s="752"/>
      <c r="BF114" s="752"/>
      <c r="BG114" s="752"/>
      <c r="BH114" s="752"/>
      <c r="BI114" s="752"/>
      <c r="BJ114" s="752"/>
      <c r="BK114" s="752"/>
      <c r="BL114" s="752"/>
      <c r="BM114" s="752"/>
      <c r="BN114" s="752"/>
      <c r="BO114" s="752"/>
      <c r="BP114" s="753"/>
      <c r="BQ114" s="816">
        <v>1721834</v>
      </c>
      <c r="BR114" s="817"/>
      <c r="BS114" s="817"/>
      <c r="BT114" s="817"/>
      <c r="BU114" s="817"/>
      <c r="BV114" s="817">
        <v>1830960</v>
      </c>
      <c r="BW114" s="817"/>
      <c r="BX114" s="817"/>
      <c r="BY114" s="817"/>
      <c r="BZ114" s="817"/>
      <c r="CA114" s="817">
        <v>1879968</v>
      </c>
      <c r="CB114" s="817"/>
      <c r="CC114" s="817"/>
      <c r="CD114" s="817"/>
      <c r="CE114" s="817"/>
      <c r="CF114" s="875">
        <v>22.4</v>
      </c>
      <c r="CG114" s="876"/>
      <c r="CH114" s="876"/>
      <c r="CI114" s="876"/>
      <c r="CJ114" s="876"/>
      <c r="CK114" s="927"/>
      <c r="CL114" s="821"/>
      <c r="CM114" s="815" t="s">
        <v>427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c r="A115" s="914"/>
      <c r="B115" s="915"/>
      <c r="C115" s="752" t="s">
        <v>428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7</v>
      </c>
      <c r="AB115" s="919"/>
      <c r="AC115" s="919"/>
      <c r="AD115" s="919"/>
      <c r="AE115" s="920"/>
      <c r="AF115" s="921">
        <v>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5" t="s">
        <v>429</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c r="A116" s="916"/>
      <c r="B116" s="917"/>
      <c r="C116" s="839" t="s">
        <v>431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432</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434</v>
      </c>
      <c r="Z117" s="897"/>
      <c r="AA117" s="902">
        <v>2504293</v>
      </c>
      <c r="AB117" s="903"/>
      <c r="AC117" s="903"/>
      <c r="AD117" s="903"/>
      <c r="AE117" s="904"/>
      <c r="AF117" s="905">
        <v>2807273</v>
      </c>
      <c r="AG117" s="903"/>
      <c r="AH117" s="903"/>
      <c r="AI117" s="903"/>
      <c r="AJ117" s="904"/>
      <c r="AK117" s="905">
        <v>2906204</v>
      </c>
      <c r="AL117" s="903"/>
      <c r="AM117" s="903"/>
      <c r="AN117" s="903"/>
      <c r="AO117" s="904"/>
      <c r="AP117" s="906"/>
      <c r="AQ117" s="907"/>
      <c r="AR117" s="907"/>
      <c r="AS117" s="907"/>
      <c r="AT117" s="908"/>
      <c r="AU117" s="932"/>
      <c r="AV117" s="933"/>
      <c r="AW117" s="933"/>
      <c r="AX117" s="933"/>
      <c r="AY117" s="933"/>
      <c r="AZ117" s="863" t="s">
        <v>435</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c r="A118" s="895" t="s">
        <v>410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407</v>
      </c>
      <c r="AB118" s="896"/>
      <c r="AC118" s="896"/>
      <c r="AD118" s="896"/>
      <c r="AE118" s="897"/>
      <c r="AF118" s="898" t="s">
        <v>408</v>
      </c>
      <c r="AG118" s="896"/>
      <c r="AH118" s="896"/>
      <c r="AI118" s="896"/>
      <c r="AJ118" s="897"/>
      <c r="AK118" s="898" t="s">
        <v>293</v>
      </c>
      <c r="AL118" s="896"/>
      <c r="AM118" s="896"/>
      <c r="AN118" s="896"/>
      <c r="AO118" s="897"/>
      <c r="AP118" s="899" t="s">
        <v>409</v>
      </c>
      <c r="AQ118" s="900"/>
      <c r="AR118" s="900"/>
      <c r="AS118" s="900"/>
      <c r="AT118" s="901"/>
      <c r="AU118" s="932"/>
      <c r="AV118" s="933"/>
      <c r="AW118" s="933"/>
      <c r="AX118" s="933"/>
      <c r="AY118" s="933"/>
      <c r="AZ118" s="838" t="s">
        <v>437</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438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c r="A119" s="818" t="s">
        <v>413</v>
      </c>
      <c r="B119" s="819"/>
      <c r="C119" s="860" t="s">
        <v>414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176</v>
      </c>
      <c r="BA119" s="239"/>
      <c r="BB119" s="239"/>
      <c r="BC119" s="239"/>
      <c r="BD119" s="239"/>
      <c r="BE119" s="239"/>
      <c r="BF119" s="239"/>
      <c r="BG119" s="239"/>
      <c r="BH119" s="239"/>
      <c r="BI119" s="239"/>
      <c r="BJ119" s="239"/>
      <c r="BK119" s="239"/>
      <c r="BL119" s="239"/>
      <c r="BM119" s="239"/>
      <c r="BN119" s="239"/>
      <c r="BO119" s="877" t="s">
        <v>439</v>
      </c>
      <c r="BP119" s="878"/>
      <c r="BQ119" s="879">
        <v>30049067</v>
      </c>
      <c r="BR119" s="845"/>
      <c r="BS119" s="845"/>
      <c r="BT119" s="845"/>
      <c r="BU119" s="845"/>
      <c r="BV119" s="845">
        <v>29857054</v>
      </c>
      <c r="BW119" s="845"/>
      <c r="BX119" s="845"/>
      <c r="BY119" s="845"/>
      <c r="BZ119" s="845"/>
      <c r="CA119" s="845">
        <v>29116750</v>
      </c>
      <c r="CB119" s="845"/>
      <c r="CC119" s="845"/>
      <c r="CD119" s="845"/>
      <c r="CE119" s="845"/>
      <c r="CF119" s="748"/>
      <c r="CG119" s="749"/>
      <c r="CH119" s="749"/>
      <c r="CI119" s="749"/>
      <c r="CJ119" s="834"/>
      <c r="CK119" s="928"/>
      <c r="CL119" s="823"/>
      <c r="CM119" s="838" t="s">
        <v>440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c r="A120" s="820"/>
      <c r="B120" s="821"/>
      <c r="C120" s="815" t="s">
        <v>417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441</v>
      </c>
      <c r="AV120" s="881"/>
      <c r="AW120" s="881"/>
      <c r="AX120" s="881"/>
      <c r="AY120" s="882"/>
      <c r="AZ120" s="860" t="s">
        <v>442</v>
      </c>
      <c r="BA120" s="808"/>
      <c r="BB120" s="808"/>
      <c r="BC120" s="808"/>
      <c r="BD120" s="808"/>
      <c r="BE120" s="808"/>
      <c r="BF120" s="808"/>
      <c r="BG120" s="808"/>
      <c r="BH120" s="808"/>
      <c r="BI120" s="808"/>
      <c r="BJ120" s="808"/>
      <c r="BK120" s="808"/>
      <c r="BL120" s="808"/>
      <c r="BM120" s="808"/>
      <c r="BN120" s="808"/>
      <c r="BO120" s="808"/>
      <c r="BP120" s="809"/>
      <c r="BQ120" s="861">
        <v>8016094</v>
      </c>
      <c r="BR120" s="842"/>
      <c r="BS120" s="842"/>
      <c r="BT120" s="842"/>
      <c r="BU120" s="842"/>
      <c r="BV120" s="842">
        <v>8231624</v>
      </c>
      <c r="BW120" s="842"/>
      <c r="BX120" s="842"/>
      <c r="BY120" s="842"/>
      <c r="BZ120" s="842"/>
      <c r="CA120" s="842">
        <v>7953602</v>
      </c>
      <c r="CB120" s="842"/>
      <c r="CC120" s="842"/>
      <c r="CD120" s="842"/>
      <c r="CE120" s="842"/>
      <c r="CF120" s="866">
        <v>94.6</v>
      </c>
      <c r="CG120" s="867"/>
      <c r="CH120" s="867"/>
      <c r="CI120" s="867"/>
      <c r="CJ120" s="867"/>
      <c r="CK120" s="868" t="s">
        <v>443</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t="s">
        <v>121</v>
      </c>
      <c r="DH120" s="842"/>
      <c r="DI120" s="842"/>
      <c r="DJ120" s="842"/>
      <c r="DK120" s="842"/>
      <c r="DL120" s="842" t="s">
        <v>121</v>
      </c>
      <c r="DM120" s="842"/>
      <c r="DN120" s="842"/>
      <c r="DO120" s="842"/>
      <c r="DP120" s="842"/>
      <c r="DQ120" s="842">
        <v>1777936</v>
      </c>
      <c r="DR120" s="842"/>
      <c r="DS120" s="842"/>
      <c r="DT120" s="842"/>
      <c r="DU120" s="842"/>
      <c r="DV120" s="843">
        <v>21.1</v>
      </c>
      <c r="DW120" s="843"/>
      <c r="DX120" s="843"/>
      <c r="DY120" s="843"/>
      <c r="DZ120" s="844"/>
    </row>
    <row r="121" spans="1:130" s="218" customFormat="1" ht="26.25" customHeight="1">
      <c r="A121" s="820"/>
      <c r="B121" s="821"/>
      <c r="C121" s="863" t="s">
        <v>444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445</v>
      </c>
      <c r="BA121" s="752"/>
      <c r="BB121" s="752"/>
      <c r="BC121" s="752"/>
      <c r="BD121" s="752"/>
      <c r="BE121" s="752"/>
      <c r="BF121" s="752"/>
      <c r="BG121" s="752"/>
      <c r="BH121" s="752"/>
      <c r="BI121" s="752"/>
      <c r="BJ121" s="752"/>
      <c r="BK121" s="752"/>
      <c r="BL121" s="752"/>
      <c r="BM121" s="752"/>
      <c r="BN121" s="752"/>
      <c r="BO121" s="752"/>
      <c r="BP121" s="753"/>
      <c r="BQ121" s="816">
        <v>286002</v>
      </c>
      <c r="BR121" s="817"/>
      <c r="BS121" s="817"/>
      <c r="BT121" s="817"/>
      <c r="BU121" s="817"/>
      <c r="BV121" s="817">
        <v>164467</v>
      </c>
      <c r="BW121" s="817"/>
      <c r="BX121" s="817"/>
      <c r="BY121" s="817"/>
      <c r="BZ121" s="817"/>
      <c r="CA121" s="817">
        <v>59144</v>
      </c>
      <c r="CB121" s="817"/>
      <c r="CC121" s="817"/>
      <c r="CD121" s="817"/>
      <c r="CE121" s="817"/>
      <c r="CF121" s="875">
        <v>0.7</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v>83314</v>
      </c>
      <c r="DH121" s="817"/>
      <c r="DI121" s="817"/>
      <c r="DJ121" s="817"/>
      <c r="DK121" s="817"/>
      <c r="DL121" s="817">
        <v>89633</v>
      </c>
      <c r="DM121" s="817"/>
      <c r="DN121" s="817"/>
      <c r="DO121" s="817"/>
      <c r="DP121" s="817"/>
      <c r="DQ121" s="817">
        <v>101698</v>
      </c>
      <c r="DR121" s="817"/>
      <c r="DS121" s="817"/>
      <c r="DT121" s="817"/>
      <c r="DU121" s="817"/>
      <c r="DV121" s="794">
        <v>1.2</v>
      </c>
      <c r="DW121" s="794"/>
      <c r="DX121" s="794"/>
      <c r="DY121" s="794"/>
      <c r="DZ121" s="795"/>
    </row>
    <row r="122" spans="1:130" s="218" customFormat="1" ht="26.25" customHeight="1">
      <c r="A122" s="820"/>
      <c r="B122" s="821"/>
      <c r="C122" s="815" t="s">
        <v>427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446</v>
      </c>
      <c r="BA122" s="839"/>
      <c r="BB122" s="839"/>
      <c r="BC122" s="839"/>
      <c r="BD122" s="839"/>
      <c r="BE122" s="839"/>
      <c r="BF122" s="839"/>
      <c r="BG122" s="839"/>
      <c r="BH122" s="839"/>
      <c r="BI122" s="839"/>
      <c r="BJ122" s="839"/>
      <c r="BK122" s="839"/>
      <c r="BL122" s="839"/>
      <c r="BM122" s="839"/>
      <c r="BN122" s="839"/>
      <c r="BO122" s="839"/>
      <c r="BP122" s="840"/>
      <c r="BQ122" s="879">
        <v>22307480</v>
      </c>
      <c r="BR122" s="845"/>
      <c r="BS122" s="845"/>
      <c r="BT122" s="845"/>
      <c r="BU122" s="845"/>
      <c r="BV122" s="845">
        <v>21520039</v>
      </c>
      <c r="BW122" s="845"/>
      <c r="BX122" s="845"/>
      <c r="BY122" s="845"/>
      <c r="BZ122" s="845"/>
      <c r="CA122" s="845">
        <v>21100978</v>
      </c>
      <c r="CB122" s="845"/>
      <c r="CC122" s="845"/>
      <c r="CD122" s="845"/>
      <c r="CE122" s="845"/>
      <c r="CF122" s="846">
        <v>250.9</v>
      </c>
      <c r="CG122" s="847"/>
      <c r="CH122" s="847"/>
      <c r="CI122" s="847"/>
      <c r="CJ122" s="847"/>
      <c r="CK122" s="869"/>
      <c r="CL122" s="855"/>
      <c r="CM122" s="855"/>
      <c r="CN122" s="855"/>
      <c r="CO122" s="856"/>
      <c r="CP122" s="835" t="s">
        <v>388</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c r="A123" s="820"/>
      <c r="B123" s="821"/>
      <c r="C123" s="815" t="s">
        <v>433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176</v>
      </c>
      <c r="BA123" s="239"/>
      <c r="BB123" s="239"/>
      <c r="BC123" s="239"/>
      <c r="BD123" s="239"/>
      <c r="BE123" s="239"/>
      <c r="BF123" s="239"/>
      <c r="BG123" s="239"/>
      <c r="BH123" s="239"/>
      <c r="BI123" s="239"/>
      <c r="BJ123" s="239"/>
      <c r="BK123" s="239"/>
      <c r="BL123" s="239"/>
      <c r="BM123" s="239"/>
      <c r="BN123" s="239"/>
      <c r="BO123" s="877" t="s">
        <v>447</v>
      </c>
      <c r="BP123" s="878"/>
      <c r="BQ123" s="832">
        <v>30609576</v>
      </c>
      <c r="BR123" s="833"/>
      <c r="BS123" s="833"/>
      <c r="BT123" s="833"/>
      <c r="BU123" s="833"/>
      <c r="BV123" s="833">
        <v>29916130</v>
      </c>
      <c r="BW123" s="833"/>
      <c r="BX123" s="833"/>
      <c r="BY123" s="833"/>
      <c r="BZ123" s="833"/>
      <c r="CA123" s="833">
        <v>29113724</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c r="A124" s="820"/>
      <c r="B124" s="821"/>
      <c r="C124" s="815" t="s">
        <v>436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448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v>0</v>
      </c>
      <c r="CB124" s="831"/>
      <c r="CC124" s="831"/>
      <c r="CD124" s="831"/>
      <c r="CE124" s="831"/>
      <c r="CF124" s="726"/>
      <c r="CG124" s="727"/>
      <c r="CH124" s="727"/>
      <c r="CI124" s="727"/>
      <c r="CJ124" s="862"/>
      <c r="CK124" s="870"/>
      <c r="CL124" s="870"/>
      <c r="CM124" s="870"/>
      <c r="CN124" s="870"/>
      <c r="CO124" s="871"/>
      <c r="CP124" s="835" t="s">
        <v>449</v>
      </c>
      <c r="CQ124" s="836"/>
      <c r="CR124" s="836"/>
      <c r="CS124" s="836"/>
      <c r="CT124" s="836"/>
      <c r="CU124" s="836"/>
      <c r="CV124" s="836"/>
      <c r="CW124" s="836"/>
      <c r="CX124" s="836"/>
      <c r="CY124" s="836"/>
      <c r="CZ124" s="836"/>
      <c r="DA124" s="836"/>
      <c r="DB124" s="836"/>
      <c r="DC124" s="836"/>
      <c r="DD124" s="836"/>
      <c r="DE124" s="836"/>
      <c r="DF124" s="837"/>
      <c r="DG124" s="763">
        <v>1988441</v>
      </c>
      <c r="DH124" s="764"/>
      <c r="DI124" s="764"/>
      <c r="DJ124" s="764"/>
      <c r="DK124" s="765"/>
      <c r="DL124" s="766">
        <v>1884060</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c r="A125" s="820"/>
      <c r="B125" s="821"/>
      <c r="C125" s="815" t="s">
        <v>438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450</v>
      </c>
      <c r="CL125" s="852"/>
      <c r="CM125" s="852"/>
      <c r="CN125" s="852"/>
      <c r="CO125" s="853"/>
      <c r="CP125" s="860" t="s">
        <v>451</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c r="A126" s="820"/>
      <c r="B126" s="821"/>
      <c r="C126" s="815" t="s">
        <v>440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452</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c r="A127" s="822"/>
      <c r="B127" s="823"/>
      <c r="C127" s="838" t="s">
        <v>453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7</v>
      </c>
      <c r="AB127" s="780"/>
      <c r="AC127" s="780"/>
      <c r="AD127" s="780"/>
      <c r="AE127" s="781"/>
      <c r="AF127" s="782">
        <v>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454</v>
      </c>
      <c r="AY127" s="812"/>
      <c r="AZ127" s="812"/>
      <c r="BA127" s="812"/>
      <c r="BB127" s="812"/>
      <c r="BC127" s="812"/>
      <c r="BD127" s="812"/>
      <c r="BE127" s="813"/>
      <c r="BF127" s="811" t="s">
        <v>455</v>
      </c>
      <c r="BG127" s="812"/>
      <c r="BH127" s="812"/>
      <c r="BI127" s="812"/>
      <c r="BJ127" s="812"/>
      <c r="BK127" s="812"/>
      <c r="BL127" s="813"/>
      <c r="BM127" s="811" t="s">
        <v>456</v>
      </c>
      <c r="BN127" s="812"/>
      <c r="BO127" s="812"/>
      <c r="BP127" s="812"/>
      <c r="BQ127" s="812"/>
      <c r="BR127" s="812"/>
      <c r="BS127" s="813"/>
      <c r="BT127" s="811" t="s">
        <v>457</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458</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c r="A128" s="796" t="s">
        <v>459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460</v>
      </c>
      <c r="X128" s="798"/>
      <c r="Y128" s="798"/>
      <c r="Z128" s="799"/>
      <c r="AA128" s="800">
        <v>94295</v>
      </c>
      <c r="AB128" s="801"/>
      <c r="AC128" s="801"/>
      <c r="AD128" s="801"/>
      <c r="AE128" s="802"/>
      <c r="AF128" s="803">
        <v>155209</v>
      </c>
      <c r="AG128" s="801"/>
      <c r="AH128" s="801"/>
      <c r="AI128" s="801"/>
      <c r="AJ128" s="802"/>
      <c r="AK128" s="803">
        <v>151107</v>
      </c>
      <c r="AL128" s="801"/>
      <c r="AM128" s="801"/>
      <c r="AN128" s="801"/>
      <c r="AO128" s="802"/>
      <c r="AP128" s="804"/>
      <c r="AQ128" s="805"/>
      <c r="AR128" s="805"/>
      <c r="AS128" s="805"/>
      <c r="AT128" s="806"/>
      <c r="AU128" s="220"/>
      <c r="AV128" s="220"/>
      <c r="AW128" s="220"/>
      <c r="AX128" s="807" t="s">
        <v>461</v>
      </c>
      <c r="AY128" s="808"/>
      <c r="AZ128" s="808"/>
      <c r="BA128" s="808"/>
      <c r="BB128" s="808"/>
      <c r="BC128" s="808"/>
      <c r="BD128" s="808"/>
      <c r="BE128" s="809"/>
      <c r="BF128" s="786" t="s">
        <v>121</v>
      </c>
      <c r="BG128" s="787"/>
      <c r="BH128" s="787"/>
      <c r="BI128" s="787"/>
      <c r="BJ128" s="787"/>
      <c r="BK128" s="787"/>
      <c r="BL128" s="810"/>
      <c r="BM128" s="786">
        <v>13.3</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462</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463</v>
      </c>
      <c r="X129" s="777"/>
      <c r="Y129" s="777"/>
      <c r="Z129" s="778"/>
      <c r="AA129" s="779">
        <v>9346565</v>
      </c>
      <c r="AB129" s="780"/>
      <c r="AC129" s="780"/>
      <c r="AD129" s="780"/>
      <c r="AE129" s="781"/>
      <c r="AF129" s="782">
        <v>9720634</v>
      </c>
      <c r="AG129" s="780"/>
      <c r="AH129" s="780"/>
      <c r="AI129" s="780"/>
      <c r="AJ129" s="781"/>
      <c r="AK129" s="782">
        <v>10180313</v>
      </c>
      <c r="AL129" s="780"/>
      <c r="AM129" s="780"/>
      <c r="AN129" s="780"/>
      <c r="AO129" s="781"/>
      <c r="AP129" s="783"/>
      <c r="AQ129" s="784"/>
      <c r="AR129" s="784"/>
      <c r="AS129" s="784"/>
      <c r="AT129" s="785"/>
      <c r="AU129" s="221"/>
      <c r="AV129" s="221"/>
      <c r="AW129" s="221"/>
      <c r="AX129" s="751" t="s">
        <v>464</v>
      </c>
      <c r="AY129" s="752"/>
      <c r="AZ129" s="752"/>
      <c r="BA129" s="752"/>
      <c r="BB129" s="752"/>
      <c r="BC129" s="752"/>
      <c r="BD129" s="752"/>
      <c r="BE129" s="753"/>
      <c r="BF129" s="770" t="s">
        <v>121</v>
      </c>
      <c r="BG129" s="771"/>
      <c r="BH129" s="771"/>
      <c r="BI129" s="771"/>
      <c r="BJ129" s="771"/>
      <c r="BK129" s="771"/>
      <c r="BL129" s="772"/>
      <c r="BM129" s="770">
        <v>18.3</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774" t="s">
        <v>465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466</v>
      </c>
      <c r="X130" s="777"/>
      <c r="Y130" s="777"/>
      <c r="Z130" s="778"/>
      <c r="AA130" s="779">
        <v>1454196</v>
      </c>
      <c r="AB130" s="780"/>
      <c r="AC130" s="780"/>
      <c r="AD130" s="780"/>
      <c r="AE130" s="781"/>
      <c r="AF130" s="782">
        <v>1653273</v>
      </c>
      <c r="AG130" s="780"/>
      <c r="AH130" s="780"/>
      <c r="AI130" s="780"/>
      <c r="AJ130" s="781"/>
      <c r="AK130" s="782">
        <v>1770560</v>
      </c>
      <c r="AL130" s="780"/>
      <c r="AM130" s="780"/>
      <c r="AN130" s="780"/>
      <c r="AO130" s="781"/>
      <c r="AP130" s="783"/>
      <c r="AQ130" s="784"/>
      <c r="AR130" s="784"/>
      <c r="AS130" s="784"/>
      <c r="AT130" s="785"/>
      <c r="AU130" s="221"/>
      <c r="AV130" s="221"/>
      <c r="AW130" s="221"/>
      <c r="AX130" s="751" t="s">
        <v>467</v>
      </c>
      <c r="AY130" s="752"/>
      <c r="AZ130" s="752"/>
      <c r="BA130" s="752"/>
      <c r="BB130" s="752"/>
      <c r="BC130" s="752"/>
      <c r="BD130" s="752"/>
      <c r="BE130" s="753"/>
      <c r="BF130" s="754">
        <v>12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468</v>
      </c>
      <c r="X131" s="761"/>
      <c r="Y131" s="761"/>
      <c r="Z131" s="762"/>
      <c r="AA131" s="763">
        <v>7892369</v>
      </c>
      <c r="AB131" s="764"/>
      <c r="AC131" s="764"/>
      <c r="AD131" s="764"/>
      <c r="AE131" s="765"/>
      <c r="AF131" s="766">
        <v>8067361</v>
      </c>
      <c r="AG131" s="764"/>
      <c r="AH131" s="764"/>
      <c r="AI131" s="764"/>
      <c r="AJ131" s="765"/>
      <c r="AK131" s="766">
        <v>8409753</v>
      </c>
      <c r="AL131" s="764"/>
      <c r="AM131" s="764"/>
      <c r="AN131" s="764"/>
      <c r="AO131" s="765"/>
      <c r="AP131" s="767"/>
      <c r="AQ131" s="768"/>
      <c r="AR131" s="768"/>
      <c r="AS131" s="768"/>
      <c r="AT131" s="769"/>
      <c r="AU131" s="221"/>
      <c r="AV131" s="221"/>
      <c r="AW131" s="221"/>
      <c r="AX131" s="729" t="s">
        <v>469</v>
      </c>
      <c r="AY131" s="730"/>
      <c r="AZ131" s="730"/>
      <c r="BA131" s="730"/>
      <c r="BB131" s="730"/>
      <c r="BC131" s="730"/>
      <c r="BD131" s="730"/>
      <c r="BE131" s="731"/>
      <c r="BF131" s="732">
        <v>0</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738" t="s">
        <v>470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471</v>
      </c>
      <c r="W132" s="742"/>
      <c r="X132" s="742"/>
      <c r="Y132" s="742"/>
      <c r="Z132" s="743"/>
      <c r="AA132" s="744">
        <v>12.11045758</v>
      </c>
      <c r="AB132" s="745"/>
      <c r="AC132" s="745"/>
      <c r="AD132" s="745"/>
      <c r="AE132" s="746"/>
      <c r="AF132" s="747">
        <v>12.380640959999999</v>
      </c>
      <c r="AG132" s="745"/>
      <c r="AH132" s="745"/>
      <c r="AI132" s="745"/>
      <c r="AJ132" s="746"/>
      <c r="AK132" s="747">
        <v>11.707085810000001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472</v>
      </c>
      <c r="W133" s="721"/>
      <c r="X133" s="721"/>
      <c r="Y133" s="721"/>
      <c r="Z133" s="722"/>
      <c r="AA133" s="723">
        <v>11.1</v>
      </c>
      <c r="AB133" s="724"/>
      <c r="AC133" s="724"/>
      <c r="AD133" s="724"/>
      <c r="AE133" s="725"/>
      <c r="AF133" s="723">
        <v>11.6</v>
      </c>
      <c r="AG133" s="724"/>
      <c r="AH133" s="724"/>
      <c r="AI133" s="724"/>
      <c r="AJ133" s="725"/>
      <c r="AK133" s="723">
        <v>12</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SjmS0XTZAcoZfH4WraYMEeoeMXZH9IKcjMNqbr0ZMMwEVqwxSwC6mLqzyn2NKpSqLcRsht78g2lj6GdzqBp5Q==" saltValue="L6nQGkor41AQ8ivNBW7n+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A28" zoomScale="85" zoomScaleNormal="85" zoomScaleSheetLayoutView="85" workbookViewId="0">
      <selection activeCell="AJ73" sqref="AJ73"/>
    </sheetView>
  </sheetViews>
  <sheetFormatPr defaultColWidth="0" defaultRowHeight="13.5" customHeight="1" zeroHeight="1"/>
  <cols>
    <col min="1" max="120" width="2.75" style="248" customWidth="1"/>
    <col min="121" max="121" width="0" style="247" hidden="1" customWidth="1"/>
    <col min="122" max="16384" width="9" style="247" hidden="1"/>
  </cols>
  <sheetData>
    <row r="1" spans="1:120">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row r="3" spans="1:120"/>
    <row r="4" spans="1:120"/>
    <row r="5" spans="1:120"/>
    <row r="6" spans="1:120"/>
    <row r="7" spans="1:120"/>
    <row r="8" spans="1:120"/>
    <row r="9" spans="1:120"/>
    <row r="10" spans="1:120"/>
    <row r="11" spans="1:120"/>
    <row r="12" spans="1:120"/>
    <row r="13" spans="1:120"/>
    <row r="14" spans="1:120"/>
    <row r="15" spans="1:120"/>
    <row r="16" spans="1:120">
      <c r="DP16" s="247"/>
    </row>
    <row r="17" spans="119:120">
      <c r="DP17" s="247"/>
    </row>
    <row r="18" spans="119:120"/>
    <row r="19" spans="119:120"/>
    <row r="20" spans="119:120">
      <c r="DO20" s="247"/>
      <c r="DP20" s="247"/>
    </row>
    <row r="21" spans="119:120">
      <c r="DP21" s="247"/>
    </row>
    <row r="22" spans="119:120"/>
    <row r="23" spans="119:120">
      <c r="DO23" s="247"/>
      <c r="DP23" s="247"/>
    </row>
    <row r="24" spans="119:120">
      <c r="DP24" s="247"/>
    </row>
    <row r="25" spans="119:120">
      <c r="DP25" s="247"/>
    </row>
    <row r="26" spans="119:120">
      <c r="DO26" s="247"/>
      <c r="DP26" s="247"/>
    </row>
    <row r="27" spans="119:120"/>
    <row r="28" spans="119:120">
      <c r="DO28" s="247"/>
      <c r="DP28" s="247"/>
    </row>
    <row r="29" spans="119:120">
      <c r="DP29" s="247"/>
    </row>
    <row r="30" spans="119:120"/>
    <row r="31" spans="119:120">
      <c r="DO31" s="247"/>
      <c r="DP31" s="247"/>
    </row>
    <row r="32" spans="119:120"/>
    <row r="33" spans="98:120">
      <c r="DO33" s="247"/>
      <c r="DP33" s="247"/>
    </row>
    <row r="34" spans="98:120">
      <c r="DM34" s="247"/>
    </row>
    <row r="35" spans="98:120">
      <c r="CT35" s="247"/>
      <c r="CU35" s="247"/>
      <c r="CV35" s="247"/>
      <c r="CY35" s="247"/>
      <c r="CZ35" s="247"/>
      <c r="DA35" s="247"/>
      <c r="DD35" s="247"/>
      <c r="DE35" s="247"/>
      <c r="DF35" s="247"/>
      <c r="DI35" s="247"/>
      <c r="DJ35" s="247"/>
      <c r="DK35" s="247"/>
      <c r="DM35" s="247"/>
      <c r="DN35" s="247"/>
      <c r="DO35" s="247"/>
      <c r="DP35" s="247"/>
    </row>
    <row r="36" spans="98:120"/>
    <row r="37" spans="98:120">
      <c r="CW37" s="247"/>
      <c r="DB37" s="247"/>
      <c r="DG37" s="247"/>
      <c r="DL37" s="247"/>
      <c r="DP37" s="247"/>
    </row>
    <row r="38" spans="98:120">
      <c r="CT38" s="247"/>
      <c r="CU38" s="247"/>
      <c r="CV38" s="247"/>
      <c r="CW38" s="247"/>
      <c r="CY38" s="247"/>
      <c r="CZ38" s="247"/>
      <c r="DA38" s="247"/>
      <c r="DB38" s="247"/>
      <c r="DD38" s="247"/>
      <c r="DE38" s="247"/>
      <c r="DF38" s="247"/>
      <c r="DG38" s="247"/>
      <c r="DI38" s="247"/>
      <c r="DJ38" s="247"/>
      <c r="DK38" s="247"/>
      <c r="DL38" s="247"/>
      <c r="DN38" s="247"/>
      <c r="DO38" s="247"/>
      <c r="DP38" s="247"/>
    </row>
    <row r="39" spans="98:120"/>
    <row r="40" spans="98:120"/>
    <row r="41" spans="98:120"/>
    <row r="42" spans="98:120"/>
    <row r="43" spans="98:120"/>
    <row r="44" spans="98:120"/>
    <row r="45" spans="98:120"/>
    <row r="46" spans="98:120"/>
    <row r="47" spans="98:120"/>
    <row r="48" spans="98:120"/>
    <row r="49" spans="22:120">
      <c r="DN49" s="247"/>
      <c r="DO49" s="247"/>
      <c r="DP49" s="24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7"/>
      <c r="CS63" s="247"/>
      <c r="CX63" s="247"/>
      <c r="DC63" s="247"/>
      <c r="DH63" s="247"/>
    </row>
    <row r="64" spans="22:120">
      <c r="V64" s="247"/>
    </row>
    <row r="65" spans="15:120">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c r="Q66" s="247"/>
      <c r="S66" s="247"/>
      <c r="U66" s="247"/>
      <c r="DM66" s="247"/>
    </row>
    <row r="67" spans="15:120">
      <c r="O67" s="247"/>
      <c r="P67" s="247"/>
      <c r="R67" s="247"/>
      <c r="T67" s="247"/>
      <c r="Y67" s="247"/>
      <c r="CT67" s="247"/>
      <c r="CV67" s="247"/>
      <c r="CW67" s="247"/>
      <c r="CY67" s="247"/>
      <c r="DA67" s="247"/>
      <c r="DB67" s="247"/>
      <c r="DD67" s="247"/>
      <c r="DF67" s="247"/>
      <c r="DG67" s="247"/>
      <c r="DI67" s="247"/>
      <c r="DK67" s="247"/>
      <c r="DL67" s="247"/>
      <c r="DN67" s="247"/>
      <c r="DO67" s="247"/>
      <c r="DP67" s="247"/>
    </row>
    <row r="68" spans="15:120"/>
    <row r="69" spans="15:120"/>
    <row r="70" spans="15:120"/>
    <row r="71" spans="15:120"/>
    <row r="72" spans="15:120">
      <c r="DP72" s="247"/>
    </row>
    <row r="73" spans="15:120">
      <c r="DP73" s="24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7"/>
      <c r="CX96" s="247"/>
      <c r="DC96" s="247"/>
      <c r="DH96" s="247"/>
    </row>
    <row r="97" spans="24:120">
      <c r="CS97" s="247"/>
      <c r="CX97" s="247"/>
      <c r="DC97" s="247"/>
      <c r="DH97" s="247"/>
      <c r="DP97" s="248" t="s">
        <v>473</v>
      </c>
    </row>
    <row r="98" spans="24:120" hidden="1">
      <c r="CS98" s="247"/>
      <c r="CX98" s="247"/>
      <c r="DC98" s="247"/>
      <c r="DH98" s="247"/>
    </row>
    <row r="99" spans="24:120"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idden="1">
      <c r="CT103" s="247"/>
      <c r="CV103" s="247"/>
      <c r="CW103" s="247"/>
      <c r="CY103" s="247"/>
      <c r="DA103" s="247"/>
      <c r="DB103" s="247"/>
      <c r="DD103" s="247"/>
      <c r="DF103" s="247"/>
      <c r="DG103" s="247"/>
      <c r="DI103" s="247"/>
      <c r="DK103" s="247"/>
      <c r="DL103" s="247"/>
      <c r="DM103" s="247"/>
      <c r="DN103" s="247"/>
      <c r="DO103" s="247"/>
      <c r="DP103" s="247"/>
    </row>
    <row r="104" spans="24:120" hidden="1">
      <c r="CV104" s="247"/>
      <c r="CW104" s="247"/>
      <c r="DA104" s="247"/>
      <c r="DB104" s="247"/>
      <c r="DF104" s="247"/>
      <c r="DG104" s="247"/>
      <c r="DK104" s="247"/>
      <c r="DL104" s="247"/>
      <c r="DN104" s="247"/>
      <c r="DO104" s="247"/>
      <c r="DP104" s="247"/>
    </row>
    <row r="105" spans="24:120" ht="12.75" hidden="1" customHeight="1"/>
  </sheetData>
  <sheetProtection algorithmName="SHA-512" hashValue="DV2N+2DFoNopWdHxxYkKAjHel1U4Mvz3+0kukoZsGp2Z3S4D7DKj9K6CDNcsCHBjVR7OfZ9cUXSbycvKQN6dOA==" saltValue="GlnIw41yYyjxCnHEFzjJP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7" zoomScale="85" zoomScaleNormal="85" zoomScaleSheetLayoutView="55" workbookViewId="0"/>
  </sheetViews>
  <sheetFormatPr defaultColWidth="0" defaultRowHeight="13.5" customHeight="1" zeroHeight="1"/>
  <cols>
    <col min="1" max="116" width="2.625" style="248" customWidth="1"/>
    <col min="117" max="16384" width="9" style="247" hidden="1"/>
  </cols>
  <sheetData>
    <row r="1" spans="2:116">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row r="3" spans="2:116"/>
    <row r="4" spans="2:116">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row r="7" spans="2:116"/>
    <row r="8" spans="2:116"/>
    <row r="9" spans="2:116"/>
    <row r="10" spans="2:116"/>
    <row r="11" spans="2:116"/>
    <row r="12" spans="2:116"/>
    <row r="13" spans="2:116"/>
    <row r="14" spans="2:116"/>
    <row r="15" spans="2:116"/>
    <row r="16" spans="2:116"/>
    <row r="17" spans="9:116"/>
    <row r="18" spans="9:116">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row r="20" spans="9:116"/>
    <row r="21" spans="9:116">
      <c r="DL21" s="247"/>
    </row>
    <row r="22" spans="9:116">
      <c r="DI22" s="247"/>
      <c r="DJ22" s="247"/>
      <c r="DK22" s="247"/>
      <c r="DL22" s="247"/>
    </row>
    <row r="23" spans="9:116">
      <c r="CY23" s="247"/>
      <c r="CZ23" s="247"/>
      <c r="DA23" s="247"/>
      <c r="DB23" s="247"/>
      <c r="DC23" s="247"/>
      <c r="DD23" s="247"/>
      <c r="DE23" s="247"/>
      <c r="DF23" s="247"/>
      <c r="DG23" s="247"/>
      <c r="DH23" s="247"/>
      <c r="DI23" s="247"/>
      <c r="DJ23" s="247"/>
      <c r="DK23" s="247"/>
      <c r="DL23" s="247"/>
    </row>
    <row r="24" spans="9:116"/>
    <row r="25" spans="9:116"/>
    <row r="26" spans="9:116"/>
    <row r="27" spans="9:116"/>
    <row r="28" spans="9:116"/>
    <row r="29" spans="9:116"/>
    <row r="30" spans="9:116"/>
    <row r="31" spans="9:116"/>
    <row r="32" spans="9:116"/>
    <row r="33" spans="15:116"/>
    <row r="34" spans="15:116"/>
    <row r="35" spans="15:116">
      <c r="CZ35" s="247"/>
      <c r="DA35" s="247"/>
      <c r="DB35" s="247"/>
      <c r="DC35" s="247"/>
      <c r="DD35" s="247"/>
      <c r="DE35" s="247"/>
      <c r="DF35" s="247"/>
      <c r="DG35" s="247"/>
      <c r="DH35" s="247"/>
      <c r="DI35" s="247"/>
      <c r="DJ35" s="247"/>
      <c r="DK35" s="247"/>
      <c r="DL35" s="247"/>
    </row>
    <row r="36" spans="15:116"/>
    <row r="37" spans="15:116">
      <c r="DL37" s="247"/>
    </row>
    <row r="38" spans="15:116">
      <c r="DI38" s="247"/>
      <c r="DJ38" s="247"/>
      <c r="DK38" s="247"/>
      <c r="DL38" s="247"/>
    </row>
    <row r="39" spans="15:116"/>
    <row r="40" spans="15:116"/>
    <row r="41" spans="15:116"/>
    <row r="42" spans="15:116"/>
    <row r="43" spans="15:116">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c r="DL44" s="247"/>
    </row>
    <row r="45" spans="15:116"/>
    <row r="46" spans="15:116">
      <c r="DA46" s="247"/>
      <c r="DB46" s="247"/>
      <c r="DC46" s="247"/>
      <c r="DD46" s="247"/>
      <c r="DE46" s="247"/>
      <c r="DF46" s="247"/>
      <c r="DG46" s="247"/>
      <c r="DH46" s="247"/>
      <c r="DI46" s="247"/>
      <c r="DJ46" s="247"/>
      <c r="DK46" s="247"/>
      <c r="DL46" s="247"/>
    </row>
    <row r="47" spans="15:116"/>
    <row r="48" spans="15:116"/>
    <row r="49" spans="104:116"/>
    <row r="50" spans="104:116">
      <c r="CZ50" s="247"/>
      <c r="DA50" s="247"/>
      <c r="DB50" s="247"/>
      <c r="DC50" s="247"/>
      <c r="DD50" s="247"/>
      <c r="DE50" s="247"/>
      <c r="DF50" s="247"/>
      <c r="DG50" s="247"/>
      <c r="DH50" s="247"/>
      <c r="DI50" s="247"/>
      <c r="DJ50" s="247"/>
      <c r="DK50" s="247"/>
      <c r="DL50" s="247"/>
    </row>
    <row r="51" spans="104:116"/>
    <row r="52" spans="104:116"/>
    <row r="53" spans="104:116">
      <c r="DL53" s="24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7"/>
      <c r="DD67" s="247"/>
      <c r="DE67" s="247"/>
      <c r="DF67" s="247"/>
      <c r="DG67" s="247"/>
      <c r="DH67" s="247"/>
      <c r="DI67" s="247"/>
      <c r="DJ67" s="247"/>
      <c r="DK67" s="247"/>
      <c r="DL67" s="24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uyAB16BH5P9FXspHAYvNyKDmzIDXl3l6Su1QW1LWo/uJ25F20Jk4aaJUHUOR4zc2DtWtGBhsXf2MuH5PDuOJHg==" saltValue="lzewe2BkLxlD1s52sD0MC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c r="AS1" s="250"/>
      <c r="AT1" s="250"/>
    </row>
    <row r="2" spans="1:46">
      <c r="AS2" s="250"/>
      <c r="AT2" s="250"/>
    </row>
    <row r="3" spans="1:46">
      <c r="AS3" s="250"/>
      <c r="AT3" s="250"/>
    </row>
    <row r="4" spans="1:46">
      <c r="AS4" s="250"/>
      <c r="AT4" s="250"/>
    </row>
    <row r="5" spans="1:46" ht="17.25">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476</v>
      </c>
      <c r="AP7" s="260"/>
      <c r="AQ7" s="261" t="s">
        <v>477</v>
      </c>
      <c r="AR7" s="262"/>
    </row>
    <row r="8" spans="1:46">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478</v>
      </c>
      <c r="AQ8" s="267" t="s">
        <v>479</v>
      </c>
      <c r="AR8" s="268" t="s">
        <v>480</v>
      </c>
    </row>
    <row r="9" spans="1:46">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481</v>
      </c>
      <c r="AL9" s="1131"/>
      <c r="AM9" s="1131"/>
      <c r="AN9" s="1132"/>
      <c r="AO9" s="269">
        <v>2558883</v>
      </c>
      <c r="AP9" s="269">
        <v>70799</v>
      </c>
      <c r="AQ9" s="270">
        <v>117270</v>
      </c>
      <c r="AR9" s="271">
        <v>-39.6</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482</v>
      </c>
      <c r="AL10" s="1131"/>
      <c r="AM10" s="1131"/>
      <c r="AN10" s="1132"/>
      <c r="AO10" s="272">
        <v>446553</v>
      </c>
      <c r="AP10" s="272">
        <v>12355</v>
      </c>
      <c r="AQ10" s="273">
        <v>10490</v>
      </c>
      <c r="AR10" s="274">
        <v>17.8</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483</v>
      </c>
      <c r="AL11" s="1131"/>
      <c r="AM11" s="1131"/>
      <c r="AN11" s="1132"/>
      <c r="AO11" s="272" t="s">
        <v>484</v>
      </c>
      <c r="AP11" s="272" t="s">
        <v>484</v>
      </c>
      <c r="AQ11" s="273">
        <v>1802</v>
      </c>
      <c r="AR11" s="274" t="s">
        <v>484</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485</v>
      </c>
      <c r="AL12" s="1131"/>
      <c r="AM12" s="1131"/>
      <c r="AN12" s="1132"/>
      <c r="AO12" s="272" t="s">
        <v>484</v>
      </c>
      <c r="AP12" s="272" t="s">
        <v>484</v>
      </c>
      <c r="AQ12" s="273">
        <v>3</v>
      </c>
      <c r="AR12" s="274" t="s">
        <v>484</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486</v>
      </c>
      <c r="AL13" s="1131"/>
      <c r="AM13" s="1131"/>
      <c r="AN13" s="1132"/>
      <c r="AO13" s="272">
        <v>123304</v>
      </c>
      <c r="AP13" s="272">
        <v>3412</v>
      </c>
      <c r="AQ13" s="273">
        <v>4482</v>
      </c>
      <c r="AR13" s="274">
        <v>-23.9</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487</v>
      </c>
      <c r="AL14" s="1131"/>
      <c r="AM14" s="1131"/>
      <c r="AN14" s="1132"/>
      <c r="AO14" s="272">
        <v>136515</v>
      </c>
      <c r="AP14" s="272">
        <v>3777</v>
      </c>
      <c r="AQ14" s="273">
        <v>2749</v>
      </c>
      <c r="AR14" s="274">
        <v>37.4</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488</v>
      </c>
      <c r="AL15" s="1134"/>
      <c r="AM15" s="1134"/>
      <c r="AN15" s="1135"/>
      <c r="AO15" s="272">
        <v>-109073</v>
      </c>
      <c r="AP15" s="272">
        <v>-3018</v>
      </c>
      <c r="AQ15" s="273">
        <v>-7399</v>
      </c>
      <c r="AR15" s="274">
        <v>-59.2</v>
      </c>
    </row>
    <row r="16" spans="1:46">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176</v>
      </c>
      <c r="AL16" s="1134"/>
      <c r="AM16" s="1134"/>
      <c r="AN16" s="1135"/>
      <c r="AO16" s="272">
        <v>3156182</v>
      </c>
      <c r="AP16" s="272">
        <v>87325</v>
      </c>
      <c r="AQ16" s="273">
        <v>129397</v>
      </c>
      <c r="AR16" s="274">
        <v>-32.5</v>
      </c>
    </row>
    <row r="17" spans="1:46">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493</v>
      </c>
      <c r="AL21" s="1137"/>
      <c r="AM21" s="1137"/>
      <c r="AN21" s="1138"/>
      <c r="AO21" s="285">
        <v>6.81</v>
      </c>
      <c r="AP21" s="286">
        <v>11.07</v>
      </c>
      <c r="AQ21" s="287">
        <v>-4.26</v>
      </c>
      <c r="AR21" s="255"/>
      <c r="AS21" s="288"/>
      <c r="AT21" s="284"/>
    </row>
    <row r="22" spans="1:46" s="289" customFormat="1">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494</v>
      </c>
      <c r="AL22" s="1137"/>
      <c r="AM22" s="1137"/>
      <c r="AN22" s="1138"/>
      <c r="AO22" s="290">
        <v>97</v>
      </c>
      <c r="AP22" s="291">
        <v>97.2</v>
      </c>
      <c r="AQ22" s="292">
        <v>-0.2</v>
      </c>
      <c r="AR22" s="276"/>
      <c r="AS22" s="288"/>
      <c r="AT22" s="284"/>
    </row>
    <row r="23" spans="1:46" s="289" customFormat="1">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c r="A26" s="1129" t="s">
        <v>495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c r="A27" s="297"/>
      <c r="AO27" s="250"/>
      <c r="AP27" s="250"/>
      <c r="AQ27" s="250"/>
      <c r="AR27" s="250"/>
      <c r="AS27" s="250"/>
      <c r="AT27" s="250"/>
    </row>
    <row r="28" spans="1:46" ht="17.25">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476</v>
      </c>
      <c r="AP30" s="260"/>
      <c r="AQ30" s="261" t="s">
        <v>477</v>
      </c>
      <c r="AR30" s="262"/>
    </row>
    <row r="31" spans="1:46">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478</v>
      </c>
      <c r="AQ31" s="267" t="s">
        <v>479</v>
      </c>
      <c r="AR31" s="268" t="s">
        <v>480</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498</v>
      </c>
      <c r="AL32" s="1121"/>
      <c r="AM32" s="1121"/>
      <c r="AN32" s="1122"/>
      <c r="AO32" s="300">
        <v>2408688</v>
      </c>
      <c r="AP32" s="300">
        <v>66643</v>
      </c>
      <c r="AQ32" s="301">
        <v>74841</v>
      </c>
      <c r="AR32" s="302">
        <v>-11</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499</v>
      </c>
      <c r="AL33" s="1121"/>
      <c r="AM33" s="1121"/>
      <c r="AN33" s="1122"/>
      <c r="AO33" s="300" t="s">
        <v>484</v>
      </c>
      <c r="AP33" s="300" t="s">
        <v>484</v>
      </c>
      <c r="AQ33" s="301" t="s">
        <v>484</v>
      </c>
      <c r="AR33" s="302" t="s">
        <v>484</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500</v>
      </c>
      <c r="AL34" s="1121"/>
      <c r="AM34" s="1121"/>
      <c r="AN34" s="1122"/>
      <c r="AO34" s="300" t="s">
        <v>484</v>
      </c>
      <c r="AP34" s="300" t="s">
        <v>484</v>
      </c>
      <c r="AQ34" s="301">
        <v>1</v>
      </c>
      <c r="AR34" s="302" t="s">
        <v>484</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501</v>
      </c>
      <c r="AL35" s="1121"/>
      <c r="AM35" s="1121"/>
      <c r="AN35" s="1122"/>
      <c r="AO35" s="300">
        <v>238665</v>
      </c>
      <c r="AP35" s="300">
        <v>6603</v>
      </c>
      <c r="AQ35" s="301">
        <v>16683</v>
      </c>
      <c r="AR35" s="302">
        <v>-60.4</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502</v>
      </c>
      <c r="AL36" s="1121"/>
      <c r="AM36" s="1121"/>
      <c r="AN36" s="1122"/>
      <c r="AO36" s="300">
        <v>258851</v>
      </c>
      <c r="AP36" s="300">
        <v>7162</v>
      </c>
      <c r="AQ36" s="301">
        <v>2411</v>
      </c>
      <c r="AR36" s="302">
        <v>197.1</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503</v>
      </c>
      <c r="AL37" s="1121"/>
      <c r="AM37" s="1121"/>
      <c r="AN37" s="1122"/>
      <c r="AO37" s="300" t="s">
        <v>484</v>
      </c>
      <c r="AP37" s="300" t="s">
        <v>484</v>
      </c>
      <c r="AQ37" s="301">
        <v>548</v>
      </c>
      <c r="AR37" s="302" t="s">
        <v>484</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504</v>
      </c>
      <c r="AL38" s="1124"/>
      <c r="AM38" s="1124"/>
      <c r="AN38" s="1125"/>
      <c r="AO38" s="303" t="s">
        <v>484</v>
      </c>
      <c r="AP38" s="303" t="s">
        <v>484</v>
      </c>
      <c r="AQ38" s="304">
        <v>7</v>
      </c>
      <c r="AR38" s="292" t="s">
        <v>484</v>
      </c>
      <c r="AS38" s="299"/>
    </row>
    <row r="39" spans="1:46">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505</v>
      </c>
      <c r="AL39" s="1124"/>
      <c r="AM39" s="1124"/>
      <c r="AN39" s="1125"/>
      <c r="AO39" s="300">
        <v>-151107</v>
      </c>
      <c r="AP39" s="300">
        <v>-4181</v>
      </c>
      <c r="AQ39" s="301">
        <v>-3756</v>
      </c>
      <c r="AR39" s="302">
        <v>11.3</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506</v>
      </c>
      <c r="AL40" s="1121"/>
      <c r="AM40" s="1121"/>
      <c r="AN40" s="1122"/>
      <c r="AO40" s="300">
        <v>-1770560</v>
      </c>
      <c r="AP40" s="300">
        <v>-48988</v>
      </c>
      <c r="AQ40" s="301">
        <v>-63247</v>
      </c>
      <c r="AR40" s="302">
        <v>-22.5</v>
      </c>
      <c r="AS40" s="299"/>
    </row>
    <row r="41" spans="1:46">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286</v>
      </c>
      <c r="AL41" s="1127"/>
      <c r="AM41" s="1127"/>
      <c r="AN41" s="1128"/>
      <c r="AO41" s="300">
        <v>984537</v>
      </c>
      <c r="AP41" s="300">
        <v>27240</v>
      </c>
      <c r="AQ41" s="301">
        <v>27488</v>
      </c>
      <c r="AR41" s="302">
        <v>-0.9</v>
      </c>
      <c r="AS41" s="299"/>
    </row>
    <row r="42" spans="1:46">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476</v>
      </c>
      <c r="AN49" s="1115" t="s">
        <v>509</v>
      </c>
      <c r="AO49" s="1116"/>
      <c r="AP49" s="1116"/>
      <c r="AQ49" s="1116"/>
      <c r="AR49" s="1117"/>
    </row>
    <row r="50" spans="1:44">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510</v>
      </c>
      <c r="AO50" s="317" t="s">
        <v>511</v>
      </c>
      <c r="AP50" s="318" t="s">
        <v>512</v>
      </c>
      <c r="AQ50" s="319" t="s">
        <v>513</v>
      </c>
      <c r="AR50" s="320" t="s">
        <v>514</v>
      </c>
    </row>
    <row r="51" spans="1:44">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2245029</v>
      </c>
      <c r="AN51" s="322">
        <v>60803</v>
      </c>
      <c r="AO51" s="323">
        <v>-9.9</v>
      </c>
      <c r="AP51" s="324">
        <v>84962</v>
      </c>
      <c r="AQ51" s="325">
        <v>7.2</v>
      </c>
      <c r="AR51" s="326">
        <v>-17.100000000000001</v>
      </c>
    </row>
    <row r="52" spans="1:44">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878397</v>
      </c>
      <c r="AN52" s="330">
        <v>23790</v>
      </c>
      <c r="AO52" s="331">
        <v>-6.7</v>
      </c>
      <c r="AP52" s="332">
        <v>42793</v>
      </c>
      <c r="AQ52" s="333">
        <v>2.2000000000000002</v>
      </c>
      <c r="AR52" s="334">
        <v>-8.9</v>
      </c>
    </row>
    <row r="53" spans="1:44">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1909714</v>
      </c>
      <c r="AN53" s="322">
        <v>52201</v>
      </c>
      <c r="AO53" s="323">
        <v>-14.1</v>
      </c>
      <c r="AP53" s="324">
        <v>96469</v>
      </c>
      <c r="AQ53" s="325">
        <v>13.5</v>
      </c>
      <c r="AR53" s="326">
        <v>-27.6</v>
      </c>
    </row>
    <row r="54" spans="1:44">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1077719</v>
      </c>
      <c r="AN54" s="330">
        <v>29459</v>
      </c>
      <c r="AO54" s="331">
        <v>23.8</v>
      </c>
      <c r="AP54" s="332">
        <v>49775</v>
      </c>
      <c r="AQ54" s="333">
        <v>16.3</v>
      </c>
      <c r="AR54" s="334">
        <v>7.5</v>
      </c>
    </row>
    <row r="55" spans="1:44">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1761333</v>
      </c>
      <c r="AN55" s="322">
        <v>48278</v>
      </c>
      <c r="AO55" s="323">
        <v>-7.5</v>
      </c>
      <c r="AP55" s="324">
        <v>85743</v>
      </c>
      <c r="AQ55" s="325">
        <v>-11.1</v>
      </c>
      <c r="AR55" s="326">
        <v>3.6</v>
      </c>
    </row>
    <row r="56" spans="1:44">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942514</v>
      </c>
      <c r="AN56" s="330">
        <v>25834</v>
      </c>
      <c r="AO56" s="331">
        <v>-12.3</v>
      </c>
      <c r="AP56" s="332">
        <v>45231</v>
      </c>
      <c r="AQ56" s="333">
        <v>-9.1</v>
      </c>
      <c r="AR56" s="334">
        <v>-3.2</v>
      </c>
    </row>
    <row r="57" spans="1:44">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2961564</v>
      </c>
      <c r="AN57" s="322">
        <v>81427</v>
      </c>
      <c r="AO57" s="323">
        <v>68.7</v>
      </c>
      <c r="AP57" s="324">
        <v>92509</v>
      </c>
      <c r="AQ57" s="325">
        <v>7.9</v>
      </c>
      <c r="AR57" s="326">
        <v>60.8</v>
      </c>
    </row>
    <row r="58" spans="1:44">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1537423</v>
      </c>
      <c r="AN58" s="330">
        <v>42271</v>
      </c>
      <c r="AO58" s="331">
        <v>63.6</v>
      </c>
      <c r="AP58" s="332">
        <v>52274</v>
      </c>
      <c r="AQ58" s="333">
        <v>15.6</v>
      </c>
      <c r="AR58" s="334">
        <v>48</v>
      </c>
    </row>
    <row r="59" spans="1:44">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3396352</v>
      </c>
      <c r="AN59" s="322">
        <v>93970</v>
      </c>
      <c r="AO59" s="323">
        <v>15.4</v>
      </c>
      <c r="AP59" s="324">
        <v>98544</v>
      </c>
      <c r="AQ59" s="325">
        <v>6.5</v>
      </c>
      <c r="AR59" s="326">
        <v>8.9</v>
      </c>
    </row>
    <row r="60" spans="1:44">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1944073</v>
      </c>
      <c r="AN60" s="330">
        <v>53788</v>
      </c>
      <c r="AO60" s="331">
        <v>27.2</v>
      </c>
      <c r="AP60" s="332">
        <v>55816</v>
      </c>
      <c r="AQ60" s="333">
        <v>6.8</v>
      </c>
      <c r="AR60" s="334">
        <v>20.399999999999999</v>
      </c>
    </row>
    <row r="61" spans="1:44">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2454798</v>
      </c>
      <c r="AN61" s="337">
        <v>67336</v>
      </c>
      <c r="AO61" s="338">
        <v>10.5</v>
      </c>
      <c r="AP61" s="339">
        <v>91645</v>
      </c>
      <c r="AQ61" s="340">
        <v>4.8</v>
      </c>
      <c r="AR61" s="326">
        <v>5.7</v>
      </c>
    </row>
    <row r="62" spans="1:44">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1276025</v>
      </c>
      <c r="AN62" s="330">
        <v>35028</v>
      </c>
      <c r="AO62" s="331">
        <v>19.100000000000001</v>
      </c>
      <c r="AP62" s="332">
        <v>49178</v>
      </c>
      <c r="AQ62" s="333">
        <v>6.4</v>
      </c>
      <c r="AR62" s="334">
        <v>12.7</v>
      </c>
    </row>
    <row r="63" spans="1:44">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idden="1">
      <c r="AK70" s="250"/>
      <c r="AL70" s="250"/>
      <c r="AM70" s="250"/>
      <c r="AN70" s="250"/>
      <c r="AO70" s="250"/>
      <c r="AP70" s="250"/>
      <c r="AQ70" s="250"/>
      <c r="AR70" s="250"/>
    </row>
    <row r="71" spans="1:46" hidden="1">
      <c r="AK71" s="250"/>
      <c r="AL71" s="250"/>
      <c r="AM71" s="250"/>
      <c r="AN71" s="250"/>
      <c r="AO71" s="250"/>
      <c r="AP71" s="250"/>
      <c r="AQ71" s="250"/>
      <c r="AR71" s="250"/>
    </row>
    <row r="72" spans="1:46" hidden="1">
      <c r="AK72" s="250"/>
      <c r="AL72" s="250"/>
      <c r="AM72" s="250"/>
      <c r="AN72" s="250"/>
      <c r="AO72" s="250"/>
      <c r="AP72" s="250"/>
      <c r="AQ72" s="250"/>
      <c r="AR72" s="250"/>
    </row>
    <row r="73" spans="1:46" hidden="1">
      <c r="AK73" s="250"/>
      <c r="AL73" s="250"/>
      <c r="AM73" s="250"/>
      <c r="AN73" s="250"/>
      <c r="AO73" s="250"/>
      <c r="AP73" s="250"/>
      <c r="AQ73" s="250"/>
      <c r="AR73" s="250"/>
    </row>
  </sheetData>
  <sheetProtection algorithmName="SHA-512" hashValue="7r+74K/NccXLT8z5vfNxbN4NTxUlXTPOoExsp/RF60LqgVYK8on3BnQvaE18rscxS2qrOX+2ufb2yyIKRapvNw==" saltValue="s1AeV1GkmkSxxIgMKVJKY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c r="B2" s="247"/>
      <c r="DG2" s="247"/>
    </row>
    <row r="3" spans="2:1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row r="5" spans="2:125"/>
    <row r="6" spans="2:125"/>
    <row r="7" spans="2:125"/>
    <row r="8" spans="2:125"/>
    <row r="9" spans="2:125">
      <c r="DU9" s="247"/>
    </row>
    <row r="10" spans="2:125"/>
    <row r="11" spans="2:125"/>
    <row r="12" spans="2:125"/>
    <row r="13" spans="2:125"/>
    <row r="14" spans="2:125"/>
    <row r="15" spans="2:125"/>
    <row r="16" spans="2:125"/>
    <row r="17" spans="125:125">
      <c r="DU17" s="247"/>
    </row>
    <row r="18" spans="125:125"/>
    <row r="19" spans="125:125"/>
    <row r="20" spans="125:125">
      <c r="DU20" s="247"/>
    </row>
    <row r="21" spans="125:125">
      <c r="DU21" s="247"/>
    </row>
    <row r="22" spans="125:125"/>
    <row r="23" spans="125:125"/>
    <row r="24" spans="125:125"/>
    <row r="25" spans="125:125"/>
    <row r="26" spans="125:125"/>
    <row r="27" spans="125:125"/>
    <row r="28" spans="125:125">
      <c r="DU28" s="247"/>
    </row>
    <row r="29" spans="125:125"/>
    <row r="30" spans="125:125"/>
    <row r="31" spans="125:125"/>
    <row r="32" spans="125:125"/>
    <row r="33" spans="2:125">
      <c r="B33" s="247"/>
      <c r="G33" s="247"/>
      <c r="I33" s="247"/>
    </row>
    <row r="34" spans="2:125">
      <c r="C34" s="247"/>
      <c r="P34" s="247"/>
      <c r="DE34" s="247"/>
      <c r="DH34" s="247"/>
    </row>
    <row r="35" spans="2:125">
      <c r="D35" s="247"/>
      <c r="E35" s="247"/>
      <c r="DG35" s="247"/>
      <c r="DJ35" s="247"/>
      <c r="DP35" s="247"/>
      <c r="DQ35" s="247"/>
      <c r="DR35" s="247"/>
      <c r="DS35" s="247"/>
      <c r="DT35" s="247"/>
      <c r="DU35" s="247"/>
    </row>
    <row r="36" spans="2:1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c r="DU37" s="247"/>
    </row>
    <row r="38" spans="2:125">
      <c r="DT38" s="247"/>
      <c r="DU38" s="247"/>
    </row>
    <row r="39" spans="2:125"/>
    <row r="40" spans="2:125">
      <c r="DH40" s="247"/>
    </row>
    <row r="41" spans="2:125">
      <c r="DE41" s="247"/>
    </row>
    <row r="42" spans="2:125">
      <c r="DG42" s="247"/>
      <c r="DJ42" s="247"/>
    </row>
    <row r="43" spans="2:1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c r="DU44" s="247"/>
    </row>
    <row r="45" spans="2:125"/>
    <row r="46" spans="2:125"/>
    <row r="47" spans="2:125"/>
    <row r="48" spans="2:125">
      <c r="DT48" s="247"/>
      <c r="DU48" s="247"/>
    </row>
    <row r="49" spans="120:125">
      <c r="DU49" s="247"/>
    </row>
    <row r="50" spans="120:125">
      <c r="DU50" s="247"/>
    </row>
    <row r="51" spans="120:125">
      <c r="DP51" s="247"/>
      <c r="DQ51" s="247"/>
      <c r="DR51" s="247"/>
      <c r="DS51" s="247"/>
      <c r="DT51" s="247"/>
      <c r="DU51" s="247"/>
    </row>
    <row r="52" spans="120:125"/>
    <row r="53" spans="120:125"/>
    <row r="54" spans="120:125">
      <c r="DU54" s="247"/>
    </row>
    <row r="55" spans="120:125"/>
    <row r="56" spans="120:125"/>
    <row r="57" spans="120:125"/>
    <row r="58" spans="120:125">
      <c r="DU58" s="247"/>
    </row>
    <row r="59" spans="120:125"/>
    <row r="60" spans="120:125"/>
    <row r="61" spans="120:125"/>
    <row r="62" spans="120:125"/>
    <row r="63" spans="120:125">
      <c r="DU63" s="247"/>
    </row>
    <row r="64" spans="120:125">
      <c r="DT64" s="247"/>
      <c r="DU64" s="247"/>
    </row>
    <row r="65" spans="123:125"/>
    <row r="66" spans="123:125"/>
    <row r="67" spans="123:125"/>
    <row r="68" spans="123:125"/>
    <row r="69" spans="123:125">
      <c r="DS69" s="247"/>
      <c r="DT69" s="247"/>
      <c r="DU69" s="247"/>
    </row>
    <row r="70" spans="123:125"/>
    <row r="71" spans="123:125"/>
    <row r="72" spans="123:125"/>
    <row r="73" spans="123:125"/>
    <row r="74" spans="123:125"/>
    <row r="75" spans="123:125"/>
    <row r="76" spans="123:125"/>
    <row r="77" spans="123:125"/>
    <row r="78" spans="123:125"/>
    <row r="79" spans="123:125"/>
    <row r="80" spans="123:125"/>
    <row r="81" spans="116:125"/>
    <row r="82" spans="116:125">
      <c r="DL82" s="247"/>
    </row>
    <row r="83" spans="116:125">
      <c r="DM83" s="247"/>
      <c r="DN83" s="247"/>
      <c r="DO83" s="247"/>
      <c r="DP83" s="247"/>
      <c r="DQ83" s="247"/>
      <c r="DR83" s="247"/>
      <c r="DS83" s="247"/>
      <c r="DT83" s="247"/>
      <c r="DU83" s="247"/>
    </row>
    <row r="84" spans="116:125"/>
    <row r="85" spans="116:125"/>
    <row r="86" spans="116:125"/>
    <row r="87" spans="116:125"/>
    <row r="88" spans="116:125">
      <c r="DU88" s="247"/>
    </row>
    <row r="89" spans="116:125"/>
    <row r="90" spans="116:125"/>
    <row r="91" spans="116:125"/>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473</v>
      </c>
    </row>
    <row r="121" spans="125:125" ht="13.5" hidden="1" customHeight="1">
      <c r="DU121" s="247"/>
    </row>
  </sheetData>
  <sheetProtection algorithmName="SHA-512" hashValue="zimoMFDNd/sMysSPfpQkRWVW0M4PlhVOCpi1CrlE3CZ+xoKpN0pFBJOL3lGRNn1rGh6dTY09SB3Z5E2xE19KRA==" saltValue="MBHEbFvrfPmoit01oP8q6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c r="B2" s="247"/>
      <c r="T2" s="247"/>
    </row>
    <row r="3" spans="1:1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7"/>
      <c r="G33" s="247"/>
      <c r="I33" s="247"/>
    </row>
    <row r="34" spans="2:125">
      <c r="C34" s="247"/>
      <c r="P34" s="247"/>
      <c r="R34" s="247"/>
      <c r="U34" s="247"/>
    </row>
    <row r="35" spans="2:1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c r="F36" s="247"/>
      <c r="H36" s="247"/>
      <c r="J36" s="247"/>
      <c r="K36" s="247"/>
      <c r="L36" s="247"/>
      <c r="M36" s="247"/>
      <c r="N36" s="247"/>
      <c r="O36" s="247"/>
      <c r="Q36" s="247"/>
      <c r="S36" s="247"/>
      <c r="V36" s="247"/>
    </row>
    <row r="37" spans="2:125"/>
    <row r="38" spans="2:125"/>
    <row r="39" spans="2:125"/>
    <row r="40" spans="2:125">
      <c r="U40" s="247"/>
    </row>
    <row r="41" spans="2:125">
      <c r="R41" s="247"/>
    </row>
    <row r="42" spans="2:1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c r="Q43" s="247"/>
      <c r="S43" s="247"/>
      <c r="V43" s="24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473</v>
      </c>
    </row>
  </sheetData>
  <sheetProtection algorithmName="SHA-512" hashValue="BQqMZ2XtYWMo2ZVqGQMVWxXl3tPzdn4aVNKLxTYv9VPdeT6+hIvxLH2NgVAqhVwpxXB61vaLas4sAT06c3gyiQ==" saltValue="KyRQA4aiWzYK66zfPXsDY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39" t="s">
        <v>3</v>
      </c>
      <c r="D47" s="1139"/>
      <c r="E47" s="1140"/>
      <c r="F47" s="11">
        <v>38.75</v>
      </c>
      <c r="G47" s="12">
        <v>39.97</v>
      </c>
      <c r="H47" s="12">
        <v>46.21</v>
      </c>
      <c r="I47" s="12">
        <v>34.369999999999997</v>
      </c>
      <c r="J47" s="13">
        <v>34.96</v>
      </c>
    </row>
    <row r="48" spans="2:10" ht="57.75" customHeight="1">
      <c r="B48" s="14"/>
      <c r="C48" s="1141" t="s">
        <v>4</v>
      </c>
      <c r="D48" s="1141"/>
      <c r="E48" s="1142"/>
      <c r="F48" s="15">
        <v>6.97</v>
      </c>
      <c r="G48" s="16">
        <v>12.02</v>
      </c>
      <c r="H48" s="16">
        <v>13.72</v>
      </c>
      <c r="I48" s="16">
        <v>6.22</v>
      </c>
      <c r="J48" s="17">
        <v>0.25</v>
      </c>
    </row>
    <row r="49" spans="2:10" ht="57.75" customHeight="1" thickBot="1">
      <c r="B49" s="18"/>
      <c r="C49" s="1143" t="s">
        <v>5</v>
      </c>
      <c r="D49" s="1143"/>
      <c r="E49" s="1144"/>
      <c r="F49" s="19">
        <v>3.02</v>
      </c>
      <c r="G49" s="20">
        <v>5.48</v>
      </c>
      <c r="H49" s="20">
        <v>1.89</v>
      </c>
      <c r="I49" s="20" t="s">
        <v>528</v>
      </c>
      <c r="J49" s="21" t="s">
        <v>529</v>
      </c>
    </row>
    <row r="50" spans="2:10"/>
  </sheetData>
  <sheetProtection algorithmName="SHA-512" hashValue="hLJo8LlRHAo28I7uUutI3/GAfa7gGQ0mJNpeC17F1WamyzLXwgaTENUN5JE6Q7sonUd6F/Ol0fApeiHEEnkZEQ==" saltValue="t/AqrvhCqu17LCsuJgXc5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大久保 俊</cp:lastModifiedBy>
  <cp:lastPrinted>2026-03-16T23:26:02Z</cp:lastPrinted>
  <dcterms:created xsi:type="dcterms:W3CDTF">2026-02-23T09:30:43Z</dcterms:created>
  <dcterms:modified xsi:type="dcterms:W3CDTF">2026-03-16T23:27:13Z</dcterms:modified>
  <cp:category/>
</cp:coreProperties>
</file>